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2.xml" ContentType="application/vnd.ms-excel.threadedcomments+xml"/>
  <Override PartName="/xl/comments4.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olivia\Documents\EPS_Models by Region\Canada\canada-eps\"/>
    </mc:Choice>
  </mc:AlternateContent>
  <xr:revisionPtr revIDLastSave="0" documentId="8_{09025A01-7FB1-4ED6-BA8B-23C967D14F60}" xr6:coauthVersionLast="47" xr6:coauthVersionMax="47" xr10:uidLastSave="{00000000-0000-0000-0000-000000000000}"/>
  <bookViews>
    <workbookView xWindow="1470" yWindow="570" windowWidth="24690" windowHeight="14325" firstSheet="4" activeTab="2" xr2:uid="{B4D8C9E8-D201-4261-B4A0-9006305BC6C7}"/>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PolicyLevers!$A$1:$R$1278</definedName>
  </definedNames>
  <calcPr calcId="191028" iterate="1" iterateCount="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51" i="8" l="1"/>
  <c r="F150" i="8"/>
  <c r="F149" i="8"/>
  <c r="B32" i="18"/>
  <c r="M2" i="8" l="1"/>
  <c r="L2" i="8"/>
  <c r="C692" i="15" l="1"/>
  <c r="C691" i="15"/>
  <c r="C690" i="15"/>
  <c r="C689" i="15"/>
  <c r="C688" i="15"/>
  <c r="C686" i="15"/>
  <c r="C685" i="15"/>
  <c r="A2" i="1"/>
  <c r="B2" i="1"/>
  <c r="A3" i="1"/>
  <c r="B3" i="1"/>
  <c r="A4" i="1"/>
  <c r="B4" i="1"/>
  <c r="A5" i="1"/>
  <c r="B5" i="1"/>
  <c r="A6" i="1"/>
  <c r="B6" i="1"/>
  <c r="A7" i="1"/>
  <c r="B7" i="1"/>
  <c r="A8" i="1"/>
  <c r="B8" i="1"/>
  <c r="A9" i="1"/>
  <c r="B9" i="1"/>
  <c r="A10" i="1"/>
  <c r="B10" i="1"/>
  <c r="J2" i="1"/>
  <c r="K2" i="1"/>
  <c r="L2" i="1"/>
  <c r="M2" i="1"/>
  <c r="N2" i="1"/>
  <c r="O2" i="1"/>
  <c r="P2" i="1"/>
  <c r="Q2" i="1"/>
  <c r="R2" i="1"/>
  <c r="J3" i="1"/>
  <c r="K3" i="1"/>
  <c r="L3" i="1"/>
  <c r="M3" i="1"/>
  <c r="N3" i="1"/>
  <c r="O3" i="1"/>
  <c r="P3" i="1"/>
  <c r="Q3" i="1"/>
  <c r="R3" i="1"/>
  <c r="J4" i="1"/>
  <c r="K4" i="1"/>
  <c r="L4" i="1"/>
  <c r="M4" i="1"/>
  <c r="N4" i="1"/>
  <c r="O4" i="1"/>
  <c r="P4" i="1"/>
  <c r="Q4" i="1"/>
  <c r="R4" i="1"/>
  <c r="J5" i="1"/>
  <c r="K5" i="1"/>
  <c r="L5" i="1"/>
  <c r="M5" i="1"/>
  <c r="N5" i="1"/>
  <c r="O5" i="1"/>
  <c r="P5" i="1"/>
  <c r="Q5" i="1"/>
  <c r="R5" i="1"/>
  <c r="J6" i="1"/>
  <c r="K6" i="1"/>
  <c r="L6" i="1"/>
  <c r="M6" i="1"/>
  <c r="N6" i="1"/>
  <c r="O6" i="1"/>
  <c r="P6" i="1"/>
  <c r="Q6" i="1"/>
  <c r="R6" i="1"/>
  <c r="J7" i="1"/>
  <c r="K7" i="1"/>
  <c r="L7" i="1"/>
  <c r="M7" i="1"/>
  <c r="N7" i="1"/>
  <c r="O7" i="1"/>
  <c r="P7" i="1"/>
  <c r="Q7" i="1"/>
  <c r="R7" i="1"/>
  <c r="J8" i="1"/>
  <c r="K8" i="1"/>
  <c r="L8" i="1"/>
  <c r="M8" i="1"/>
  <c r="N8" i="1"/>
  <c r="O8" i="1"/>
  <c r="P8" i="1"/>
  <c r="Q8" i="1"/>
  <c r="R8" i="1"/>
  <c r="J9" i="1"/>
  <c r="K9" i="1"/>
  <c r="L9" i="1"/>
  <c r="M9" i="1"/>
  <c r="N9" i="1"/>
  <c r="O9" i="1"/>
  <c r="P9" i="1"/>
  <c r="Q9" i="1"/>
  <c r="R9" i="1"/>
  <c r="J10" i="1"/>
  <c r="K10" i="1"/>
  <c r="L10" i="1"/>
  <c r="M10" i="1"/>
  <c r="N10" i="1"/>
  <c r="O10" i="1"/>
  <c r="P10" i="1"/>
  <c r="Q10" i="1"/>
  <c r="R10" i="1"/>
  <c r="J11" i="1"/>
  <c r="K11" i="1"/>
  <c r="L11" i="1"/>
  <c r="M11" i="1"/>
  <c r="N11" i="1"/>
  <c r="O11" i="1"/>
  <c r="P11" i="1"/>
  <c r="Q11" i="1"/>
  <c r="R11" i="1"/>
  <c r="J12" i="1"/>
  <c r="K12" i="1"/>
  <c r="L12" i="1"/>
  <c r="M12" i="1"/>
  <c r="N12" i="1"/>
  <c r="O12" i="1"/>
  <c r="P12" i="1"/>
  <c r="Q12" i="1"/>
  <c r="R12" i="1"/>
  <c r="J13" i="1"/>
  <c r="K13" i="1"/>
  <c r="L13" i="1"/>
  <c r="M13" i="1"/>
  <c r="N13" i="1"/>
  <c r="O13" i="1"/>
  <c r="P13" i="1"/>
  <c r="Q13" i="1"/>
  <c r="R13" i="1"/>
  <c r="F117" i="8"/>
  <c r="F111" i="8"/>
  <c r="F169" i="8"/>
  <c r="F170" i="8"/>
  <c r="F171" i="8"/>
  <c r="F172" i="8"/>
  <c r="F173" i="8"/>
  <c r="F174" i="8"/>
  <c r="F175" i="8"/>
  <c r="F168" i="8"/>
  <c r="J1024" i="1"/>
  <c r="K1024" i="1"/>
  <c r="L1024" i="1"/>
  <c r="M1024" i="1"/>
  <c r="N1024" i="1"/>
  <c r="O1024" i="1"/>
  <c r="P1024" i="1"/>
  <c r="Q1024" i="1"/>
  <c r="R1024" i="1"/>
  <c r="A1024" i="1"/>
  <c r="B1024" i="1"/>
  <c r="A746" i="1" l="1"/>
  <c r="B746" i="1"/>
  <c r="J746" i="1"/>
  <c r="K746" i="1"/>
  <c r="L746" i="1"/>
  <c r="M746" i="1"/>
  <c r="N746" i="1"/>
  <c r="O746" i="1"/>
  <c r="P746" i="1"/>
  <c r="Q746" i="1"/>
  <c r="R746"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6" i="8"/>
  <c r="F137" i="8"/>
  <c r="F138" i="8"/>
  <c r="F99" i="8"/>
  <c r="F100" i="8"/>
  <c r="B17" i="18"/>
  <c r="F98" i="8"/>
  <c r="B16" i="18"/>
  <c r="J1085" i="1"/>
  <c r="K1085" i="1"/>
  <c r="L1085" i="1"/>
  <c r="M1085" i="1"/>
  <c r="N1085" i="1"/>
  <c r="O1085" i="1"/>
  <c r="P1085" i="1"/>
  <c r="Q1085" i="1"/>
  <c r="R1085" i="1"/>
  <c r="A1085" i="1"/>
  <c r="B1085" i="1"/>
  <c r="B1060" i="1"/>
  <c r="J717" i="1"/>
  <c r="K717" i="1"/>
  <c r="L717" i="1"/>
  <c r="M717" i="1"/>
  <c r="N717" i="1"/>
  <c r="O717" i="1"/>
  <c r="P717" i="1"/>
  <c r="Q717" i="1"/>
  <c r="R717" i="1"/>
  <c r="C718" i="1"/>
  <c r="J718" i="1" s="1"/>
  <c r="C719" i="1"/>
  <c r="Q719" i="1" s="1"/>
  <c r="C720" i="1"/>
  <c r="N720" i="1" s="1"/>
  <c r="C721" i="1"/>
  <c r="C722" i="1"/>
  <c r="J722" i="1" s="1"/>
  <c r="C723" i="1"/>
  <c r="P723" i="1" s="1"/>
  <c r="C724" i="1"/>
  <c r="N724" i="1" s="1"/>
  <c r="C725" i="1"/>
  <c r="Q725" i="1" s="1"/>
  <c r="C726" i="1"/>
  <c r="J726" i="1" s="1"/>
  <c r="C727" i="1"/>
  <c r="P727" i="1" s="1"/>
  <c r="C728" i="1"/>
  <c r="B728" i="1" s="1"/>
  <c r="C729" i="1"/>
  <c r="Q729" i="1" s="1"/>
  <c r="C730" i="1"/>
  <c r="J730" i="1" s="1"/>
  <c r="C731" i="1"/>
  <c r="P731" i="1" s="1"/>
  <c r="C732" i="1"/>
  <c r="N732" i="1" s="1"/>
  <c r="C733" i="1"/>
  <c r="Q733" i="1" s="1"/>
  <c r="C734" i="1"/>
  <c r="J734" i="1" s="1"/>
  <c r="C735" i="1"/>
  <c r="P735" i="1" s="1"/>
  <c r="C736" i="1"/>
  <c r="N736" i="1" s="1"/>
  <c r="C737" i="1"/>
  <c r="Q737" i="1" s="1"/>
  <c r="C738" i="1"/>
  <c r="C739" i="1"/>
  <c r="P739" i="1" s="1"/>
  <c r="C740" i="1"/>
  <c r="N740" i="1" s="1"/>
  <c r="C741" i="1"/>
  <c r="Q741" i="1" s="1"/>
  <c r="A717" i="1"/>
  <c r="B717" i="1"/>
  <c r="B718" i="1"/>
  <c r="B724" i="1"/>
  <c r="B727"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C799" i="1"/>
  <c r="A799" i="1" s="1"/>
  <c r="C800" i="1"/>
  <c r="A800" i="1" s="1"/>
  <c r="C801" i="1"/>
  <c r="C802" i="1"/>
  <c r="B802" i="1" s="1"/>
  <c r="C803" i="1"/>
  <c r="A803" i="1" s="1"/>
  <c r="C804" i="1"/>
  <c r="A804" i="1" s="1"/>
  <c r="C805" i="1"/>
  <c r="C806" i="1"/>
  <c r="B806" i="1" s="1"/>
  <c r="A806" i="1"/>
  <c r="C807" i="1"/>
  <c r="A807" i="1" s="1"/>
  <c r="C808" i="1"/>
  <c r="A808" i="1" s="1"/>
  <c r="C809" i="1"/>
  <c r="Q809" i="1" s="1"/>
  <c r="C810" i="1"/>
  <c r="B810" i="1" s="1"/>
  <c r="C811" i="1"/>
  <c r="A811" i="1" s="1"/>
  <c r="C812" i="1"/>
  <c r="A812" i="1" s="1"/>
  <c r="C813" i="1"/>
  <c r="C814" i="1"/>
  <c r="A814" i="1" s="1"/>
  <c r="C815" i="1"/>
  <c r="A815" i="1" s="1"/>
  <c r="C816" i="1"/>
  <c r="A816" i="1" s="1"/>
  <c r="B816" i="1"/>
  <c r="C817" i="1"/>
  <c r="B817" i="1" s="1"/>
  <c r="C818" i="1"/>
  <c r="B818" i="1" s="1"/>
  <c r="C819" i="1"/>
  <c r="A819" i="1" s="1"/>
  <c r="C820" i="1"/>
  <c r="A820" i="1" s="1"/>
  <c r="C821" i="1"/>
  <c r="C822" i="1"/>
  <c r="A822" i="1" s="1"/>
  <c r="C823" i="1"/>
  <c r="A823" i="1" s="1"/>
  <c r="C824" i="1"/>
  <c r="A824" i="1" s="1"/>
  <c r="C825" i="1"/>
  <c r="B825" i="1" s="1"/>
  <c r="C826" i="1"/>
  <c r="B826" i="1" s="1"/>
  <c r="C827" i="1"/>
  <c r="A827" i="1" s="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5" i="1"/>
  <c r="I1236" i="1"/>
  <c r="I1237" i="1"/>
  <c r="I1238" i="1"/>
  <c r="I1240" i="1"/>
  <c r="I1241" i="1"/>
  <c r="I1242" i="1"/>
  <c r="I1243" i="1"/>
  <c r="I1245" i="1"/>
  <c r="I1246" i="1"/>
  <c r="I1247" i="1"/>
  <c r="I1248" i="1"/>
  <c r="I1250" i="1"/>
  <c r="I1251" i="1"/>
  <c r="I1252" i="1"/>
  <c r="I1253" i="1"/>
  <c r="I1255" i="1"/>
  <c r="I1256" i="1"/>
  <c r="I1257" i="1"/>
  <c r="I1258" i="1"/>
  <c r="I1260" i="1"/>
  <c r="I1261" i="1"/>
  <c r="I1262" i="1"/>
  <c r="I1263" i="1"/>
  <c r="I1265" i="1"/>
  <c r="I1266" i="1"/>
  <c r="I1267" i="1"/>
  <c r="I1268" i="1"/>
  <c r="I1270" i="1"/>
  <c r="I1271" i="1"/>
  <c r="I1272" i="1"/>
  <c r="I1273" i="1"/>
  <c r="I1275" i="1"/>
  <c r="I1276" i="1"/>
  <c r="I1277" i="1"/>
  <c r="I1278" i="1"/>
  <c r="B18" i="10" a="1"/>
  <c r="B18" i="10" s="1"/>
  <c r="A1280" i="1"/>
  <c r="B1280" i="1"/>
  <c r="J1280" i="1"/>
  <c r="K1280" i="1"/>
  <c r="L1280" i="1"/>
  <c r="M1280" i="1"/>
  <c r="N1280" i="1"/>
  <c r="O1280" i="1"/>
  <c r="P1280" i="1"/>
  <c r="Q1280" i="1"/>
  <c r="R1280"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B362" i="1" s="1"/>
  <c r="I687" i="15"/>
  <c r="B629" i="15"/>
  <c r="B597" i="15"/>
  <c r="B510" i="15"/>
  <c r="B464" i="15"/>
  <c r="B59" i="15"/>
  <c r="L364" i="1"/>
  <c r="K375" i="1"/>
  <c r="M378" i="1"/>
  <c r="Q362" i="1"/>
  <c r="N384" i="1"/>
  <c r="Q357" i="1"/>
  <c r="Q386" i="1"/>
  <c r="B61" i="15"/>
  <c r="B666" i="15" s="1"/>
  <c r="B687" i="15" s="1"/>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6" i="1"/>
  <c r="B1086" i="1"/>
  <c r="A1089" i="1"/>
  <c r="B1089" i="1"/>
  <c r="A1101" i="1"/>
  <c r="B1101" i="1"/>
  <c r="A1116" i="1"/>
  <c r="B1116" i="1"/>
  <c r="A1133" i="1"/>
  <c r="B1133" i="1"/>
  <c r="A1183" i="1"/>
  <c r="B1183" i="1"/>
  <c r="A1184" i="1"/>
  <c r="B1184" i="1"/>
  <c r="A1279" i="1"/>
  <c r="B1279" i="1"/>
  <c r="A1234" i="1"/>
  <c r="B1234" i="1"/>
  <c r="A1239" i="1"/>
  <c r="B1239" i="1"/>
  <c r="A1244" i="1"/>
  <c r="B1244" i="1"/>
  <c r="A1249" i="1"/>
  <c r="B1249" i="1"/>
  <c r="A1254" i="1"/>
  <c r="B1254" i="1"/>
  <c r="A1259" i="1"/>
  <c r="B1259" i="1"/>
  <c r="A1264" i="1"/>
  <c r="B1264" i="1"/>
  <c r="A1269" i="1"/>
  <c r="B1269" i="1"/>
  <c r="A1274" i="1"/>
  <c r="B127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6" i="1"/>
  <c r="K1086" i="1"/>
  <c r="L1086" i="1"/>
  <c r="M1086" i="1"/>
  <c r="N1086" i="1"/>
  <c r="O1086" i="1"/>
  <c r="P1086" i="1"/>
  <c r="Q1086" i="1"/>
  <c r="R1086" i="1"/>
  <c r="J1089" i="1"/>
  <c r="K1089" i="1"/>
  <c r="L1089" i="1"/>
  <c r="M1089" i="1"/>
  <c r="N1089" i="1"/>
  <c r="O1089" i="1"/>
  <c r="P1089" i="1"/>
  <c r="Q1089" i="1"/>
  <c r="R1089" i="1"/>
  <c r="J1101" i="1"/>
  <c r="K1101" i="1"/>
  <c r="L1101" i="1"/>
  <c r="M1101" i="1"/>
  <c r="N1101" i="1"/>
  <c r="O1101" i="1"/>
  <c r="P1101" i="1"/>
  <c r="Q1101" i="1"/>
  <c r="R1101" i="1"/>
  <c r="J1116" i="1"/>
  <c r="K1116" i="1"/>
  <c r="L1116" i="1"/>
  <c r="M1116" i="1"/>
  <c r="N1116" i="1"/>
  <c r="O1116" i="1"/>
  <c r="P1116" i="1"/>
  <c r="Q1116" i="1"/>
  <c r="R1116" i="1"/>
  <c r="J1133" i="1"/>
  <c r="K1133" i="1"/>
  <c r="L1133" i="1"/>
  <c r="M1133" i="1"/>
  <c r="N1133" i="1"/>
  <c r="O1133" i="1"/>
  <c r="P1133" i="1"/>
  <c r="Q1133" i="1"/>
  <c r="R1133" i="1"/>
  <c r="K1139" i="1"/>
  <c r="K1140" i="1"/>
  <c r="K1151" i="1"/>
  <c r="K1176" i="1"/>
  <c r="J1183" i="1"/>
  <c r="K1183" i="1"/>
  <c r="L1183" i="1"/>
  <c r="M1183" i="1"/>
  <c r="N1183" i="1"/>
  <c r="O1183" i="1"/>
  <c r="P1183" i="1"/>
  <c r="Q1183" i="1"/>
  <c r="R1183" i="1"/>
  <c r="J1184" i="1"/>
  <c r="K1184" i="1"/>
  <c r="L1184" i="1"/>
  <c r="M1184" i="1"/>
  <c r="N1184" i="1"/>
  <c r="O1184" i="1"/>
  <c r="P1184" i="1"/>
  <c r="Q1184" i="1"/>
  <c r="R1184" i="1"/>
  <c r="K1190" i="1"/>
  <c r="K1191" i="1"/>
  <c r="K1202" i="1"/>
  <c r="K1227" i="1"/>
  <c r="J1279" i="1"/>
  <c r="K1279" i="1"/>
  <c r="L1279" i="1"/>
  <c r="M1279" i="1"/>
  <c r="N1279" i="1"/>
  <c r="O1279" i="1"/>
  <c r="P1279" i="1"/>
  <c r="Q1279" i="1"/>
  <c r="R1279" i="1"/>
  <c r="J1234" i="1"/>
  <c r="K1234" i="1"/>
  <c r="L1234" i="1"/>
  <c r="M1234" i="1"/>
  <c r="N1234" i="1"/>
  <c r="O1234" i="1"/>
  <c r="P1234" i="1"/>
  <c r="Q1234" i="1"/>
  <c r="R1234" i="1"/>
  <c r="J1239" i="1"/>
  <c r="K1239" i="1"/>
  <c r="L1239" i="1"/>
  <c r="M1239" i="1"/>
  <c r="N1239" i="1"/>
  <c r="O1239" i="1"/>
  <c r="R1239" i="1"/>
  <c r="J1244" i="1"/>
  <c r="K1244" i="1"/>
  <c r="L1244" i="1"/>
  <c r="M1244" i="1"/>
  <c r="N1244" i="1"/>
  <c r="O1244" i="1"/>
  <c r="R1244" i="1"/>
  <c r="J1249" i="1"/>
  <c r="K1249" i="1"/>
  <c r="L1249" i="1"/>
  <c r="M1249" i="1"/>
  <c r="N1249" i="1"/>
  <c r="O1249" i="1"/>
  <c r="R1249" i="1"/>
  <c r="J1254" i="1"/>
  <c r="K1254" i="1"/>
  <c r="L1254" i="1"/>
  <c r="M1254" i="1"/>
  <c r="N1254" i="1"/>
  <c r="O1254" i="1"/>
  <c r="R1254" i="1"/>
  <c r="J1259" i="1"/>
  <c r="K1259" i="1"/>
  <c r="L1259" i="1"/>
  <c r="M1259" i="1"/>
  <c r="N1259" i="1"/>
  <c r="O1259" i="1"/>
  <c r="R1259" i="1"/>
  <c r="J1264" i="1"/>
  <c r="K1264" i="1"/>
  <c r="L1264" i="1"/>
  <c r="M1264" i="1"/>
  <c r="N1264" i="1"/>
  <c r="O1264" i="1"/>
  <c r="R1264" i="1"/>
  <c r="J1269" i="1"/>
  <c r="K1269" i="1"/>
  <c r="L1269" i="1"/>
  <c r="M1269" i="1"/>
  <c r="N1269" i="1"/>
  <c r="O1269" i="1"/>
  <c r="R1269" i="1"/>
  <c r="J1274" i="1"/>
  <c r="K1274" i="1"/>
  <c r="L1274" i="1"/>
  <c r="M1274" i="1"/>
  <c r="N1274" i="1"/>
  <c r="O1274" i="1"/>
  <c r="R1274" i="1"/>
  <c r="K99" i="19"/>
  <c r="Q1274" i="1" s="1"/>
  <c r="K98" i="19"/>
  <c r="Q1269" i="1" s="1"/>
  <c r="K97" i="19"/>
  <c r="Q1264" i="1" s="1"/>
  <c r="K96" i="19"/>
  <c r="Q1259" i="1" s="1"/>
  <c r="K95" i="19"/>
  <c r="Q1254" i="1"/>
  <c r="K94" i="19"/>
  <c r="Q1249" i="1"/>
  <c r="K93" i="19"/>
  <c r="Q1244" i="1" s="1"/>
  <c r="K92" i="19"/>
  <c r="Q1239" i="1" s="1"/>
  <c r="J99" i="19"/>
  <c r="P1274" i="1" s="1"/>
  <c r="J98" i="19"/>
  <c r="P1269" i="1" s="1"/>
  <c r="J97" i="19"/>
  <c r="P1264" i="1" s="1"/>
  <c r="J96" i="19"/>
  <c r="P1259" i="1"/>
  <c r="J95" i="19"/>
  <c r="P1254" i="1" s="1"/>
  <c r="J94" i="19"/>
  <c r="P1249" i="1"/>
  <c r="J93" i="19"/>
  <c r="P1244" i="1" s="1"/>
  <c r="J92" i="19"/>
  <c r="P1239" i="1" s="1"/>
  <c r="L90" i="19"/>
  <c r="R1227" i="1" s="1"/>
  <c r="K90" i="19"/>
  <c r="Q1227" i="1" s="1"/>
  <c r="J90" i="19"/>
  <c r="P1227" i="1" s="1"/>
  <c r="I90" i="19"/>
  <c r="O1227" i="1"/>
  <c r="H90" i="19"/>
  <c r="N1227" i="1"/>
  <c r="G90" i="19"/>
  <c r="M1227" i="1" s="1"/>
  <c r="F90" i="19"/>
  <c r="L1227" i="1" s="1"/>
  <c r="D90" i="19"/>
  <c r="J1227" i="1" s="1"/>
  <c r="L89" i="19"/>
  <c r="R1202" i="1" s="1"/>
  <c r="K89" i="19"/>
  <c r="Q1202" i="1" s="1"/>
  <c r="J89" i="19"/>
  <c r="P1202" i="1" s="1"/>
  <c r="I89" i="19"/>
  <c r="O1202" i="1"/>
  <c r="H89" i="19"/>
  <c r="N1202" i="1"/>
  <c r="G89" i="19"/>
  <c r="M1202" i="1"/>
  <c r="F89" i="19"/>
  <c r="L1202" i="1" s="1"/>
  <c r="D89" i="19"/>
  <c r="J1202" i="1" s="1"/>
  <c r="L88" i="19"/>
  <c r="R1191" i="1" s="1"/>
  <c r="K88" i="19"/>
  <c r="Q1191" i="1" s="1"/>
  <c r="J88" i="19"/>
  <c r="P1191" i="1" s="1"/>
  <c r="I88" i="19"/>
  <c r="O1191" i="1"/>
  <c r="H88" i="19"/>
  <c r="N1191" i="1"/>
  <c r="G88" i="19"/>
  <c r="M1191" i="1"/>
  <c r="F88" i="19"/>
  <c r="L1191" i="1" s="1"/>
  <c r="D88" i="19"/>
  <c r="J1191" i="1" s="1"/>
  <c r="L87" i="19"/>
  <c r="R1190" i="1" s="1"/>
  <c r="K87" i="19"/>
  <c r="Q1190" i="1" s="1"/>
  <c r="J87" i="19"/>
  <c r="P1190" i="1" s="1"/>
  <c r="I87" i="19"/>
  <c r="O1190" i="1"/>
  <c r="H87" i="19"/>
  <c r="N1190" i="1"/>
  <c r="G87" i="19"/>
  <c r="M1190" i="1"/>
  <c r="F87" i="19"/>
  <c r="L1190" i="1" s="1"/>
  <c r="D87" i="19"/>
  <c r="J1190" i="1" s="1"/>
  <c r="B87" i="19"/>
  <c r="B1190" i="1" s="1"/>
  <c r="B88" i="19"/>
  <c r="B1191" i="1" s="1"/>
  <c r="B89" i="19"/>
  <c r="B1202" i="1" s="1"/>
  <c r="B90" i="19"/>
  <c r="B1227" i="1"/>
  <c r="A88" i="19"/>
  <c r="A1191" i="1"/>
  <c r="A89" i="19"/>
  <c r="A1202" i="1"/>
  <c r="A90" i="19"/>
  <c r="A1227" i="1" s="1"/>
  <c r="A87" i="19"/>
  <c r="A1190" i="1" s="1"/>
  <c r="L84" i="19"/>
  <c r="R1176" i="1" s="1"/>
  <c r="K84" i="19"/>
  <c r="Q1176" i="1" s="1"/>
  <c r="J84" i="19"/>
  <c r="P1176" i="1" s="1"/>
  <c r="I84" i="19"/>
  <c r="O1176" i="1"/>
  <c r="H84" i="19"/>
  <c r="N1176" i="1"/>
  <c r="G84" i="19"/>
  <c r="M1176" i="1"/>
  <c r="F84" i="19"/>
  <c r="L1176" i="1" s="1"/>
  <c r="D84" i="19"/>
  <c r="J1176" i="1" s="1"/>
  <c r="L83" i="19"/>
  <c r="K83" i="19"/>
  <c r="J83" i="19"/>
  <c r="P1151" i="1" s="1"/>
  <c r="I83" i="19"/>
  <c r="O1151" i="1"/>
  <c r="H83" i="19"/>
  <c r="N1151" i="1"/>
  <c r="G83" i="19"/>
  <c r="M1151" i="1"/>
  <c r="F83" i="19"/>
  <c r="L1151" i="1" s="1"/>
  <c r="D83" i="19"/>
  <c r="J1151" i="1" s="1"/>
  <c r="L82" i="19"/>
  <c r="R1140" i="1" s="1"/>
  <c r="K82" i="19"/>
  <c r="Q1140" i="1" s="1"/>
  <c r="J82" i="19"/>
  <c r="P1140" i="1" s="1"/>
  <c r="I82" i="19"/>
  <c r="O1140" i="1"/>
  <c r="H82" i="19"/>
  <c r="N1140" i="1"/>
  <c r="G82" i="19"/>
  <c r="M1140" i="1"/>
  <c r="F82" i="19"/>
  <c r="L1140" i="1" s="1"/>
  <c r="D82" i="19"/>
  <c r="J1140" i="1" s="1"/>
  <c r="L81" i="19"/>
  <c r="R1139" i="1" s="1"/>
  <c r="K81" i="19"/>
  <c r="Q1139" i="1" s="1"/>
  <c r="J81" i="19"/>
  <c r="P1139" i="1" s="1"/>
  <c r="I81" i="19"/>
  <c r="O1139" i="1"/>
  <c r="H81" i="19"/>
  <c r="N1139" i="1"/>
  <c r="G81" i="19"/>
  <c r="M1139" i="1"/>
  <c r="F81" i="19"/>
  <c r="L1139" i="1"/>
  <c r="D81" i="19"/>
  <c r="J1139" i="1"/>
  <c r="B84" i="19"/>
  <c r="B1176" i="1"/>
  <c r="A84" i="19"/>
  <c r="A1176" i="1"/>
  <c r="B83" i="19"/>
  <c r="B1151" i="1"/>
  <c r="A83" i="19"/>
  <c r="A1151" i="1"/>
  <c r="B82" i="19"/>
  <c r="B1140" i="1"/>
  <c r="A82" i="19"/>
  <c r="A1140" i="1"/>
  <c r="B81" i="19"/>
  <c r="B1139" i="1"/>
  <c r="A81" i="19"/>
  <c r="A1139" i="1"/>
  <c r="G31" i="19"/>
  <c r="M241" i="1" s="1"/>
  <c r="G17" i="19"/>
  <c r="M160" i="1" s="1"/>
  <c r="G13" i="19"/>
  <c r="M114" i="1" s="1"/>
  <c r="G10" i="19"/>
  <c r="M89" i="1" s="1"/>
  <c r="C391" i="1"/>
  <c r="B391" i="1" s="1"/>
  <c r="C392" i="1"/>
  <c r="C393" i="1"/>
  <c r="P393" i="1" s="1"/>
  <c r="C394" i="1"/>
  <c r="C395" i="1"/>
  <c r="C396" i="1"/>
  <c r="O396" i="1" s="1"/>
  <c r="C397" i="1"/>
  <c r="C398" i="1"/>
  <c r="C399" i="1"/>
  <c r="A399" i="1" s="1"/>
  <c r="C400" i="1"/>
  <c r="C401" i="1"/>
  <c r="M401" i="1" s="1"/>
  <c r="C402" i="1"/>
  <c r="C403" i="1"/>
  <c r="C404" i="1"/>
  <c r="Q404" i="1" s="1"/>
  <c r="C405" i="1"/>
  <c r="K405" i="1" s="1"/>
  <c r="C406" i="1"/>
  <c r="C407" i="1"/>
  <c r="Q407" i="1" s="1"/>
  <c r="C408" i="1"/>
  <c r="C409" i="1"/>
  <c r="B409" i="1" s="1"/>
  <c r="C410" i="1"/>
  <c r="C411" i="1"/>
  <c r="M411" i="1" s="1"/>
  <c r="C412" i="1"/>
  <c r="B412" i="1" s="1"/>
  <c r="C413" i="1"/>
  <c r="C390" i="1"/>
  <c r="F80" i="8"/>
  <c r="F48" i="8"/>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210" i="1"/>
  <c r="N1210" i="1" s="1"/>
  <c r="C1211" i="1"/>
  <c r="K1211" i="1" s="1"/>
  <c r="C1212" i="1"/>
  <c r="C1213" i="1"/>
  <c r="B1213" i="1" s="1"/>
  <c r="C1214" i="1"/>
  <c r="R1214" i="1" s="1"/>
  <c r="C1215" i="1"/>
  <c r="Q1215" i="1" s="1"/>
  <c r="C1216" i="1"/>
  <c r="C1217" i="1"/>
  <c r="K1217" i="1" s="1"/>
  <c r="C1218" i="1"/>
  <c r="N1218" i="1" s="1"/>
  <c r="C1219" i="1"/>
  <c r="Q1219" i="1" s="1"/>
  <c r="C1220" i="1"/>
  <c r="C1221" i="1"/>
  <c r="C1222" i="1"/>
  <c r="C1223" i="1"/>
  <c r="C1224" i="1"/>
  <c r="C1225" i="1"/>
  <c r="C1226" i="1"/>
  <c r="A1226" i="1" s="1"/>
  <c r="C1159" i="1"/>
  <c r="N1159" i="1" s="1"/>
  <c r="C1160" i="1"/>
  <c r="C1161" i="1"/>
  <c r="N1161" i="1" s="1"/>
  <c r="C1162" i="1"/>
  <c r="L1162" i="1" s="1"/>
  <c r="C1163" i="1"/>
  <c r="B1163" i="1" s="1"/>
  <c r="C1164" i="1"/>
  <c r="L1164" i="1" s="1"/>
  <c r="C1165" i="1"/>
  <c r="L1165" i="1" s="1"/>
  <c r="C1166" i="1"/>
  <c r="B1166" i="1" s="1"/>
  <c r="C1167" i="1"/>
  <c r="J1167" i="1" s="1"/>
  <c r="C1168" i="1"/>
  <c r="C1169" i="1"/>
  <c r="L1169" i="1" s="1"/>
  <c r="C1170" i="1"/>
  <c r="C1171" i="1"/>
  <c r="C1172" i="1"/>
  <c r="L1172" i="1" s="1"/>
  <c r="C1173" i="1"/>
  <c r="C1174" i="1"/>
  <c r="Q1174" i="1" s="1"/>
  <c r="C1175" i="1"/>
  <c r="N1175" i="1" s="1"/>
  <c r="Q1213" i="1"/>
  <c r="N1167" i="1"/>
  <c r="B1159" i="1"/>
  <c r="K1159" i="1"/>
  <c r="J1219" i="1"/>
  <c r="K1219" i="1"/>
  <c r="N1211" i="1"/>
  <c r="O1211" i="1"/>
  <c r="R1211" i="1"/>
  <c r="C1006" i="1"/>
  <c r="Q1006" i="1" s="1"/>
  <c r="C1002" i="1"/>
  <c r="C547" i="1"/>
  <c r="C548" i="1"/>
  <c r="R548" i="1" s="1"/>
  <c r="C549" i="1"/>
  <c r="C550" i="1"/>
  <c r="O550" i="1" s="1"/>
  <c r="C551" i="1"/>
  <c r="J551" i="1" s="1"/>
  <c r="C552" i="1"/>
  <c r="N552" i="1" s="1"/>
  <c r="C553" i="1"/>
  <c r="C554" i="1"/>
  <c r="P554" i="1" s="1"/>
  <c r="C555" i="1"/>
  <c r="C556" i="1"/>
  <c r="B556" i="1" s="1"/>
  <c r="C557" i="1"/>
  <c r="K557" i="1" s="1"/>
  <c r="C558" i="1"/>
  <c r="K558" i="1" s="1"/>
  <c r="C559" i="1"/>
  <c r="Q559" i="1" s="1"/>
  <c r="C560" i="1"/>
  <c r="B560" i="1" s="1"/>
  <c r="C561" i="1"/>
  <c r="B561" i="1" s="1"/>
  <c r="C562" i="1"/>
  <c r="P562" i="1" s="1"/>
  <c r="C563" i="1"/>
  <c r="C564" i="1"/>
  <c r="C565" i="1"/>
  <c r="C566" i="1"/>
  <c r="L566" i="1" s="1"/>
  <c r="C567" i="1"/>
  <c r="C568" i="1"/>
  <c r="L568" i="1" s="1"/>
  <c r="C569" i="1"/>
  <c r="C570" i="1"/>
  <c r="P570" i="1" s="1"/>
  <c r="C571" i="1"/>
  <c r="C572" i="1"/>
  <c r="M572" i="1" s="1"/>
  <c r="C573" i="1"/>
  <c r="C574" i="1"/>
  <c r="P574" i="1" s="1"/>
  <c r="C575" i="1"/>
  <c r="A575" i="1" s="1"/>
  <c r="C576" i="1"/>
  <c r="Q576" i="1" s="1"/>
  <c r="C577" i="1"/>
  <c r="P577" i="1" s="1"/>
  <c r="C578" i="1"/>
  <c r="J578" i="1" s="1"/>
  <c r="C579" i="1"/>
  <c r="C580" i="1"/>
  <c r="N580" i="1" s="1"/>
  <c r="C581" i="1"/>
  <c r="C582" i="1"/>
  <c r="A582" i="1" s="1"/>
  <c r="C583" i="1"/>
  <c r="M583" i="1" s="1"/>
  <c r="C584" i="1"/>
  <c r="J584" i="1" s="1"/>
  <c r="C585" i="1"/>
  <c r="Q585" i="1" s="1"/>
  <c r="C586" i="1"/>
  <c r="J586" i="1" s="1"/>
  <c r="C587" i="1"/>
  <c r="C588" i="1"/>
  <c r="C589" i="1"/>
  <c r="L589" i="1" s="1"/>
  <c r="C590" i="1"/>
  <c r="N590" i="1" s="1"/>
  <c r="C591" i="1"/>
  <c r="J591" i="1" s="1"/>
  <c r="C592" i="1"/>
  <c r="M592" i="1" s="1"/>
  <c r="C593" i="1"/>
  <c r="L593" i="1" s="1"/>
  <c r="C594" i="1"/>
  <c r="J594" i="1" s="1"/>
  <c r="C595" i="1"/>
  <c r="C596" i="1"/>
  <c r="Q596" i="1" s="1"/>
  <c r="C597" i="1"/>
  <c r="A597" i="1" s="1"/>
  <c r="C598" i="1"/>
  <c r="K598" i="1" s="1"/>
  <c r="C599" i="1"/>
  <c r="Q599" i="1" s="1"/>
  <c r="C600" i="1"/>
  <c r="A600" i="1" s="1"/>
  <c r="C601" i="1"/>
  <c r="C602" i="1"/>
  <c r="R602" i="1" s="1"/>
  <c r="C603" i="1"/>
  <c r="O603" i="1" s="1"/>
  <c r="C604" i="1"/>
  <c r="C605" i="1"/>
  <c r="J605" i="1" s="1"/>
  <c r="C606" i="1"/>
  <c r="B606" i="1" s="1"/>
  <c r="C607" i="1"/>
  <c r="C608" i="1"/>
  <c r="R608" i="1" s="1"/>
  <c r="C609" i="1"/>
  <c r="O609" i="1" s="1"/>
  <c r="C610" i="1"/>
  <c r="R610" i="1" s="1"/>
  <c r="C611" i="1"/>
  <c r="C612" i="1"/>
  <c r="R612" i="1" s="1"/>
  <c r="C613" i="1"/>
  <c r="Q613" i="1" s="1"/>
  <c r="C614" i="1"/>
  <c r="O614" i="1" s="1"/>
  <c r="C615" i="1"/>
  <c r="C616" i="1"/>
  <c r="K616" i="1" s="1"/>
  <c r="C617" i="1"/>
  <c r="O617" i="1" s="1"/>
  <c r="C618" i="1"/>
  <c r="J618" i="1" s="1"/>
  <c r="C619" i="1"/>
  <c r="C620" i="1"/>
  <c r="A620" i="1" s="1"/>
  <c r="C621" i="1"/>
  <c r="C622" i="1"/>
  <c r="M622" i="1" s="1"/>
  <c r="C623" i="1"/>
  <c r="K623" i="1" s="1"/>
  <c r="C624" i="1"/>
  <c r="B624" i="1" s="1"/>
  <c r="C625" i="1"/>
  <c r="A625" i="1" s="1"/>
  <c r="C626" i="1"/>
  <c r="J626" i="1" s="1"/>
  <c r="C627" i="1"/>
  <c r="C628" i="1"/>
  <c r="C629" i="1"/>
  <c r="C630" i="1"/>
  <c r="J630" i="1" s="1"/>
  <c r="C631" i="1"/>
  <c r="K631" i="1" s="1"/>
  <c r="C632" i="1"/>
  <c r="J632" i="1" s="1"/>
  <c r="C633" i="1"/>
  <c r="C634" i="1"/>
  <c r="A634" i="1" s="1"/>
  <c r="C635" i="1"/>
  <c r="C636" i="1"/>
  <c r="A636" i="1" s="1"/>
  <c r="C637" i="1"/>
  <c r="A637" i="1" s="1"/>
  <c r="C638" i="1"/>
  <c r="L638" i="1" s="1"/>
  <c r="C639" i="1"/>
  <c r="N639" i="1" s="1"/>
  <c r="C640" i="1"/>
  <c r="L640" i="1" s="1"/>
  <c r="C641" i="1"/>
  <c r="K641" i="1" s="1"/>
  <c r="C642" i="1"/>
  <c r="C643" i="1"/>
  <c r="C644" i="1"/>
  <c r="C645" i="1"/>
  <c r="L645" i="1" s="1"/>
  <c r="C646" i="1"/>
  <c r="A646" i="1" s="1"/>
  <c r="C647" i="1"/>
  <c r="J647" i="1" s="1"/>
  <c r="C648" i="1"/>
  <c r="B648" i="1" s="1"/>
  <c r="C649" i="1"/>
  <c r="N649" i="1" s="1"/>
  <c r="C650" i="1"/>
  <c r="M650" i="1" s="1"/>
  <c r="C651" i="1"/>
  <c r="C652" i="1"/>
  <c r="A652" i="1" s="1"/>
  <c r="C653" i="1"/>
  <c r="A653" i="1" s="1"/>
  <c r="C654" i="1"/>
  <c r="R654" i="1" s="1"/>
  <c r="C655" i="1"/>
  <c r="L655" i="1" s="1"/>
  <c r="C656" i="1"/>
  <c r="P656" i="1" s="1"/>
  <c r="C657" i="1"/>
  <c r="Q657" i="1" s="1"/>
  <c r="C658" i="1"/>
  <c r="R658" i="1" s="1"/>
  <c r="C659" i="1"/>
  <c r="C660" i="1"/>
  <c r="C661" i="1"/>
  <c r="C662" i="1"/>
  <c r="M662" i="1" s="1"/>
  <c r="C663" i="1"/>
  <c r="A663" i="1" s="1"/>
  <c r="C664" i="1"/>
  <c r="P664" i="1" s="1"/>
  <c r="C665" i="1"/>
  <c r="A665" i="1" s="1"/>
  <c r="C666" i="1"/>
  <c r="Q666" i="1" s="1"/>
  <c r="C667" i="1"/>
  <c r="C668" i="1"/>
  <c r="B668" i="1" s="1"/>
  <c r="C669" i="1"/>
  <c r="R669" i="1" s="1"/>
  <c r="C670" i="1"/>
  <c r="B670" i="1" s="1"/>
  <c r="C671" i="1"/>
  <c r="R671" i="1" s="1"/>
  <c r="C672" i="1"/>
  <c r="Q672" i="1" s="1"/>
  <c r="C673" i="1"/>
  <c r="A673" i="1" s="1"/>
  <c r="C674" i="1"/>
  <c r="P674" i="1" s="1"/>
  <c r="C675" i="1"/>
  <c r="C676" i="1"/>
  <c r="C677" i="1"/>
  <c r="C678" i="1"/>
  <c r="K678" i="1" s="1"/>
  <c r="C679" i="1"/>
  <c r="M679" i="1" s="1"/>
  <c r="C680" i="1"/>
  <c r="Q680" i="1" s="1"/>
  <c r="C681" i="1"/>
  <c r="J681" i="1" s="1"/>
  <c r="C682" i="1"/>
  <c r="N682" i="1" s="1"/>
  <c r="C683" i="1"/>
  <c r="C684" i="1"/>
  <c r="C685" i="1"/>
  <c r="R685" i="1" s="1"/>
  <c r="C686" i="1"/>
  <c r="P686" i="1" s="1"/>
  <c r="C687" i="1"/>
  <c r="C688" i="1"/>
  <c r="Q688" i="1" s="1"/>
  <c r="C689" i="1"/>
  <c r="M689" i="1" s="1"/>
  <c r="C690" i="1"/>
  <c r="A690" i="1" s="1"/>
  <c r="C691" i="1"/>
  <c r="C692" i="1"/>
  <c r="C693" i="1"/>
  <c r="O693" i="1" s="1"/>
  <c r="C694" i="1"/>
  <c r="J694" i="1" s="1"/>
  <c r="C695" i="1"/>
  <c r="K695" i="1" s="1"/>
  <c r="C696" i="1"/>
  <c r="J696" i="1" s="1"/>
  <c r="C697" i="1"/>
  <c r="B697" i="1" s="1"/>
  <c r="C698" i="1"/>
  <c r="C699" i="1"/>
  <c r="O699" i="1" s="1"/>
  <c r="C700" i="1"/>
  <c r="K700" i="1" s="1"/>
  <c r="C701" i="1"/>
  <c r="M701" i="1" s="1"/>
  <c r="C702" i="1"/>
  <c r="J702" i="1" s="1"/>
  <c r="C703" i="1"/>
  <c r="C704" i="1"/>
  <c r="J704" i="1" s="1"/>
  <c r="C705" i="1"/>
  <c r="A705" i="1" s="1"/>
  <c r="C706" i="1"/>
  <c r="M706" i="1" s="1"/>
  <c r="C707" i="1"/>
  <c r="C708" i="1"/>
  <c r="C709" i="1"/>
  <c r="C710" i="1"/>
  <c r="M710" i="1" s="1"/>
  <c r="C711" i="1"/>
  <c r="J711" i="1" s="1"/>
  <c r="C712" i="1"/>
  <c r="J712" i="1" s="1"/>
  <c r="C713" i="1"/>
  <c r="O713" i="1" s="1"/>
  <c r="C714" i="1"/>
  <c r="R714" i="1" s="1"/>
  <c r="C715" i="1"/>
  <c r="C716" i="1"/>
  <c r="P694" i="1"/>
  <c r="B557" i="1"/>
  <c r="A710" i="1"/>
  <c r="P710" i="1"/>
  <c r="R686" i="1"/>
  <c r="P597" i="1"/>
  <c r="A697" i="1"/>
  <c r="Q641" i="1"/>
  <c r="R641" i="1"/>
  <c r="P633" i="1"/>
  <c r="N633" i="1"/>
  <c r="Q609" i="1"/>
  <c r="N601" i="1"/>
  <c r="Q593" i="1"/>
  <c r="J585" i="1"/>
  <c r="O585" i="1"/>
  <c r="B569" i="1"/>
  <c r="K569" i="1"/>
  <c r="A561" i="1"/>
  <c r="M553" i="1"/>
  <c r="A713" i="1"/>
  <c r="K648" i="1"/>
  <c r="B584" i="1"/>
  <c r="Q560" i="1"/>
  <c r="J552" i="1"/>
  <c r="A702" i="1"/>
  <c r="B702" i="1"/>
  <c r="K702" i="1"/>
  <c r="L702" i="1"/>
  <c r="M702" i="1"/>
  <c r="N702" i="1"/>
  <c r="O702" i="1"/>
  <c r="Q702" i="1"/>
  <c r="O701" i="1"/>
  <c r="B669" i="1"/>
  <c r="L669" i="1"/>
  <c r="B637" i="1"/>
  <c r="O637" i="1"/>
  <c r="J637" i="1"/>
  <c r="R637" i="1"/>
  <c r="Q589" i="1"/>
  <c r="Q687" i="1"/>
  <c r="O687" i="1"/>
  <c r="B639" i="1"/>
  <c r="N607" i="1"/>
  <c r="A599" i="1"/>
  <c r="K559" i="1"/>
  <c r="A678" i="1"/>
  <c r="B678" i="1"/>
  <c r="J678" i="1"/>
  <c r="R678" i="1"/>
  <c r="L678" i="1"/>
  <c r="M678" i="1"/>
  <c r="N678" i="1"/>
  <c r="O678" i="1"/>
  <c r="Q678" i="1"/>
  <c r="P678" i="1"/>
  <c r="A670" i="1"/>
  <c r="J670" i="1"/>
  <c r="R670" i="1"/>
  <c r="K670" i="1"/>
  <c r="L670" i="1"/>
  <c r="M670" i="1"/>
  <c r="N670" i="1"/>
  <c r="O670" i="1"/>
  <c r="P670" i="1"/>
  <c r="A662" i="1"/>
  <c r="B662" i="1"/>
  <c r="J662" i="1"/>
  <c r="R662" i="1"/>
  <c r="K662" i="1"/>
  <c r="L662" i="1"/>
  <c r="N662" i="1"/>
  <c r="O662" i="1"/>
  <c r="Q662" i="1"/>
  <c r="P662" i="1"/>
  <c r="A654" i="1"/>
  <c r="B654" i="1"/>
  <c r="J654" i="1"/>
  <c r="K654" i="1"/>
  <c r="L654" i="1"/>
  <c r="M654" i="1"/>
  <c r="N654" i="1"/>
  <c r="O654" i="1"/>
  <c r="Q654" i="1"/>
  <c r="P654" i="1"/>
  <c r="B646" i="1"/>
  <c r="J646" i="1"/>
  <c r="R646" i="1"/>
  <c r="K646" i="1"/>
  <c r="L646" i="1"/>
  <c r="M646" i="1"/>
  <c r="N646" i="1"/>
  <c r="Q646" i="1"/>
  <c r="P646" i="1"/>
  <c r="A638" i="1"/>
  <c r="B638" i="1"/>
  <c r="J638" i="1"/>
  <c r="R638" i="1"/>
  <c r="K638" i="1"/>
  <c r="M638" i="1"/>
  <c r="N638" i="1"/>
  <c r="O638" i="1"/>
  <c r="Q638" i="1"/>
  <c r="P638" i="1"/>
  <c r="A630" i="1"/>
  <c r="B630" i="1"/>
  <c r="R630" i="1"/>
  <c r="K630" i="1"/>
  <c r="L630" i="1"/>
  <c r="M630" i="1"/>
  <c r="N630" i="1"/>
  <c r="O630" i="1"/>
  <c r="Q630" i="1"/>
  <c r="A622" i="1"/>
  <c r="B622" i="1"/>
  <c r="L622" i="1"/>
  <c r="N622" i="1"/>
  <c r="O622" i="1"/>
  <c r="J622" i="1"/>
  <c r="K622" i="1"/>
  <c r="P622" i="1"/>
  <c r="R622" i="1"/>
  <c r="Q622" i="1"/>
  <c r="A614" i="1"/>
  <c r="B614" i="1"/>
  <c r="L614" i="1"/>
  <c r="N614" i="1"/>
  <c r="P614" i="1"/>
  <c r="Q614" i="1"/>
  <c r="R614" i="1"/>
  <c r="J614" i="1"/>
  <c r="M614" i="1"/>
  <c r="K614" i="1"/>
  <c r="A606" i="1"/>
  <c r="L606" i="1"/>
  <c r="N606" i="1"/>
  <c r="O606" i="1"/>
  <c r="J606" i="1"/>
  <c r="K606" i="1"/>
  <c r="M606" i="1"/>
  <c r="P606" i="1"/>
  <c r="R606" i="1"/>
  <c r="A598" i="1"/>
  <c r="B598" i="1"/>
  <c r="L598" i="1"/>
  <c r="N598" i="1"/>
  <c r="O598" i="1"/>
  <c r="P598" i="1"/>
  <c r="R598" i="1"/>
  <c r="J598" i="1"/>
  <c r="Q598" i="1"/>
  <c r="M598" i="1"/>
  <c r="A590" i="1"/>
  <c r="B590" i="1"/>
  <c r="L590" i="1"/>
  <c r="O590" i="1"/>
  <c r="P590" i="1"/>
  <c r="K590" i="1"/>
  <c r="J590" i="1"/>
  <c r="M590" i="1"/>
  <c r="Q590" i="1"/>
  <c r="R590" i="1"/>
  <c r="B582" i="1"/>
  <c r="L582" i="1"/>
  <c r="N582" i="1"/>
  <c r="O582" i="1"/>
  <c r="P582" i="1"/>
  <c r="K582" i="1"/>
  <c r="M582" i="1"/>
  <c r="R582" i="1"/>
  <c r="J582" i="1"/>
  <c r="A574" i="1"/>
  <c r="B574" i="1"/>
  <c r="L574" i="1"/>
  <c r="N574" i="1"/>
  <c r="O574" i="1"/>
  <c r="K574" i="1"/>
  <c r="J574" i="1"/>
  <c r="M574" i="1"/>
  <c r="R574" i="1"/>
  <c r="Q574" i="1"/>
  <c r="A566" i="1"/>
  <c r="B566" i="1"/>
  <c r="N566" i="1"/>
  <c r="O566" i="1"/>
  <c r="P566" i="1"/>
  <c r="K566" i="1"/>
  <c r="J566" i="1"/>
  <c r="M566" i="1"/>
  <c r="Q566" i="1"/>
  <c r="A558" i="1"/>
  <c r="B558" i="1"/>
  <c r="L558" i="1"/>
  <c r="N558" i="1"/>
  <c r="O558" i="1"/>
  <c r="P558" i="1"/>
  <c r="Q558" i="1"/>
  <c r="R558" i="1"/>
  <c r="M558" i="1"/>
  <c r="J558" i="1"/>
  <c r="A550" i="1"/>
  <c r="B550" i="1"/>
  <c r="L550" i="1"/>
  <c r="N550" i="1"/>
  <c r="P550" i="1"/>
  <c r="Q550" i="1"/>
  <c r="K550" i="1"/>
  <c r="J550" i="1"/>
  <c r="M550" i="1"/>
  <c r="R550" i="1"/>
  <c r="C861" i="1"/>
  <c r="R861" i="1" s="1"/>
  <c r="C862" i="1"/>
  <c r="C863" i="1"/>
  <c r="C864" i="1"/>
  <c r="N864" i="1" s="1"/>
  <c r="C865" i="1"/>
  <c r="J865" i="1" s="1"/>
  <c r="C866" i="1"/>
  <c r="A866" i="1" s="1"/>
  <c r="C867" i="1"/>
  <c r="K867" i="1" s="1"/>
  <c r="C868" i="1"/>
  <c r="O868" i="1" s="1"/>
  <c r="C869" i="1"/>
  <c r="K869" i="1" s="1"/>
  <c r="C870" i="1"/>
  <c r="M870" i="1" s="1"/>
  <c r="C871" i="1"/>
  <c r="L871" i="1" s="1"/>
  <c r="C872" i="1"/>
  <c r="J872" i="1" s="1"/>
  <c r="C873" i="1"/>
  <c r="C874" i="1"/>
  <c r="L874" i="1" s="1"/>
  <c r="C875" i="1"/>
  <c r="Q875" i="1" s="1"/>
  <c r="C876" i="1"/>
  <c r="A876" i="1" s="1"/>
  <c r="C877" i="1"/>
  <c r="L877" i="1" s="1"/>
  <c r="C878" i="1"/>
  <c r="N878" i="1" s="1"/>
  <c r="C879" i="1"/>
  <c r="A879" i="1" s="1"/>
  <c r="C880" i="1"/>
  <c r="P880" i="1" s="1"/>
  <c r="C881" i="1"/>
  <c r="Q881" i="1" s="1"/>
  <c r="C882" i="1"/>
  <c r="A882" i="1" s="1"/>
  <c r="C883" i="1"/>
  <c r="C884" i="1"/>
  <c r="R884" i="1" s="1"/>
  <c r="C885" i="1"/>
  <c r="K885" i="1" s="1"/>
  <c r="C886" i="1"/>
  <c r="C887" i="1"/>
  <c r="C888" i="1"/>
  <c r="N888" i="1" s="1"/>
  <c r="C889" i="1"/>
  <c r="N889" i="1" s="1"/>
  <c r="C890" i="1"/>
  <c r="A890" i="1" s="1"/>
  <c r="C891" i="1"/>
  <c r="C892" i="1"/>
  <c r="C893" i="1"/>
  <c r="C894" i="1"/>
  <c r="N894" i="1" s="1"/>
  <c r="C895" i="1"/>
  <c r="C896" i="1"/>
  <c r="M896" i="1" s="1"/>
  <c r="C897" i="1"/>
  <c r="Q897" i="1" s="1"/>
  <c r="C898" i="1"/>
  <c r="L898" i="1" s="1"/>
  <c r="C899" i="1"/>
  <c r="Q899" i="1" s="1"/>
  <c r="C900" i="1"/>
  <c r="M900" i="1" s="1"/>
  <c r="C901" i="1"/>
  <c r="C902" i="1"/>
  <c r="C903" i="1"/>
  <c r="C904" i="1"/>
  <c r="O904" i="1" s="1"/>
  <c r="C905" i="1"/>
  <c r="R905" i="1" s="1"/>
  <c r="C906" i="1"/>
  <c r="B906" i="1" s="1"/>
  <c r="C907" i="1"/>
  <c r="N907" i="1" s="1"/>
  <c r="C908" i="1"/>
  <c r="L908" i="1" s="1"/>
  <c r="C909" i="1"/>
  <c r="M909" i="1" s="1"/>
  <c r="C910" i="1"/>
  <c r="C911" i="1"/>
  <c r="M911" i="1" s="1"/>
  <c r="C912" i="1"/>
  <c r="L912" i="1" s="1"/>
  <c r="C913" i="1"/>
  <c r="C914" i="1"/>
  <c r="P914" i="1" s="1"/>
  <c r="C915" i="1"/>
  <c r="C916" i="1"/>
  <c r="L916" i="1" s="1"/>
  <c r="C917" i="1"/>
  <c r="J917" i="1" s="1"/>
  <c r="C918" i="1"/>
  <c r="C919" i="1"/>
  <c r="C920" i="1"/>
  <c r="O920" i="1" s="1"/>
  <c r="C921" i="1"/>
  <c r="N921" i="1" s="1"/>
  <c r="C922" i="1"/>
  <c r="J922" i="1" s="1"/>
  <c r="C923" i="1"/>
  <c r="C924" i="1"/>
  <c r="O924" i="1" s="1"/>
  <c r="C925" i="1"/>
  <c r="B925" i="1" s="1"/>
  <c r="C926" i="1"/>
  <c r="C927" i="1"/>
  <c r="C928" i="1"/>
  <c r="L928" i="1" s="1"/>
  <c r="C929" i="1"/>
  <c r="O929" i="1" s="1"/>
  <c r="C930" i="1"/>
  <c r="A930" i="1" s="1"/>
  <c r="C931" i="1"/>
  <c r="J931" i="1" s="1"/>
  <c r="C932" i="1"/>
  <c r="B932" i="1" s="1"/>
  <c r="C933" i="1"/>
  <c r="J933" i="1" s="1"/>
  <c r="C934" i="1"/>
  <c r="J934" i="1" s="1"/>
  <c r="C935" i="1"/>
  <c r="M935" i="1" s="1"/>
  <c r="C936" i="1"/>
  <c r="J936" i="1" s="1"/>
  <c r="C937" i="1"/>
  <c r="P937" i="1" s="1"/>
  <c r="C938" i="1"/>
  <c r="J938" i="1" s="1"/>
  <c r="C939" i="1"/>
  <c r="L939" i="1" s="1"/>
  <c r="C940" i="1"/>
  <c r="L940" i="1" s="1"/>
  <c r="C941" i="1"/>
  <c r="J941" i="1" s="1"/>
  <c r="C942" i="1"/>
  <c r="N942" i="1" s="1"/>
  <c r="C943" i="1"/>
  <c r="C944" i="1"/>
  <c r="O944" i="1" s="1"/>
  <c r="C945" i="1"/>
  <c r="C946" i="1"/>
  <c r="R946" i="1" s="1"/>
  <c r="C947" i="1"/>
  <c r="C948" i="1"/>
  <c r="Q948" i="1" s="1"/>
  <c r="C949" i="1"/>
  <c r="O949" i="1" s="1"/>
  <c r="C950" i="1"/>
  <c r="Q950" i="1" s="1"/>
  <c r="C951" i="1"/>
  <c r="M951" i="1" s="1"/>
  <c r="C952" i="1"/>
  <c r="P952" i="1" s="1"/>
  <c r="C953" i="1"/>
  <c r="K953" i="1" s="1"/>
  <c r="C954" i="1"/>
  <c r="B954" i="1" s="1"/>
  <c r="C955" i="1"/>
  <c r="C956" i="1"/>
  <c r="A956" i="1" s="1"/>
  <c r="C957" i="1"/>
  <c r="R957" i="1" s="1"/>
  <c r="C958" i="1"/>
  <c r="C959" i="1"/>
  <c r="P959" i="1" s="1"/>
  <c r="C960" i="1"/>
  <c r="L960" i="1" s="1"/>
  <c r="C961" i="1"/>
  <c r="B961" i="1" s="1"/>
  <c r="C962" i="1"/>
  <c r="B962" i="1" s="1"/>
  <c r="C963" i="1"/>
  <c r="N963" i="1" s="1"/>
  <c r="C964" i="1"/>
  <c r="C965" i="1"/>
  <c r="J965" i="1" s="1"/>
  <c r="C966" i="1"/>
  <c r="C967" i="1"/>
  <c r="R967" i="1" s="1"/>
  <c r="C968" i="1"/>
  <c r="N968" i="1" s="1"/>
  <c r="C969" i="1"/>
  <c r="C970" i="1"/>
  <c r="K970" i="1" s="1"/>
  <c r="C971" i="1"/>
  <c r="C972" i="1"/>
  <c r="J972" i="1" s="1"/>
  <c r="C973" i="1"/>
  <c r="K973" i="1" s="1"/>
  <c r="C974" i="1"/>
  <c r="C975" i="1"/>
  <c r="C976" i="1"/>
  <c r="K976" i="1" s="1"/>
  <c r="C977" i="1"/>
  <c r="J977" i="1" s="1"/>
  <c r="C978" i="1"/>
  <c r="R978" i="1" s="1"/>
  <c r="C979" i="1"/>
  <c r="J979" i="1" s="1"/>
  <c r="C980" i="1"/>
  <c r="A980" i="1" s="1"/>
  <c r="C981" i="1"/>
  <c r="Q981" i="1" s="1"/>
  <c r="C982" i="1"/>
  <c r="B982" i="1" s="1"/>
  <c r="C983" i="1"/>
  <c r="C984" i="1"/>
  <c r="L984" i="1" s="1"/>
  <c r="C985" i="1"/>
  <c r="C986" i="1"/>
  <c r="O986" i="1" s="1"/>
  <c r="C987" i="1"/>
  <c r="M987" i="1" s="1"/>
  <c r="C988" i="1"/>
  <c r="N988" i="1" s="1"/>
  <c r="C989" i="1"/>
  <c r="B989" i="1" s="1"/>
  <c r="C990" i="1"/>
  <c r="C991" i="1"/>
  <c r="C992" i="1"/>
  <c r="O992" i="1" s="1"/>
  <c r="C993" i="1"/>
  <c r="L993" i="1" s="1"/>
  <c r="C994" i="1"/>
  <c r="K994" i="1" s="1"/>
  <c r="C995" i="1"/>
  <c r="P995" i="1" s="1"/>
  <c r="C996" i="1"/>
  <c r="C997" i="1"/>
  <c r="J997" i="1" s="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J986" i="1"/>
  <c r="M986" i="1"/>
  <c r="Q978" i="1"/>
  <c r="N978" i="1"/>
  <c r="L970" i="1"/>
  <c r="M970" i="1"/>
  <c r="L962" i="1"/>
  <c r="R954" i="1"/>
  <c r="K954" i="1"/>
  <c r="J946" i="1"/>
  <c r="B938" i="1"/>
  <c r="O938" i="1"/>
  <c r="O930" i="1"/>
  <c r="P930" i="1"/>
  <c r="A922" i="1"/>
  <c r="K922" i="1"/>
  <c r="J914" i="1"/>
  <c r="L914" i="1"/>
  <c r="P906" i="1"/>
  <c r="B898" i="1"/>
  <c r="O898" i="1"/>
  <c r="B890" i="1"/>
  <c r="P890" i="1"/>
  <c r="B882" i="1"/>
  <c r="R882" i="1"/>
  <c r="P874" i="1"/>
  <c r="K874" i="1"/>
  <c r="J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Q885" i="1"/>
  <c r="B997" i="1"/>
  <c r="M997" i="1"/>
  <c r="A965" i="1"/>
  <c r="A933" i="1"/>
  <c r="O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J992" i="1"/>
  <c r="R992" i="1"/>
  <c r="A960" i="1"/>
  <c r="O960" i="1"/>
  <c r="P960" i="1"/>
  <c r="J960" i="1"/>
  <c r="K936" i="1"/>
  <c r="O936" i="1"/>
  <c r="P936" i="1"/>
  <c r="A920" i="1"/>
  <c r="K920" i="1"/>
  <c r="L920" i="1"/>
  <c r="N920" i="1"/>
  <c r="M920" i="1"/>
  <c r="K904" i="1"/>
  <c r="R904" i="1"/>
  <c r="J904" i="1"/>
  <c r="B896" i="1"/>
  <c r="A896" i="1"/>
  <c r="J896" i="1"/>
  <c r="N896" i="1"/>
  <c r="B880" i="1"/>
  <c r="O880" i="1"/>
  <c r="Q880" i="1"/>
  <c r="J880" i="1"/>
  <c r="L880" i="1"/>
  <c r="B872" i="1"/>
  <c r="Q872" i="1"/>
  <c r="P872" i="1"/>
  <c r="K872" i="1"/>
  <c r="N872" i="1"/>
  <c r="O864" i="1"/>
  <c r="Q864" i="1"/>
  <c r="K864" i="1"/>
  <c r="M864" i="1"/>
  <c r="P864" i="1"/>
  <c r="M856" i="1"/>
  <c r="N856" i="1"/>
  <c r="L848" i="1"/>
  <c r="N848" i="1"/>
  <c r="R840" i="1"/>
  <c r="K840" i="1"/>
  <c r="M832" i="1"/>
  <c r="N832" i="1"/>
  <c r="L883" i="1"/>
  <c r="M867" i="1"/>
  <c r="L843" i="1"/>
  <c r="N843" i="1"/>
  <c r="R843" i="1"/>
  <c r="J843" i="1"/>
  <c r="K843" i="1"/>
  <c r="P843" i="1"/>
  <c r="O843" i="1"/>
  <c r="Q843" i="1"/>
  <c r="M843" i="1"/>
  <c r="P993" i="1"/>
  <c r="N984" i="1"/>
  <c r="O984" i="1"/>
  <c r="P984" i="1"/>
  <c r="J984" i="1"/>
  <c r="B976" i="1"/>
  <c r="M976" i="1"/>
  <c r="N976" i="1"/>
  <c r="P976" i="1"/>
  <c r="R976" i="1"/>
  <c r="B968" i="1"/>
  <c r="L968" i="1"/>
  <c r="M968" i="1"/>
  <c r="O968" i="1"/>
  <c r="P968" i="1"/>
  <c r="B952" i="1"/>
  <c r="L952" i="1"/>
  <c r="M952" i="1"/>
  <c r="N952" i="1"/>
  <c r="O952" i="1"/>
  <c r="J952" i="1"/>
  <c r="B944" i="1"/>
  <c r="L944" i="1"/>
  <c r="K944" i="1"/>
  <c r="N944" i="1"/>
  <c r="R944" i="1"/>
  <c r="J944" i="1"/>
  <c r="A928" i="1"/>
  <c r="Q928" i="1"/>
  <c r="O928" i="1"/>
  <c r="M928" i="1"/>
  <c r="N928" i="1"/>
  <c r="R928" i="1"/>
  <c r="B912" i="1"/>
  <c r="Q912" i="1"/>
  <c r="K912" i="1"/>
  <c r="J912" i="1"/>
  <c r="N912" i="1"/>
  <c r="R912" i="1"/>
  <c r="B888" i="1"/>
  <c r="A888" i="1"/>
  <c r="K888" i="1"/>
  <c r="L888" i="1"/>
  <c r="R888" i="1"/>
  <c r="J888" i="1"/>
  <c r="M888" i="1"/>
  <c r="A991" i="1"/>
  <c r="R991" i="1"/>
  <c r="B967" i="1"/>
  <c r="Q959" i="1"/>
  <c r="N951" i="1"/>
  <c r="P935" i="1"/>
  <c r="K919" i="1"/>
  <c r="L911" i="1"/>
  <c r="P895" i="1"/>
  <c r="B879" i="1"/>
  <c r="L879"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B433" i="1" s="1"/>
  <c r="C434" i="1"/>
  <c r="C435" i="1"/>
  <c r="B435" i="1" s="1"/>
  <c r="C436" i="1"/>
  <c r="L436" i="1" s="1"/>
  <c r="C437" i="1"/>
  <c r="N437" i="1" s="1"/>
  <c r="C438" i="1"/>
  <c r="R438" i="1" s="1"/>
  <c r="C439" i="1"/>
  <c r="C440" i="1"/>
  <c r="C441" i="1"/>
  <c r="C442" i="1"/>
  <c r="C443" i="1"/>
  <c r="C444" i="1"/>
  <c r="L444" i="1" s="1"/>
  <c r="C445" i="1"/>
  <c r="C446" i="1"/>
  <c r="J446" i="1" s="1"/>
  <c r="C447" i="1"/>
  <c r="C448" i="1"/>
  <c r="A448" i="1" s="1"/>
  <c r="C449" i="1"/>
  <c r="K449" i="1" s="1"/>
  <c r="C450" i="1"/>
  <c r="C451" i="1"/>
  <c r="P451" i="1" s="1"/>
  <c r="C452" i="1"/>
  <c r="C453" i="1"/>
  <c r="K453" i="1" s="1"/>
  <c r="C454" i="1"/>
  <c r="L454" i="1" s="1"/>
  <c r="C455" i="1"/>
  <c r="C456" i="1"/>
  <c r="C457" i="1"/>
  <c r="M457" i="1" s="1"/>
  <c r="C458" i="1"/>
  <c r="C459" i="1"/>
  <c r="P459" i="1" s="1"/>
  <c r="C460" i="1"/>
  <c r="N460" i="1" s="1"/>
  <c r="C461" i="1"/>
  <c r="C462" i="1"/>
  <c r="L462" i="1" s="1"/>
  <c r="C463" i="1"/>
  <c r="N458" i="1"/>
  <c r="M434" i="1"/>
  <c r="G152" i="13"/>
  <c r="G139" i="13"/>
  <c r="C416" i="1"/>
  <c r="C417" i="1"/>
  <c r="A417" i="1" s="1"/>
  <c r="C418" i="1"/>
  <c r="N418" i="1" s="1"/>
  <c r="C419" i="1"/>
  <c r="A419" i="1" s="1"/>
  <c r="C420" i="1"/>
  <c r="B420" i="1" s="1"/>
  <c r="C421" i="1"/>
  <c r="C422" i="1"/>
  <c r="L422" i="1" s="1"/>
  <c r="C423" i="1"/>
  <c r="C424" i="1"/>
  <c r="C425" i="1"/>
  <c r="L425" i="1" s="1"/>
  <c r="C426" i="1"/>
  <c r="C427" i="1"/>
  <c r="C428" i="1"/>
  <c r="K428" i="1" s="1"/>
  <c r="C429" i="1"/>
  <c r="C415" i="1"/>
  <c r="P415" i="1" s="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C190" i="1"/>
  <c r="M190" i="1" s="1"/>
  <c r="C189" i="1"/>
  <c r="J189" i="1" s="1"/>
  <c r="A196" i="1"/>
  <c r="Q190" i="1"/>
  <c r="M198" i="1"/>
  <c r="P199" i="1"/>
  <c r="C244" i="1"/>
  <c r="C245" i="1"/>
  <c r="A245" i="1" s="1"/>
  <c r="C246" i="1"/>
  <c r="M246" i="1" s="1"/>
  <c r="C247" i="1"/>
  <c r="C248" i="1"/>
  <c r="C249" i="1"/>
  <c r="L249" i="1" s="1"/>
  <c r="C250" i="1"/>
  <c r="N250" i="1" s="1"/>
  <c r="C251" i="1"/>
  <c r="O251" i="1" s="1"/>
  <c r="C252" i="1"/>
  <c r="C253" i="1"/>
  <c r="N253" i="1" s="1"/>
  <c r="C254" i="1"/>
  <c r="N254" i="1" s="1"/>
  <c r="C255" i="1"/>
  <c r="C256" i="1"/>
  <c r="C257" i="1"/>
  <c r="C243" i="1"/>
  <c r="R243" i="1" s="1"/>
  <c r="R246"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A119" i="1" s="1"/>
  <c r="C118" i="1"/>
  <c r="C117" i="1"/>
  <c r="O117" i="1" s="1"/>
  <c r="C116" i="1"/>
  <c r="A116" i="1" s="1"/>
  <c r="C1091" i="1"/>
  <c r="A1091" i="1" s="1"/>
  <c r="C1092" i="1"/>
  <c r="P1092" i="1" s="1"/>
  <c r="C1093" i="1"/>
  <c r="M1093" i="1" s="1"/>
  <c r="C1094" i="1"/>
  <c r="C1095" i="1"/>
  <c r="O1095" i="1" s="1"/>
  <c r="C1096" i="1"/>
  <c r="A1096" i="1" s="1"/>
  <c r="C1097" i="1"/>
  <c r="L1097" i="1" s="1"/>
  <c r="C1098" i="1"/>
  <c r="C1099" i="1"/>
  <c r="P1099" i="1" s="1"/>
  <c r="C1100" i="1"/>
  <c r="K1100" i="1" s="1"/>
  <c r="C1090" i="1"/>
  <c r="O1090" i="1" s="1"/>
  <c r="R1094"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K802" i="1"/>
  <c r="L802" i="1"/>
  <c r="Q794" i="1"/>
  <c r="R794" i="1"/>
  <c r="O778" i="1"/>
  <c r="J778" i="1"/>
  <c r="N770" i="1"/>
  <c r="O770" i="1"/>
  <c r="M762" i="1"/>
  <c r="N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J809" i="1"/>
  <c r="L809" i="1"/>
  <c r="N793" i="1"/>
  <c r="O793" i="1"/>
  <c r="P793" i="1"/>
  <c r="L793" i="1"/>
  <c r="M793" i="1"/>
  <c r="Q793" i="1"/>
  <c r="R793" i="1"/>
  <c r="J793" i="1"/>
  <c r="K793" i="1"/>
  <c r="N761" i="1"/>
  <c r="O761" i="1"/>
  <c r="P761" i="1"/>
  <c r="Q761" i="1"/>
  <c r="J761" i="1"/>
  <c r="R761" i="1"/>
  <c r="K761" i="1"/>
  <c r="L761" i="1"/>
  <c r="M761" i="1"/>
  <c r="O824" i="1"/>
  <c r="P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O786" i="1"/>
  <c r="L786" i="1"/>
  <c r="P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241" i="1"/>
  <c r="B1241" i="1" s="1"/>
  <c r="C1242" i="1"/>
  <c r="O1242" i="1" s="1"/>
  <c r="C1243" i="1"/>
  <c r="M1243" i="1" s="1"/>
  <c r="C1240" i="1"/>
  <c r="B1240" i="1" s="1"/>
  <c r="C1246" i="1"/>
  <c r="C1247" i="1"/>
  <c r="L1247" i="1" s="1"/>
  <c r="C1248" i="1"/>
  <c r="P1248" i="1" s="1"/>
  <c r="C1245" i="1"/>
  <c r="C1251" i="1"/>
  <c r="M1251" i="1" s="1"/>
  <c r="C1252" i="1"/>
  <c r="M1252" i="1" s="1"/>
  <c r="C1253" i="1"/>
  <c r="L1253" i="1" s="1"/>
  <c r="C1250" i="1"/>
  <c r="J1250" i="1" s="1"/>
  <c r="C1256" i="1"/>
  <c r="C1257" i="1"/>
  <c r="N1257" i="1" s="1"/>
  <c r="C1258" i="1"/>
  <c r="Q1258" i="1" s="1"/>
  <c r="C1255" i="1"/>
  <c r="B1255" i="1" s="1"/>
  <c r="C1261" i="1"/>
  <c r="O1261" i="1" s="1"/>
  <c r="C1262" i="1"/>
  <c r="C1263" i="1"/>
  <c r="B1263" i="1" s="1"/>
  <c r="C1260" i="1"/>
  <c r="C1266" i="1"/>
  <c r="Q1266" i="1" s="1"/>
  <c r="C1267" i="1"/>
  <c r="O1267" i="1" s="1"/>
  <c r="C1268" i="1"/>
  <c r="B1268" i="1" s="1"/>
  <c r="C1265" i="1"/>
  <c r="C1271" i="1"/>
  <c r="J1271" i="1" s="1"/>
  <c r="C1272" i="1"/>
  <c r="C1273" i="1"/>
  <c r="P1273" i="1" s="1"/>
  <c r="C1270" i="1"/>
  <c r="C1275" i="1"/>
  <c r="C1276" i="1"/>
  <c r="A1276" i="1" s="1"/>
  <c r="C1277" i="1"/>
  <c r="K1277" i="1" s="1"/>
  <c r="C1278" i="1"/>
  <c r="C1235" i="1"/>
  <c r="O1235" i="1" s="1"/>
  <c r="C1236" i="1"/>
  <c r="C1237" i="1"/>
  <c r="C1238" i="1"/>
  <c r="F44" i="8"/>
  <c r="B11" i="18"/>
  <c r="F78" i="8" s="1"/>
  <c r="F76" i="8"/>
  <c r="B12" i="18"/>
  <c r="F77" i="8" s="1"/>
  <c r="F64" i="8"/>
  <c r="B10" i="18"/>
  <c r="F50" i="8" s="1"/>
  <c r="F59" i="8"/>
  <c r="F145" i="8"/>
  <c r="F31" i="8"/>
  <c r="F7" i="8"/>
  <c r="B48" i="18"/>
  <c r="I40" i="19" s="1"/>
  <c r="B47" i="18"/>
  <c r="I72" i="19" s="1"/>
  <c r="F191" i="8"/>
  <c r="F188" i="8"/>
  <c r="F187" i="8"/>
  <c r="F186" i="8"/>
  <c r="F185" i="8"/>
  <c r="F183" i="8"/>
  <c r="F181" i="8"/>
  <c r="F179" i="8"/>
  <c r="F182" i="8"/>
  <c r="F162" i="8"/>
  <c r="F153" i="8"/>
  <c r="F152" i="8"/>
  <c r="F142" i="8"/>
  <c r="F139" i="8"/>
  <c r="B27" i="18"/>
  <c r="F113" i="8"/>
  <c r="B26" i="18"/>
  <c r="F112" i="8"/>
  <c r="B25" i="18"/>
  <c r="F107" i="8" s="1"/>
  <c r="B24" i="18"/>
  <c r="F106" i="8"/>
  <c r="F123" i="8"/>
  <c r="F122" i="8"/>
  <c r="B21" i="18"/>
  <c r="F105" i="8" s="1"/>
  <c r="F101" i="8"/>
  <c r="B19" i="18"/>
  <c r="F96" i="8"/>
  <c r="B15" i="18"/>
  <c r="F146" i="8"/>
  <c r="B14" i="18"/>
  <c r="F73" i="8"/>
  <c r="B5" i="18"/>
  <c r="F21" i="8" s="1"/>
  <c r="B3" i="18"/>
  <c r="F38" i="8" s="1"/>
  <c r="C180" i="1"/>
  <c r="B180" i="1" s="1"/>
  <c r="C221" i="1"/>
  <c r="O221" i="1" s="1"/>
  <c r="C220" i="1"/>
  <c r="L220" i="1" s="1"/>
  <c r="C219" i="1"/>
  <c r="C218" i="1"/>
  <c r="L218" i="1" s="1"/>
  <c r="C217" i="1"/>
  <c r="C216" i="1"/>
  <c r="C215" i="1"/>
  <c r="P215" i="1" s="1"/>
  <c r="C214" i="1"/>
  <c r="R214" i="1" s="1"/>
  <c r="C213" i="1"/>
  <c r="B213" i="1" s="1"/>
  <c r="C212" i="1"/>
  <c r="O212" i="1" s="1"/>
  <c r="C211" i="1"/>
  <c r="C210" i="1"/>
  <c r="C209" i="1"/>
  <c r="C208" i="1"/>
  <c r="C207" i="1"/>
  <c r="J207" i="1" s="1"/>
  <c r="C1233" i="1"/>
  <c r="A1233" i="1" s="1"/>
  <c r="C1182" i="1"/>
  <c r="R1182" i="1" s="1"/>
  <c r="C340" i="1"/>
  <c r="A340" i="1" s="1"/>
  <c r="C339" i="1"/>
  <c r="C338" i="1"/>
  <c r="B338" i="1" s="1"/>
  <c r="C337" i="1"/>
  <c r="C336" i="1"/>
  <c r="C332" i="1"/>
  <c r="Q332" i="1" s="1"/>
  <c r="C331" i="1"/>
  <c r="M331" i="1" s="1"/>
  <c r="C330" i="1"/>
  <c r="K330" i="1" s="1"/>
  <c r="C329" i="1"/>
  <c r="C328" i="1"/>
  <c r="C327" i="1"/>
  <c r="B327" i="1" s="1"/>
  <c r="C326" i="1"/>
  <c r="C1008" i="1"/>
  <c r="K1008" i="1" s="1"/>
  <c r="C1007" i="1"/>
  <c r="J1007" i="1" s="1"/>
  <c r="C1003" i="1"/>
  <c r="O1003" i="1" s="1"/>
  <c r="C1004" i="1"/>
  <c r="J1004" i="1" s="1"/>
  <c r="C1115" i="1"/>
  <c r="O1115" i="1" s="1"/>
  <c r="C1114" i="1"/>
  <c r="C1113" i="1"/>
  <c r="C1112" i="1"/>
  <c r="C1111" i="1"/>
  <c r="C1110" i="1"/>
  <c r="J1110" i="1" s="1"/>
  <c r="C1109" i="1"/>
  <c r="J1109" i="1" s="1"/>
  <c r="C1108" i="1"/>
  <c r="L1108" i="1" s="1"/>
  <c r="C1107" i="1"/>
  <c r="L1107" i="1" s="1"/>
  <c r="C1106" i="1"/>
  <c r="C1105" i="1"/>
  <c r="C1104" i="1"/>
  <c r="C1103" i="1"/>
  <c r="C1102" i="1"/>
  <c r="L1102" i="1" s="1"/>
  <c r="C353" i="1"/>
  <c r="A353" i="1" s="1"/>
  <c r="C352" i="1"/>
  <c r="J352" i="1" s="1"/>
  <c r="C351" i="1"/>
  <c r="C320" i="1"/>
  <c r="C319" i="1"/>
  <c r="J319" i="1" s="1"/>
  <c r="C318" i="1"/>
  <c r="C317" i="1"/>
  <c r="C316" i="1"/>
  <c r="O316" i="1" s="1"/>
  <c r="C315" i="1"/>
  <c r="B315" i="1" s="1"/>
  <c r="C314" i="1"/>
  <c r="O314" i="1" s="1"/>
  <c r="C313" i="1"/>
  <c r="B313" i="1" s="1"/>
  <c r="C312" i="1"/>
  <c r="C273" i="1"/>
  <c r="Q273" i="1" s="1"/>
  <c r="C272" i="1"/>
  <c r="C271" i="1"/>
  <c r="C239" i="1"/>
  <c r="Q239" i="1" s="1"/>
  <c r="C238" i="1"/>
  <c r="N238" i="1" s="1"/>
  <c r="C237" i="1"/>
  <c r="N237" i="1" s="1"/>
  <c r="C187" i="1"/>
  <c r="K187" i="1" s="1"/>
  <c r="C186" i="1"/>
  <c r="C185" i="1"/>
  <c r="C1088" i="1"/>
  <c r="C1087" i="1"/>
  <c r="C477" i="1"/>
  <c r="C478" i="1"/>
  <c r="C479" i="1"/>
  <c r="A479" i="1" s="1"/>
  <c r="C480" i="1"/>
  <c r="L480" i="1" s="1"/>
  <c r="C481" i="1"/>
  <c r="C482" i="1"/>
  <c r="C483" i="1"/>
  <c r="C484" i="1"/>
  <c r="C485" i="1"/>
  <c r="A485" i="1" s="1"/>
  <c r="C486" i="1"/>
  <c r="B486" i="1" s="1"/>
  <c r="C487" i="1"/>
  <c r="R487" i="1" s="1"/>
  <c r="C488" i="1"/>
  <c r="R488" i="1" s="1"/>
  <c r="C489" i="1"/>
  <c r="C490" i="1"/>
  <c r="R490" i="1" s="1"/>
  <c r="C491" i="1"/>
  <c r="C492" i="1"/>
  <c r="B492" i="1" s="1"/>
  <c r="C493" i="1"/>
  <c r="R493" i="1" s="1"/>
  <c r="C494" i="1"/>
  <c r="K494" i="1" s="1"/>
  <c r="C495" i="1"/>
  <c r="Q495" i="1" s="1"/>
  <c r="C496" i="1"/>
  <c r="A496" i="1" s="1"/>
  <c r="C497" i="1"/>
  <c r="C498" i="1"/>
  <c r="J498" i="1" s="1"/>
  <c r="C499" i="1"/>
  <c r="C500" i="1"/>
  <c r="C501" i="1"/>
  <c r="B501" i="1" s="1"/>
  <c r="C502" i="1"/>
  <c r="J502" i="1" s="1"/>
  <c r="C503" i="1"/>
  <c r="B503" i="1" s="1"/>
  <c r="C504" i="1"/>
  <c r="C505" i="1"/>
  <c r="C506" i="1"/>
  <c r="C507" i="1"/>
  <c r="C508" i="1"/>
  <c r="C509" i="1"/>
  <c r="Q509" i="1" s="1"/>
  <c r="C510" i="1"/>
  <c r="P510" i="1" s="1"/>
  <c r="C511" i="1"/>
  <c r="M511" i="1" s="1"/>
  <c r="C512" i="1"/>
  <c r="C513" i="1"/>
  <c r="C514" i="1"/>
  <c r="Q514" i="1" s="1"/>
  <c r="C515" i="1"/>
  <c r="C516" i="1"/>
  <c r="C517" i="1"/>
  <c r="J517" i="1" s="1"/>
  <c r="C518" i="1"/>
  <c r="C519" i="1"/>
  <c r="J519" i="1" s="1"/>
  <c r="C520" i="1"/>
  <c r="O520" i="1" s="1"/>
  <c r="C521" i="1"/>
  <c r="C522" i="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Q109" i="1" s="1"/>
  <c r="C108" i="1"/>
  <c r="C107" i="1"/>
  <c r="K107" i="1" s="1"/>
  <c r="C106" i="1"/>
  <c r="P106" i="1" s="1"/>
  <c r="C105" i="1"/>
  <c r="P105" i="1" s="1"/>
  <c r="C104" i="1"/>
  <c r="N104" i="1" s="1"/>
  <c r="C103" i="1"/>
  <c r="C102" i="1"/>
  <c r="C1018" i="1"/>
  <c r="J1018" i="1" s="1"/>
  <c r="C1017" i="1"/>
  <c r="C1016" i="1"/>
  <c r="C1015" i="1"/>
  <c r="C1014" i="1"/>
  <c r="R1014" i="1" s="1"/>
  <c r="C1013" i="1"/>
  <c r="B1013" i="1" s="1"/>
  <c r="C1012" i="1"/>
  <c r="C1011" i="1"/>
  <c r="L1011" i="1" s="1"/>
  <c r="C1054" i="1"/>
  <c r="C1055" i="1"/>
  <c r="C1056" i="1"/>
  <c r="C1057" i="1"/>
  <c r="R1057" i="1" s="1"/>
  <c r="C1058" i="1"/>
  <c r="K1058" i="1" s="1"/>
  <c r="C1128" i="1"/>
  <c r="Q1128" i="1" s="1"/>
  <c r="C1129" i="1"/>
  <c r="C1130" i="1"/>
  <c r="C1131" i="1"/>
  <c r="C1132" i="1"/>
  <c r="C130" i="1"/>
  <c r="C135" i="1"/>
  <c r="B135" i="1" s="1"/>
  <c r="C140" i="1"/>
  <c r="J140" i="1" s="1"/>
  <c r="C128" i="1"/>
  <c r="K128" i="1" s="1"/>
  <c r="C129" i="1"/>
  <c r="J129" i="1" s="1"/>
  <c r="C131" i="1"/>
  <c r="Q131" i="1" s="1"/>
  <c r="C132" i="1"/>
  <c r="M132" i="1" s="1"/>
  <c r="C133" i="1"/>
  <c r="C134" i="1"/>
  <c r="C136" i="1"/>
  <c r="Q136" i="1" s="1"/>
  <c r="C137" i="1"/>
  <c r="Q137" i="1" s="1"/>
  <c r="C138" i="1"/>
  <c r="P138" i="1" s="1"/>
  <c r="C139" i="1"/>
  <c r="P139" i="1" s="1"/>
  <c r="B17" i="10"/>
  <c r="C1000" i="1"/>
  <c r="K1000" i="1" s="1"/>
  <c r="C999" i="1"/>
  <c r="C61" i="1"/>
  <c r="C60" i="1"/>
  <c r="C59" i="1"/>
  <c r="M59" i="1" s="1"/>
  <c r="C58" i="1"/>
  <c r="M58" i="1" s="1"/>
  <c r="C57" i="1"/>
  <c r="M57" i="1" s="1"/>
  <c r="C56" i="1"/>
  <c r="C55" i="1"/>
  <c r="K55" i="1" s="1"/>
  <c r="C54" i="1"/>
  <c r="C53" i="1"/>
  <c r="C52" i="1"/>
  <c r="C51" i="1"/>
  <c r="C50" i="1"/>
  <c r="N50" i="1" s="1"/>
  <c r="C49" i="1"/>
  <c r="C48" i="1"/>
  <c r="M48" i="1" s="1"/>
  <c r="C47" i="1"/>
  <c r="R47" i="1" s="1"/>
  <c r="C46" i="1"/>
  <c r="C45" i="1"/>
  <c r="C44" i="1"/>
  <c r="Q44" i="1" s="1"/>
  <c r="C43" i="1"/>
  <c r="C42" i="1"/>
  <c r="K42" i="1" s="1"/>
  <c r="C41" i="1"/>
  <c r="A41" i="1" s="1"/>
  <c r="C40" i="1"/>
  <c r="R40" i="1" s="1"/>
  <c r="C39" i="1"/>
  <c r="C38" i="1"/>
  <c r="C37" i="1"/>
  <c r="C36" i="1"/>
  <c r="C35" i="1"/>
  <c r="B35" i="1" s="1"/>
  <c r="C34" i="1"/>
  <c r="Q34" i="1" s="1"/>
  <c r="C33" i="1"/>
  <c r="C32" i="1"/>
  <c r="C31" i="1"/>
  <c r="R31" i="1" s="1"/>
  <c r="C30" i="1"/>
  <c r="C29" i="1"/>
  <c r="C28" i="1"/>
  <c r="B28" i="1" s="1"/>
  <c r="C27" i="1"/>
  <c r="C26" i="1"/>
  <c r="M26" i="1" s="1"/>
  <c r="C25" i="1"/>
  <c r="M25" i="1" s="1"/>
  <c r="C24" i="1"/>
  <c r="K24" i="1" s="1"/>
  <c r="C23" i="1"/>
  <c r="A23" i="1" s="1"/>
  <c r="C22" i="1"/>
  <c r="C21" i="1"/>
  <c r="R21" i="1" s="1"/>
  <c r="C20" i="1"/>
  <c r="C19" i="1"/>
  <c r="A19" i="1" s="1"/>
  <c r="C18" i="1"/>
  <c r="O18" i="1" s="1"/>
  <c r="C17" i="1"/>
  <c r="O17" i="1" s="1"/>
  <c r="C16" i="1"/>
  <c r="N16" i="1" s="1"/>
  <c r="C15" i="1"/>
  <c r="B15" i="1" s="1"/>
  <c r="C14" i="1"/>
  <c r="C13" i="1"/>
  <c r="C12" i="1"/>
  <c r="B12" i="1" s="1"/>
  <c r="C11" i="1"/>
  <c r="C10" i="1"/>
  <c r="C9" i="1"/>
  <c r="C8" i="1"/>
  <c r="C7" i="1"/>
  <c r="C6" i="1"/>
  <c r="C5" i="1"/>
  <c r="C4" i="1"/>
  <c r="C3" i="1"/>
  <c r="C270" i="1"/>
  <c r="R270" i="1" s="1"/>
  <c r="C269" i="1"/>
  <c r="C268" i="1"/>
  <c r="N268" i="1" s="1"/>
  <c r="C267" i="1"/>
  <c r="C266" i="1"/>
  <c r="C265" i="1"/>
  <c r="C264" i="1"/>
  <c r="Q264" i="1" s="1"/>
  <c r="C263" i="1"/>
  <c r="A263" i="1" s="1"/>
  <c r="C262" i="1"/>
  <c r="L262" i="1" s="1"/>
  <c r="C261" i="1"/>
  <c r="C260" i="1"/>
  <c r="Q260" i="1" s="1"/>
  <c r="C259" i="1"/>
  <c r="N259" i="1" s="1"/>
  <c r="C232" i="1"/>
  <c r="C472" i="1"/>
  <c r="C471" i="1"/>
  <c r="B471" i="1" s="1"/>
  <c r="C470" i="1"/>
  <c r="C469" i="1"/>
  <c r="P469" i="1" s="1"/>
  <c r="C468" i="1"/>
  <c r="A468" i="1" s="1"/>
  <c r="C323" i="1"/>
  <c r="C322" i="1"/>
  <c r="C1199" i="1"/>
  <c r="C1148" i="1"/>
  <c r="B186" i="13"/>
  <c r="B187" i="13"/>
  <c r="C92" i="1"/>
  <c r="C93" i="1"/>
  <c r="C94" i="1"/>
  <c r="L94" i="1" s="1"/>
  <c r="C95" i="1"/>
  <c r="R95" i="1" s="1"/>
  <c r="C96" i="1"/>
  <c r="P96" i="1" s="1"/>
  <c r="C97" i="1"/>
  <c r="C98" i="1"/>
  <c r="L98" i="1" s="1"/>
  <c r="C99" i="1"/>
  <c r="O99" i="1" s="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K72" i="1" s="1"/>
  <c r="C73" i="1"/>
  <c r="B73" i="1" s="1"/>
  <c r="C74" i="1"/>
  <c r="C75" i="1"/>
  <c r="R75" i="1" s="1"/>
  <c r="C65" i="1"/>
  <c r="C87" i="1"/>
  <c r="C86" i="1"/>
  <c r="C85" i="1"/>
  <c r="C84" i="1"/>
  <c r="O84" i="1" s="1"/>
  <c r="C83" i="1"/>
  <c r="M83" i="1" s="1"/>
  <c r="C82" i="1"/>
  <c r="C81" i="1"/>
  <c r="J81" i="1" s="1"/>
  <c r="C80" i="1"/>
  <c r="C79" i="1"/>
  <c r="A79" i="1" s="1"/>
  <c r="C78" i="1"/>
  <c r="C77" i="1"/>
  <c r="C350" i="1"/>
  <c r="K350" i="1" s="1"/>
  <c r="C1201" i="1"/>
  <c r="C1150" i="1"/>
  <c r="L1150" i="1" s="1"/>
  <c r="C311" i="1"/>
  <c r="C310" i="1"/>
  <c r="C309" i="1"/>
  <c r="C184" i="1"/>
  <c r="C236" i="1"/>
  <c r="Q236" i="1" s="1"/>
  <c r="C349" i="1"/>
  <c r="A349" i="1" s="1"/>
  <c r="C1200" i="1"/>
  <c r="N1200" i="1" s="1"/>
  <c r="C1149" i="1"/>
  <c r="C308" i="1"/>
  <c r="R308" i="1" s="1"/>
  <c r="C307" i="1"/>
  <c r="C306" i="1"/>
  <c r="C183" i="1"/>
  <c r="C235" i="1"/>
  <c r="C1053" i="1"/>
  <c r="J1053" i="1" s="1"/>
  <c r="C1127" i="1"/>
  <c r="L1127"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Q304" i="1" s="1"/>
  <c r="C303" i="1"/>
  <c r="N303" i="1" s="1"/>
  <c r="C302" i="1"/>
  <c r="C301" i="1"/>
  <c r="K301" i="1" s="1"/>
  <c r="C300" i="1"/>
  <c r="C299" i="1"/>
  <c r="O299" i="1" s="1"/>
  <c r="C298" i="1"/>
  <c r="C297" i="1"/>
  <c r="N297" i="1" s="1"/>
  <c r="C296" i="1"/>
  <c r="O296" i="1" s="1"/>
  <c r="C295" i="1"/>
  <c r="N295" i="1" s="1"/>
  <c r="C294" i="1"/>
  <c r="L294" i="1" s="1"/>
  <c r="C293" i="1"/>
  <c r="R293" i="1" s="1"/>
  <c r="C292" i="1"/>
  <c r="C291" i="1"/>
  <c r="C290" i="1"/>
  <c r="C289" i="1"/>
  <c r="C288" i="1"/>
  <c r="L288" i="1" s="1"/>
  <c r="C287" i="1"/>
  <c r="J287" i="1" s="1"/>
  <c r="C286" i="1"/>
  <c r="C285" i="1"/>
  <c r="C284" i="1"/>
  <c r="C283" i="1"/>
  <c r="P283" i="1" s="1"/>
  <c r="C282" i="1"/>
  <c r="C281" i="1"/>
  <c r="C280" i="1"/>
  <c r="R280" i="1" s="1"/>
  <c r="C279" i="1"/>
  <c r="A279" i="1" s="1"/>
  <c r="C278" i="1"/>
  <c r="J278" i="1" s="1"/>
  <c r="C277" i="1"/>
  <c r="Q277" i="1" s="1"/>
  <c r="C1033" i="1"/>
  <c r="C1034" i="1"/>
  <c r="C1035" i="1"/>
  <c r="C1036" i="1"/>
  <c r="C1037" i="1"/>
  <c r="R1037" i="1" s="1"/>
  <c r="C174" i="1"/>
  <c r="B174" i="1" s="1"/>
  <c r="C175" i="1"/>
  <c r="C176" i="1"/>
  <c r="P176" i="1" s="1"/>
  <c r="C177" i="1"/>
  <c r="C178" i="1"/>
  <c r="N178" i="1" s="1"/>
  <c r="C179" i="1"/>
  <c r="C181" i="1"/>
  <c r="C182" i="1"/>
  <c r="R182" i="1" s="1"/>
  <c r="C173" i="1"/>
  <c r="J173" i="1" s="1"/>
  <c r="C233" i="1"/>
  <c r="Q233" i="1" s="1"/>
  <c r="C234" i="1"/>
  <c r="C127" i="1"/>
  <c r="C147" i="1"/>
  <c r="A147" i="1" s="1"/>
  <c r="C148" i="1"/>
  <c r="C149" i="1"/>
  <c r="C150" i="1"/>
  <c r="L150" i="1" s="1"/>
  <c r="C151" i="1"/>
  <c r="B151" i="1" s="1"/>
  <c r="C152" i="1"/>
  <c r="C153" i="1"/>
  <c r="C154" i="1"/>
  <c r="C155" i="1"/>
  <c r="K155" i="1" s="1"/>
  <c r="C156" i="1"/>
  <c r="C157" i="1"/>
  <c r="C158" i="1"/>
  <c r="O158" i="1" s="1"/>
  <c r="B194" i="13"/>
  <c r="B196" i="13"/>
  <c r="B197" i="13"/>
  <c r="C1232" i="1"/>
  <c r="C1231" i="1"/>
  <c r="O1231" i="1" s="1"/>
  <c r="C1230" i="1"/>
  <c r="C1229" i="1"/>
  <c r="C1228" i="1"/>
  <c r="A1228" i="1" s="1"/>
  <c r="C1209" i="1"/>
  <c r="Q1209" i="1" s="1"/>
  <c r="C1208" i="1"/>
  <c r="A1208" i="1" s="1"/>
  <c r="C1207" i="1"/>
  <c r="C1206" i="1"/>
  <c r="N1206" i="1" s="1"/>
  <c r="C1205" i="1"/>
  <c r="C1204" i="1"/>
  <c r="C1203" i="1"/>
  <c r="C1198" i="1"/>
  <c r="K1198" i="1" s="1"/>
  <c r="C1197" i="1"/>
  <c r="C1196" i="1"/>
  <c r="N1196" i="1" s="1"/>
  <c r="C1195" i="1"/>
  <c r="C1194" i="1"/>
  <c r="B1194" i="1" s="1"/>
  <c r="C1193" i="1"/>
  <c r="C1192" i="1"/>
  <c r="C1181" i="1"/>
  <c r="R1181" i="1" s="1"/>
  <c r="C1180" i="1"/>
  <c r="P1180" i="1" s="1"/>
  <c r="C1179" i="1"/>
  <c r="B1179" i="1" s="1"/>
  <c r="C1178" i="1"/>
  <c r="C1177" i="1"/>
  <c r="C1189" i="1"/>
  <c r="C1188" i="1"/>
  <c r="N1188" i="1" s="1"/>
  <c r="C1187" i="1"/>
  <c r="C1186" i="1"/>
  <c r="C1185" i="1"/>
  <c r="N1185" i="1" s="1"/>
  <c r="C1158" i="1"/>
  <c r="B1158" i="1" s="1"/>
  <c r="C1157" i="1"/>
  <c r="C1156" i="1"/>
  <c r="C1155" i="1"/>
  <c r="O1155" i="1" s="1"/>
  <c r="C1154" i="1"/>
  <c r="C1153" i="1"/>
  <c r="C1152" i="1"/>
  <c r="C1142" i="1"/>
  <c r="R1142" i="1" s="1"/>
  <c r="C1143" i="1"/>
  <c r="Q1143" i="1" s="1"/>
  <c r="C1144" i="1"/>
  <c r="Q1144" i="1" s="1"/>
  <c r="C1145" i="1"/>
  <c r="C1146" i="1"/>
  <c r="M1146" i="1" s="1"/>
  <c r="C1147" i="1"/>
  <c r="C1141" i="1"/>
  <c r="C1135" i="1"/>
  <c r="C1136" i="1"/>
  <c r="A1136" i="1" s="1"/>
  <c r="C1137" i="1"/>
  <c r="N1137" i="1" s="1"/>
  <c r="C1138" i="1"/>
  <c r="C1134" i="1"/>
  <c r="C1051" i="1"/>
  <c r="C1040" i="1"/>
  <c r="C1041" i="1"/>
  <c r="C1042" i="1"/>
  <c r="B1042" i="1" s="1"/>
  <c r="C1043" i="1"/>
  <c r="R1043" i="1" s="1"/>
  <c r="C1044" i="1"/>
  <c r="A1044" i="1" s="1"/>
  <c r="C1045" i="1"/>
  <c r="Q1045" i="1" s="1"/>
  <c r="C1046" i="1"/>
  <c r="C1047" i="1"/>
  <c r="K1047" i="1" s="1"/>
  <c r="C1048" i="1"/>
  <c r="L1048" i="1" s="1"/>
  <c r="C1049" i="1"/>
  <c r="C1050" i="1"/>
  <c r="C1039" i="1"/>
  <c r="J1039" i="1" s="1"/>
  <c r="C226" i="1"/>
  <c r="B226" i="1" s="1"/>
  <c r="C227" i="1"/>
  <c r="C228" i="1"/>
  <c r="R228" i="1" s="1"/>
  <c r="C229" i="1"/>
  <c r="C230" i="1"/>
  <c r="L230" i="1" s="1"/>
  <c r="C231" i="1"/>
  <c r="C225" i="1"/>
  <c r="N225" i="1" s="1"/>
  <c r="C168" i="1"/>
  <c r="P168" i="1" s="1"/>
  <c r="C169" i="1"/>
  <c r="J169" i="1" s="1"/>
  <c r="C170" i="1"/>
  <c r="A170" i="1" s="1"/>
  <c r="C171" i="1"/>
  <c r="C167" i="1"/>
  <c r="A167" i="1" s="1"/>
  <c r="C165" i="1"/>
  <c r="C164" i="1"/>
  <c r="P164" i="1" s="1"/>
  <c r="C143" i="1"/>
  <c r="L143" i="1" s="1"/>
  <c r="C144" i="1"/>
  <c r="C145" i="1"/>
  <c r="K145" i="1" s="1"/>
  <c r="C146" i="1"/>
  <c r="C142" i="1"/>
  <c r="C91" i="1"/>
  <c r="M91" i="1" s="1"/>
  <c r="C1126" i="1"/>
  <c r="C1125" i="1"/>
  <c r="C1124" i="1"/>
  <c r="A1124" i="1" s="1"/>
  <c r="C1123" i="1"/>
  <c r="O1123" i="1" s="1"/>
  <c r="C1122" i="1"/>
  <c r="B1122" i="1" s="1"/>
  <c r="C1121" i="1"/>
  <c r="L1121" i="1" s="1"/>
  <c r="C1120" i="1"/>
  <c r="C1119" i="1"/>
  <c r="C1118" i="1"/>
  <c r="N1118" i="1" s="1"/>
  <c r="C1117" i="1"/>
  <c r="K1117" i="1" s="1"/>
  <c r="C346" i="1"/>
  <c r="C348" i="1"/>
  <c r="L348" i="1" s="1"/>
  <c r="C347" i="1"/>
  <c r="J347" i="1" s="1"/>
  <c r="C345" i="1"/>
  <c r="B345" i="1" s="1"/>
  <c r="C344" i="1"/>
  <c r="N344" i="1" s="1"/>
  <c r="C343" i="1"/>
  <c r="C342" i="1"/>
  <c r="M342" i="1" s="1"/>
  <c r="F39" i="8"/>
  <c r="F89" i="8"/>
  <c r="B96" i="1"/>
  <c r="P749" i="1"/>
  <c r="Q749" i="1"/>
  <c r="O749" i="1"/>
  <c r="R749" i="1"/>
  <c r="J749" i="1"/>
  <c r="K749" i="1"/>
  <c r="L749" i="1"/>
  <c r="M749" i="1"/>
  <c r="N749" i="1"/>
  <c r="A49" i="1"/>
  <c r="N751" i="1"/>
  <c r="O751" i="1"/>
  <c r="J751" i="1"/>
  <c r="K751" i="1"/>
  <c r="L751" i="1"/>
  <c r="M751" i="1"/>
  <c r="P751" i="1"/>
  <c r="Q751" i="1"/>
  <c r="R751" i="1"/>
  <c r="Q27" i="1"/>
  <c r="M752" i="1"/>
  <c r="N752" i="1"/>
  <c r="J752" i="1"/>
  <c r="K752" i="1"/>
  <c r="L752" i="1"/>
  <c r="O752" i="1"/>
  <c r="P752" i="1"/>
  <c r="Q752" i="1"/>
  <c r="R752" i="1"/>
  <c r="K28" i="1"/>
  <c r="R136" i="1"/>
  <c r="R474" i="1"/>
  <c r="N501" i="1"/>
  <c r="K485" i="1"/>
  <c r="B1102" i="1"/>
  <c r="K1110" i="1"/>
  <c r="R332" i="1"/>
  <c r="Q215" i="1"/>
  <c r="A1250" i="1"/>
  <c r="N1250" i="1"/>
  <c r="O1250" i="1"/>
  <c r="Q1250" i="1"/>
  <c r="R1250" i="1"/>
  <c r="P1117" i="1"/>
  <c r="P1058" i="1"/>
  <c r="R1058" i="1"/>
  <c r="Q353" i="1"/>
  <c r="P1272" i="1"/>
  <c r="N1252" i="1"/>
  <c r="B1242" i="1"/>
  <c r="N1242" i="1"/>
  <c r="L91" i="1"/>
  <c r="O167" i="1"/>
  <c r="L753" i="1"/>
  <c r="M753" i="1"/>
  <c r="K753" i="1"/>
  <c r="N753" i="1"/>
  <c r="O753" i="1"/>
  <c r="P753" i="1"/>
  <c r="Q753" i="1"/>
  <c r="R753" i="1"/>
  <c r="J753" i="1"/>
  <c r="O295" i="1"/>
  <c r="A98" i="1"/>
  <c r="O98" i="1"/>
  <c r="R98" i="1"/>
  <c r="Q98" i="1"/>
  <c r="A45" i="1"/>
  <c r="P475" i="1"/>
  <c r="A484" i="1"/>
  <c r="P336" i="1"/>
  <c r="B1238" i="1"/>
  <c r="Q1238" i="1"/>
  <c r="J1238" i="1"/>
  <c r="R1238" i="1"/>
  <c r="K1238" i="1"/>
  <c r="L1238" i="1"/>
  <c r="M1238" i="1"/>
  <c r="O1238" i="1"/>
  <c r="P1238" i="1"/>
  <c r="M1255" i="1"/>
  <c r="R231" i="1"/>
  <c r="M231" i="1"/>
  <c r="O510" i="1"/>
  <c r="J755" i="1"/>
  <c r="R755" i="1"/>
  <c r="K755" i="1"/>
  <c r="O755" i="1"/>
  <c r="P755" i="1"/>
  <c r="Q755" i="1"/>
  <c r="L755" i="1"/>
  <c r="M755" i="1"/>
  <c r="N755" i="1"/>
  <c r="B158" i="1"/>
  <c r="L158" i="1"/>
  <c r="N158" i="1"/>
  <c r="J158" i="1"/>
  <c r="A150" i="1"/>
  <c r="M150" i="1"/>
  <c r="P150" i="1"/>
  <c r="R150" i="1"/>
  <c r="K182" i="1"/>
  <c r="Q182" i="1"/>
  <c r="P182" i="1"/>
  <c r="A1037" i="1"/>
  <c r="Q1037" i="1"/>
  <c r="L1037" i="1"/>
  <c r="N1037" i="1"/>
  <c r="J280" i="1"/>
  <c r="N280" i="1"/>
  <c r="O280" i="1"/>
  <c r="A288" i="1"/>
  <c r="K288" i="1"/>
  <c r="O288" i="1"/>
  <c r="J288" i="1"/>
  <c r="N296" i="1"/>
  <c r="M296" i="1"/>
  <c r="R296" i="1"/>
  <c r="B304" i="1"/>
  <c r="J304" i="1"/>
  <c r="L304" i="1"/>
  <c r="O304" i="1"/>
  <c r="A1053" i="1"/>
  <c r="Q1053" i="1"/>
  <c r="K1053" i="1"/>
  <c r="M1053" i="1"/>
  <c r="B349" i="1"/>
  <c r="Q349" i="1"/>
  <c r="R349" i="1"/>
  <c r="M349" i="1"/>
  <c r="B350" i="1"/>
  <c r="P350" i="1"/>
  <c r="R350" i="1"/>
  <c r="M350" i="1"/>
  <c r="B84" i="1"/>
  <c r="N84" i="1"/>
  <c r="J84" i="1"/>
  <c r="Q84" i="1"/>
  <c r="B72" i="1"/>
  <c r="N72" i="1"/>
  <c r="P72" i="1"/>
  <c r="L72" i="1"/>
  <c r="Q97" i="1"/>
  <c r="A1199" i="1"/>
  <c r="B1199" i="1"/>
  <c r="Q1199" i="1"/>
  <c r="J1199" i="1"/>
  <c r="R1199" i="1"/>
  <c r="K1199" i="1"/>
  <c r="L1199" i="1"/>
  <c r="M1199" i="1"/>
  <c r="N1199" i="1"/>
  <c r="O1199" i="1"/>
  <c r="P119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2" i="1"/>
  <c r="B1132" i="1"/>
  <c r="J1132" i="1"/>
  <c r="R1132" i="1"/>
  <c r="K1132" i="1"/>
  <c r="L1132" i="1"/>
  <c r="M1132" i="1"/>
  <c r="N1132" i="1"/>
  <c r="O1132" i="1"/>
  <c r="P1132" i="1"/>
  <c r="Q1132"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8" i="1"/>
  <c r="B1088" i="1"/>
  <c r="N1088" i="1"/>
  <c r="O1088" i="1"/>
  <c r="P1088" i="1"/>
  <c r="Q1088" i="1"/>
  <c r="J1088" i="1"/>
  <c r="R1088" i="1"/>
  <c r="K1088" i="1"/>
  <c r="L1088" i="1"/>
  <c r="M1088" i="1"/>
  <c r="B272" i="1"/>
  <c r="A272" i="1"/>
  <c r="P272" i="1"/>
  <c r="J272" i="1"/>
  <c r="R272" i="1"/>
  <c r="K272" i="1"/>
  <c r="L272" i="1"/>
  <c r="M272" i="1"/>
  <c r="N272" i="1"/>
  <c r="O272" i="1"/>
  <c r="Q272" i="1"/>
  <c r="B318" i="1"/>
  <c r="A318" i="1"/>
  <c r="K318" i="1"/>
  <c r="L318" i="1"/>
  <c r="M318" i="1"/>
  <c r="N318" i="1"/>
  <c r="O318" i="1"/>
  <c r="P318" i="1"/>
  <c r="Q318" i="1"/>
  <c r="R318" i="1"/>
  <c r="J318" i="1"/>
  <c r="A1104" i="1"/>
  <c r="B1104" i="1"/>
  <c r="N1104" i="1"/>
  <c r="O1104" i="1"/>
  <c r="P1104" i="1"/>
  <c r="Q1104" i="1"/>
  <c r="J1104" i="1"/>
  <c r="R1104" i="1"/>
  <c r="K1104" i="1"/>
  <c r="L1104" i="1"/>
  <c r="M1104" i="1"/>
  <c r="A1112" i="1"/>
  <c r="B1112" i="1"/>
  <c r="N1112" i="1"/>
  <c r="O1112" i="1"/>
  <c r="P1112" i="1"/>
  <c r="Q1112" i="1"/>
  <c r="J1112" i="1"/>
  <c r="R1112" i="1"/>
  <c r="K1112" i="1"/>
  <c r="L1112" i="1"/>
  <c r="M1112"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B1277" i="1"/>
  <c r="L1277" i="1"/>
  <c r="A1268" i="1"/>
  <c r="K1268" i="1"/>
  <c r="M1268" i="1"/>
  <c r="N1268" i="1"/>
  <c r="R1268" i="1"/>
  <c r="O1258" i="1"/>
  <c r="J1258" i="1"/>
  <c r="K1258" i="1"/>
  <c r="L1258" i="1"/>
  <c r="J1248" i="1"/>
  <c r="N1248" i="1"/>
  <c r="K1236" i="1"/>
  <c r="M1236" i="1"/>
  <c r="N1236" i="1"/>
  <c r="O1236" i="1"/>
  <c r="R1236" i="1"/>
  <c r="K1276" i="1"/>
  <c r="L1276" i="1"/>
  <c r="M1276" i="1"/>
  <c r="Q1276" i="1"/>
  <c r="R1276" i="1"/>
  <c r="A1267" i="1"/>
  <c r="B1267" i="1"/>
  <c r="N1267" i="1"/>
  <c r="Q1267" i="1"/>
  <c r="J1267" i="1"/>
  <c r="R1267" i="1"/>
  <c r="B1257" i="1"/>
  <c r="O1257" i="1"/>
  <c r="P1257" i="1"/>
  <c r="J1257" i="1"/>
  <c r="L1257" i="1"/>
  <c r="B1247" i="1"/>
  <c r="P1247" i="1"/>
  <c r="Q1247" i="1"/>
  <c r="R1247" i="1"/>
  <c r="N1247" i="1"/>
  <c r="O1247" i="1"/>
  <c r="R1158" i="1"/>
  <c r="O498" i="1"/>
  <c r="R347" i="1"/>
  <c r="L347" i="1"/>
  <c r="M347" i="1"/>
  <c r="K1122" i="1"/>
  <c r="O145" i="1"/>
  <c r="P169" i="1"/>
  <c r="R169" i="1"/>
  <c r="P226" i="1"/>
  <c r="A1039" i="1"/>
  <c r="B1039" i="1"/>
  <c r="N1039" i="1"/>
  <c r="Q1039" i="1"/>
  <c r="K1039" i="1"/>
  <c r="L1039" i="1"/>
  <c r="M1039" i="1"/>
  <c r="J1043" i="1"/>
  <c r="L1043" i="1"/>
  <c r="M1043" i="1"/>
  <c r="N1043" i="1"/>
  <c r="Q1043" i="1"/>
  <c r="N1136" i="1"/>
  <c r="O1136" i="1"/>
  <c r="P1136" i="1"/>
  <c r="R1136" i="1"/>
  <c r="M1136" i="1"/>
  <c r="A1142" i="1"/>
  <c r="B1142" i="1"/>
  <c r="J1142" i="1"/>
  <c r="L1142" i="1"/>
  <c r="M1142" i="1"/>
  <c r="N1142" i="1"/>
  <c r="B1185" i="1"/>
  <c r="Q1185" i="1"/>
  <c r="K1185" i="1"/>
  <c r="P1185" i="1"/>
  <c r="L1185" i="1"/>
  <c r="A1180" i="1"/>
  <c r="K1180" i="1"/>
  <c r="L1180" i="1"/>
  <c r="O1180" i="1"/>
  <c r="Q1180" i="1"/>
  <c r="R1180" i="1"/>
  <c r="A1198" i="1"/>
  <c r="R1198" i="1"/>
  <c r="M1198" i="1"/>
  <c r="N1198" i="1"/>
  <c r="O1198" i="1"/>
  <c r="B1228" i="1"/>
  <c r="M1228" i="1"/>
  <c r="N1228" i="1"/>
  <c r="O1228" i="1"/>
  <c r="J1228"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A323" i="1"/>
  <c r="B323" i="1"/>
  <c r="O323" i="1"/>
  <c r="P323" i="1"/>
  <c r="Q323" i="1"/>
  <c r="J323" i="1"/>
  <c r="R323" i="1"/>
  <c r="K323" i="1"/>
  <c r="L323" i="1"/>
  <c r="B260" i="1"/>
  <c r="A260" i="1"/>
  <c r="L260" i="1"/>
  <c r="M260" i="1"/>
  <c r="N260" i="1"/>
  <c r="O260" i="1"/>
  <c r="P260" i="1"/>
  <c r="J260" i="1"/>
  <c r="R260" i="1"/>
  <c r="K260" i="1"/>
  <c r="B268" i="1"/>
  <c r="A268" i="1"/>
  <c r="L268" i="1"/>
  <c r="M268" i="1"/>
  <c r="O268" i="1"/>
  <c r="P268" i="1"/>
  <c r="Q268" i="1"/>
  <c r="J268" i="1"/>
  <c r="R268" i="1"/>
  <c r="K268" i="1"/>
  <c r="A16" i="1"/>
  <c r="B16" i="1"/>
  <c r="J16" i="1"/>
  <c r="R16" i="1"/>
  <c r="K16" i="1"/>
  <c r="L16" i="1"/>
  <c r="M16" i="1"/>
  <c r="P16" i="1"/>
  <c r="Q16" i="1"/>
  <c r="O16" i="1"/>
  <c r="A24" i="1"/>
  <c r="B24" i="1"/>
  <c r="J24" i="1"/>
  <c r="R24" i="1"/>
  <c r="L24" i="1"/>
  <c r="M24" i="1"/>
  <c r="O24" i="1"/>
  <c r="N24" i="1"/>
  <c r="P24" i="1"/>
  <c r="Q24" i="1"/>
  <c r="A32" i="1"/>
  <c r="J32" i="1"/>
  <c r="L32" i="1"/>
  <c r="M32" i="1"/>
  <c r="N32" i="1"/>
  <c r="P32" i="1"/>
  <c r="K32" i="1"/>
  <c r="O32" i="1"/>
  <c r="R32" i="1"/>
  <c r="A40" i="1"/>
  <c r="B40" i="1"/>
  <c r="L40" i="1"/>
  <c r="M40" i="1"/>
  <c r="N40" i="1"/>
  <c r="K40" i="1"/>
  <c r="J40" i="1"/>
  <c r="P40" i="1"/>
  <c r="Q40" i="1"/>
  <c r="O40" i="1"/>
  <c r="A48" i="1"/>
  <c r="B48" i="1"/>
  <c r="L48" i="1"/>
  <c r="N48" i="1"/>
  <c r="K48" i="1"/>
  <c r="J48" i="1"/>
  <c r="O48" i="1"/>
  <c r="P48" i="1"/>
  <c r="Q48" i="1"/>
  <c r="R48" i="1"/>
  <c r="B56" i="1"/>
  <c r="L56" i="1"/>
  <c r="M56" i="1"/>
  <c r="K56" i="1"/>
  <c r="Q56" i="1"/>
  <c r="R56" i="1"/>
  <c r="J56" i="1"/>
  <c r="N56" i="1"/>
  <c r="P56" i="1"/>
  <c r="A131" i="1"/>
  <c r="B131" i="1"/>
  <c r="N131" i="1"/>
  <c r="O131" i="1"/>
  <c r="P131" i="1"/>
  <c r="J131" i="1"/>
  <c r="R131" i="1"/>
  <c r="K131" i="1"/>
  <c r="L131" i="1"/>
  <c r="M131" i="1"/>
  <c r="A1130" i="1"/>
  <c r="B1130" i="1"/>
  <c r="M1130" i="1"/>
  <c r="N1130" i="1"/>
  <c r="O1130" i="1"/>
  <c r="P1130" i="1"/>
  <c r="Q1130" i="1"/>
  <c r="J1130" i="1"/>
  <c r="R1130" i="1"/>
  <c r="A1011" i="1"/>
  <c r="B1011" i="1"/>
  <c r="N1011" i="1"/>
  <c r="P1011" i="1"/>
  <c r="J1011" i="1"/>
  <c r="R1011" i="1"/>
  <c r="K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6" i="1"/>
  <c r="B1106" i="1"/>
  <c r="L1106" i="1"/>
  <c r="M1106" i="1"/>
  <c r="N1106" i="1"/>
  <c r="O1106" i="1"/>
  <c r="P1106" i="1"/>
  <c r="Q1106" i="1"/>
  <c r="J1106" i="1"/>
  <c r="R1106" i="1"/>
  <c r="K1106" i="1"/>
  <c r="A1114" i="1"/>
  <c r="B1114" i="1"/>
  <c r="L1114" i="1"/>
  <c r="M1114" i="1"/>
  <c r="N1114" i="1"/>
  <c r="O1114" i="1"/>
  <c r="P1114" i="1"/>
  <c r="Q1114" i="1"/>
  <c r="J1114" i="1"/>
  <c r="R1114" i="1"/>
  <c r="K1114"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5" i="1"/>
  <c r="A1235" i="1"/>
  <c r="M1235" i="1"/>
  <c r="N1235" i="1"/>
  <c r="P1235" i="1"/>
  <c r="Q1235" i="1"/>
  <c r="J1235" i="1"/>
  <c r="R1235" i="1"/>
  <c r="R1266" i="1"/>
  <c r="N1246" i="1"/>
  <c r="A1137" i="1"/>
  <c r="M1137" i="1"/>
  <c r="P1137" i="1"/>
  <c r="Q1137" i="1"/>
  <c r="J1137" i="1"/>
  <c r="R1137" i="1"/>
  <c r="L1137" i="1"/>
  <c r="K297" i="1"/>
  <c r="B348" i="1"/>
  <c r="P348" i="1"/>
  <c r="Q348" i="1"/>
  <c r="K348" i="1"/>
  <c r="N348" i="1"/>
  <c r="K754" i="1"/>
  <c r="L754" i="1"/>
  <c r="N754" i="1"/>
  <c r="O754" i="1"/>
  <c r="P754" i="1"/>
  <c r="Q754" i="1"/>
  <c r="R754" i="1"/>
  <c r="J754" i="1"/>
  <c r="M754" i="1"/>
  <c r="A1209" i="1"/>
  <c r="B1209" i="1"/>
  <c r="P1209" i="1"/>
  <c r="R1209" i="1"/>
  <c r="K1209" i="1"/>
  <c r="L1209" i="1"/>
  <c r="M1209" i="1"/>
  <c r="M289" i="1"/>
  <c r="J85" i="1"/>
  <c r="A1123" i="1"/>
  <c r="B1123" i="1"/>
  <c r="K1123" i="1"/>
  <c r="N1123" i="1"/>
  <c r="Q1123" i="1"/>
  <c r="J1123" i="1"/>
  <c r="R1123" i="1"/>
  <c r="B1186" i="1"/>
  <c r="N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7" i="1"/>
  <c r="K1107" i="1"/>
  <c r="M1107" i="1"/>
  <c r="N1107" i="1"/>
  <c r="O1107" i="1"/>
  <c r="P1107" i="1"/>
  <c r="J1107" i="1"/>
  <c r="R1107" i="1"/>
  <c r="B340" i="1"/>
  <c r="P340" i="1"/>
  <c r="Q340" i="1"/>
  <c r="J340" i="1"/>
  <c r="K340" i="1"/>
  <c r="L340" i="1"/>
  <c r="N340" i="1"/>
  <c r="O340" i="1"/>
  <c r="B212" i="1"/>
  <c r="A212" i="1"/>
  <c r="M212" i="1"/>
  <c r="N212" i="1"/>
  <c r="P212" i="1"/>
  <c r="Q212" i="1"/>
  <c r="J212" i="1"/>
  <c r="R212" i="1"/>
  <c r="B220" i="1"/>
  <c r="A220" i="1"/>
  <c r="M220" i="1"/>
  <c r="N220" i="1"/>
  <c r="O220" i="1"/>
  <c r="P220" i="1"/>
  <c r="J220" i="1"/>
  <c r="R220" i="1"/>
  <c r="A1270" i="1"/>
  <c r="B1270" i="1"/>
  <c r="Q1270" i="1"/>
  <c r="J1270" i="1"/>
  <c r="R1270" i="1"/>
  <c r="K1270" i="1"/>
  <c r="L1270" i="1"/>
  <c r="M1270" i="1"/>
  <c r="N1270" i="1"/>
  <c r="O1270" i="1"/>
  <c r="P1270" i="1"/>
  <c r="A1260" i="1"/>
  <c r="B1260" i="1"/>
  <c r="K1260" i="1"/>
  <c r="L1260" i="1"/>
  <c r="M1260" i="1"/>
  <c r="N1260" i="1"/>
  <c r="O1260" i="1"/>
  <c r="P1260" i="1"/>
  <c r="Q1260" i="1"/>
  <c r="J1260" i="1"/>
  <c r="R1260" i="1"/>
  <c r="R346" i="1"/>
  <c r="B1124" i="1"/>
  <c r="P1124"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1" i="1"/>
  <c r="B1141" i="1"/>
  <c r="Q1141" i="1"/>
  <c r="J1141" i="1"/>
  <c r="R1141" i="1"/>
  <c r="K1141" i="1"/>
  <c r="L1141" i="1"/>
  <c r="M1141" i="1"/>
  <c r="N1141" i="1"/>
  <c r="O1141" i="1"/>
  <c r="P1141" i="1"/>
  <c r="A1153" i="1"/>
  <c r="B1153" i="1"/>
  <c r="M1153" i="1"/>
  <c r="N1153" i="1"/>
  <c r="O1153" i="1"/>
  <c r="P1153" i="1"/>
  <c r="Q1153" i="1"/>
  <c r="J1153" i="1"/>
  <c r="R1153" i="1"/>
  <c r="K1153" i="1"/>
  <c r="L1153" i="1"/>
  <c r="A1187" i="1"/>
  <c r="B1187" i="1"/>
  <c r="L1187" i="1"/>
  <c r="M1187" i="1"/>
  <c r="O1187" i="1"/>
  <c r="Q1187" i="1"/>
  <c r="N1187" i="1"/>
  <c r="P1187" i="1"/>
  <c r="R1187" i="1"/>
  <c r="J1187" i="1"/>
  <c r="K1187" i="1"/>
  <c r="B1192" i="1"/>
  <c r="A1192" i="1"/>
  <c r="L1192" i="1"/>
  <c r="M1192" i="1"/>
  <c r="N1192" i="1"/>
  <c r="O1192" i="1"/>
  <c r="P1192" i="1"/>
  <c r="Q1192" i="1"/>
  <c r="R1192" i="1"/>
  <c r="J1192" i="1"/>
  <c r="K1192" i="1"/>
  <c r="B1204" i="1"/>
  <c r="A1204" i="1"/>
  <c r="L1204" i="1"/>
  <c r="M1204" i="1"/>
  <c r="N1204" i="1"/>
  <c r="O1204" i="1"/>
  <c r="P1204" i="1"/>
  <c r="Q1204" i="1"/>
  <c r="J1204" i="1"/>
  <c r="R1204" i="1"/>
  <c r="K1204" i="1"/>
  <c r="A1230" i="1"/>
  <c r="B1230" i="1"/>
  <c r="J1230" i="1"/>
  <c r="R1230" i="1"/>
  <c r="K1230" i="1"/>
  <c r="L1230" i="1"/>
  <c r="M1230" i="1"/>
  <c r="N1230" i="1"/>
  <c r="O1230" i="1"/>
  <c r="P1230" i="1"/>
  <c r="Q123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A262" i="1"/>
  <c r="R262" i="1"/>
  <c r="N262" i="1"/>
  <c r="Q262" i="1"/>
  <c r="L270" i="1"/>
  <c r="B18" i="1"/>
  <c r="N18" i="1"/>
  <c r="J18" i="1"/>
  <c r="K18" i="1"/>
  <c r="K26" i="1"/>
  <c r="R26" i="1"/>
  <c r="B34" i="1"/>
  <c r="R34" i="1"/>
  <c r="K34" i="1"/>
  <c r="O34" i="1"/>
  <c r="L42" i="1"/>
  <c r="N42" i="1"/>
  <c r="O42" i="1"/>
  <c r="A50" i="1"/>
  <c r="Q50" i="1"/>
  <c r="B58" i="1"/>
  <c r="K58" i="1"/>
  <c r="N58" i="1"/>
  <c r="O58" i="1"/>
  <c r="O138" i="1"/>
  <c r="L138" i="1"/>
  <c r="B128" i="1"/>
  <c r="J128" i="1"/>
  <c r="R128" i="1"/>
  <c r="P128" i="1"/>
  <c r="P1128" i="1"/>
  <c r="K1128" i="1"/>
  <c r="M1128" i="1"/>
  <c r="A1013" i="1"/>
  <c r="O1013" i="1"/>
  <c r="M1013" i="1"/>
  <c r="Q104" i="1"/>
  <c r="R104" i="1"/>
  <c r="L104" i="1"/>
  <c r="P104" i="1"/>
  <c r="R112" i="1"/>
  <c r="P112" i="1"/>
  <c r="M112" i="1"/>
  <c r="O112" i="1"/>
  <c r="N543" i="1"/>
  <c r="L543" i="1"/>
  <c r="B535" i="1"/>
  <c r="M535" i="1"/>
  <c r="N535" i="1"/>
  <c r="L535" i="1"/>
  <c r="M527" i="1"/>
  <c r="P527" i="1"/>
  <c r="R527" i="1"/>
  <c r="L527" i="1"/>
  <c r="M519" i="1"/>
  <c r="R519" i="1"/>
  <c r="A511" i="1"/>
  <c r="K511" i="1"/>
  <c r="L511" i="1"/>
  <c r="J511" i="1"/>
  <c r="K503" i="1"/>
  <c r="N503" i="1"/>
  <c r="P503" i="1"/>
  <c r="J503" i="1"/>
  <c r="J495" i="1"/>
  <c r="K495" i="1"/>
  <c r="M495" i="1"/>
  <c r="B487" i="1"/>
  <c r="J487" i="1"/>
  <c r="P487" i="1"/>
  <c r="B479" i="1"/>
  <c r="O479" i="1"/>
  <c r="L479" i="1"/>
  <c r="M479" i="1"/>
  <c r="B237" i="1"/>
  <c r="O237" i="1"/>
  <c r="J237" i="1"/>
  <c r="B314" i="1"/>
  <c r="A314" i="1"/>
  <c r="P314" i="1"/>
  <c r="R314" i="1"/>
  <c r="A352" i="1"/>
  <c r="M352" i="1"/>
  <c r="P352" i="1"/>
  <c r="Q352" i="1"/>
  <c r="R352" i="1"/>
  <c r="B1108" i="1"/>
  <c r="M1108" i="1"/>
  <c r="P1108" i="1"/>
  <c r="A1004" i="1"/>
  <c r="B1004" i="1"/>
  <c r="R1004" i="1"/>
  <c r="N1004" i="1"/>
  <c r="B330" i="1"/>
  <c r="P330" i="1"/>
  <c r="J330" i="1"/>
  <c r="R330" i="1"/>
  <c r="L330" i="1"/>
  <c r="A1182" i="1"/>
  <c r="J1182" i="1"/>
  <c r="K1182" i="1"/>
  <c r="N1182" i="1"/>
  <c r="P1182" i="1"/>
  <c r="A213" i="1"/>
  <c r="K213" i="1"/>
  <c r="N213" i="1"/>
  <c r="P213" i="1"/>
  <c r="Q213" i="1"/>
  <c r="R213" i="1"/>
  <c r="K221" i="1"/>
  <c r="M221" i="1"/>
  <c r="N221" i="1"/>
  <c r="P221" i="1"/>
  <c r="J221" i="1"/>
  <c r="O1273" i="1"/>
  <c r="A1263" i="1"/>
  <c r="M1263" i="1"/>
  <c r="K1253" i="1"/>
  <c r="L1243" i="1"/>
  <c r="K1243" i="1"/>
  <c r="F159" i="8"/>
  <c r="F75" i="8"/>
  <c r="F158" i="8"/>
  <c r="F161" i="8"/>
  <c r="F103" i="8"/>
  <c r="F66" i="8"/>
  <c r="F70" i="8"/>
  <c r="F85" i="8"/>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A122" i="13"/>
  <c r="A111" i="13"/>
  <c r="A107" i="13"/>
  <c r="F40" i="8" l="1"/>
  <c r="H676" i="15"/>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479" i="1"/>
  <c r="O487" i="1"/>
  <c r="Q503" i="1"/>
  <c r="N511" i="1"/>
  <c r="A519" i="1"/>
  <c r="P535" i="1"/>
  <c r="B543" i="1"/>
  <c r="K104" i="1"/>
  <c r="L1013" i="1"/>
  <c r="L128" i="1"/>
  <c r="L58" i="1"/>
  <c r="R50" i="1"/>
  <c r="N34" i="1"/>
  <c r="L18" i="1"/>
  <c r="A270" i="1"/>
  <c r="R283" i="1"/>
  <c r="M1123" i="1"/>
  <c r="N1209" i="1"/>
  <c r="O1209" i="1"/>
  <c r="R348" i="1"/>
  <c r="K1137" i="1"/>
  <c r="B1137" i="1"/>
  <c r="Q1228" i="1"/>
  <c r="Q1198" i="1"/>
  <c r="J1198" i="1"/>
  <c r="N1180" i="1"/>
  <c r="J1185" i="1"/>
  <c r="A1185" i="1"/>
  <c r="Q1142" i="1"/>
  <c r="J1136" i="1"/>
  <c r="P1043" i="1"/>
  <c r="B1043" i="1"/>
  <c r="P1039" i="1"/>
  <c r="N169" i="1"/>
  <c r="J1122" i="1"/>
  <c r="O1158" i="1"/>
  <c r="J1247" i="1"/>
  <c r="K1257" i="1"/>
  <c r="A1257" i="1"/>
  <c r="M1267" i="1"/>
  <c r="O1276" i="1"/>
  <c r="O1248" i="1"/>
  <c r="Q1268" i="1"/>
  <c r="R1277" i="1"/>
  <c r="J72" i="1"/>
  <c r="A72" i="1"/>
  <c r="M84" i="1"/>
  <c r="J350" i="1"/>
  <c r="L349" i="1"/>
  <c r="O1053" i="1"/>
  <c r="P1053" i="1"/>
  <c r="K304" i="1"/>
  <c r="Q296" i="1"/>
  <c r="R288" i="1"/>
  <c r="Q280" i="1"/>
  <c r="A280" i="1"/>
  <c r="P1037" i="1"/>
  <c r="O182" i="1"/>
  <c r="O150" i="1"/>
  <c r="Q158" i="1"/>
  <c r="J98" i="1"/>
  <c r="R174" i="1"/>
  <c r="A180" i="1"/>
  <c r="N207" i="1"/>
  <c r="M239" i="1"/>
  <c r="L1123" i="1"/>
  <c r="J348" i="1"/>
  <c r="P1228" i="1"/>
  <c r="P1198" i="1"/>
  <c r="B1198" i="1"/>
  <c r="M1180" i="1"/>
  <c r="R1185" i="1"/>
  <c r="O1142" i="1"/>
  <c r="P1142" i="1"/>
  <c r="Q1136" i="1"/>
  <c r="O1043" i="1"/>
  <c r="A1043" i="1"/>
  <c r="O1039" i="1"/>
  <c r="M169" i="1"/>
  <c r="O1122" i="1"/>
  <c r="M1158" i="1"/>
  <c r="K1247" i="1"/>
  <c r="R1257" i="1"/>
  <c r="K1267" i="1"/>
  <c r="L1267" i="1"/>
  <c r="N1276" i="1"/>
  <c r="Q72" i="1"/>
  <c r="K84" i="1"/>
  <c r="L84" i="1"/>
  <c r="Q350" i="1"/>
  <c r="K349" i="1"/>
  <c r="N1053" i="1"/>
  <c r="B1053" i="1"/>
  <c r="R304" i="1"/>
  <c r="P296" i="1"/>
  <c r="P288" i="1"/>
  <c r="P280" i="1"/>
  <c r="B280" i="1"/>
  <c r="B1037" i="1"/>
  <c r="M182" i="1"/>
  <c r="N150" i="1"/>
  <c r="P158" i="1"/>
  <c r="P98" i="1"/>
  <c r="K1233" i="1"/>
  <c r="A207" i="1"/>
  <c r="P1057" i="1"/>
  <c r="O449" i="1"/>
  <c r="M191" i="1"/>
  <c r="K191" i="1"/>
  <c r="O191" i="1"/>
  <c r="B457" i="1"/>
  <c r="Q983" i="1"/>
  <c r="J983" i="1"/>
  <c r="N975" i="1"/>
  <c r="O975" i="1"/>
  <c r="A943" i="1"/>
  <c r="O943" i="1"/>
  <c r="J927" i="1"/>
  <c r="R927" i="1"/>
  <c r="N927" i="1"/>
  <c r="B903" i="1"/>
  <c r="J903" i="1"/>
  <c r="O903" i="1"/>
  <c r="R887" i="1"/>
  <c r="L887" i="1"/>
  <c r="O863" i="1"/>
  <c r="P863" i="1"/>
  <c r="J863" i="1"/>
  <c r="O72" i="1"/>
  <c r="R84" i="1"/>
  <c r="A84" i="1"/>
  <c r="N350" i="1"/>
  <c r="J349" i="1"/>
  <c r="L1053" i="1"/>
  <c r="P304" i="1"/>
  <c r="A304" i="1"/>
  <c r="L296" i="1"/>
  <c r="L280" i="1"/>
  <c r="M1037" i="1"/>
  <c r="L182" i="1"/>
  <c r="A182" i="1"/>
  <c r="K150" i="1"/>
  <c r="M158" i="1"/>
  <c r="N98" i="1"/>
  <c r="N1110" i="1"/>
  <c r="P28" i="1"/>
  <c r="N1201" i="1"/>
  <c r="L1201" i="1"/>
  <c r="R51" i="1"/>
  <c r="P51" i="1"/>
  <c r="Q458" i="1"/>
  <c r="A458" i="1"/>
  <c r="B450" i="1"/>
  <c r="P450" i="1"/>
  <c r="O442" i="1"/>
  <c r="B442" i="1"/>
  <c r="L442" i="1"/>
  <c r="O434" i="1"/>
  <c r="R434" i="1"/>
  <c r="J119" i="1"/>
  <c r="R119" i="1"/>
  <c r="M119" i="1"/>
  <c r="N119" i="1"/>
  <c r="B441" i="1"/>
  <c r="N441" i="1"/>
  <c r="R441" i="1"/>
  <c r="K433" i="1"/>
  <c r="R433" i="1"/>
  <c r="M433" i="1"/>
  <c r="J408" i="1"/>
  <c r="P408" i="1"/>
  <c r="P400" i="1"/>
  <c r="L400" i="1"/>
  <c r="K392" i="1"/>
  <c r="O392" i="1"/>
  <c r="B288" i="1"/>
  <c r="Q288" i="1"/>
  <c r="O1004" i="1"/>
  <c r="K1108" i="1"/>
  <c r="M314" i="1"/>
  <c r="M237" i="1"/>
  <c r="K487" i="1"/>
  <c r="P495" i="1"/>
  <c r="A503" i="1"/>
  <c r="P519" i="1"/>
  <c r="B527" i="1"/>
  <c r="J543" i="1"/>
  <c r="Q112" i="1"/>
  <c r="J1013" i="1"/>
  <c r="N1128" i="1"/>
  <c r="R138" i="1"/>
  <c r="P50" i="1"/>
  <c r="J42" i="1"/>
  <c r="O26" i="1"/>
  <c r="N469" i="1"/>
  <c r="P1123" i="1"/>
  <c r="P1018" i="1"/>
  <c r="J1209" i="1"/>
  <c r="M348" i="1"/>
  <c r="A348" i="1"/>
  <c r="O1137" i="1"/>
  <c r="J95" i="1"/>
  <c r="K1228" i="1"/>
  <c r="L1228" i="1"/>
  <c r="L1198" i="1"/>
  <c r="J1180" i="1"/>
  <c r="B1180" i="1"/>
  <c r="O1185" i="1"/>
  <c r="K1142" i="1"/>
  <c r="L1136" i="1"/>
  <c r="B1136" i="1"/>
  <c r="K1043" i="1"/>
  <c r="R1039" i="1"/>
  <c r="L226" i="1"/>
  <c r="P145" i="1"/>
  <c r="Q347" i="1"/>
  <c r="M1247" i="1"/>
  <c r="A1247" i="1"/>
  <c r="Q1257" i="1"/>
  <c r="P1267" i="1"/>
  <c r="J1276" i="1"/>
  <c r="B1276" i="1"/>
  <c r="K1248" i="1"/>
  <c r="M1258" i="1"/>
  <c r="O1277" i="1"/>
  <c r="M72" i="1"/>
  <c r="P84" i="1"/>
  <c r="L350" i="1"/>
  <c r="A350" i="1"/>
  <c r="P349" i="1"/>
  <c r="R1053" i="1"/>
  <c r="N304" i="1"/>
  <c r="K296" i="1"/>
  <c r="A296" i="1"/>
  <c r="N288" i="1"/>
  <c r="M280" i="1"/>
  <c r="K1037" i="1"/>
  <c r="J150" i="1"/>
  <c r="B150" i="1"/>
  <c r="K158" i="1"/>
  <c r="K147" i="1"/>
  <c r="M98" i="1"/>
  <c r="B98" i="1"/>
  <c r="L468" i="1"/>
  <c r="N1102" i="1"/>
  <c r="B509" i="1"/>
  <c r="K458" i="1"/>
  <c r="B182" i="1"/>
  <c r="N182" i="1"/>
  <c r="L106" i="1"/>
  <c r="B106" i="1"/>
  <c r="A477" i="1"/>
  <c r="J477" i="1"/>
  <c r="Q1182" i="1"/>
  <c r="K1004" i="1"/>
  <c r="R1108" i="1"/>
  <c r="L314" i="1"/>
  <c r="L237" i="1"/>
  <c r="L487" i="1"/>
  <c r="O495" i="1"/>
  <c r="Q511" i="1"/>
  <c r="O519" i="1"/>
  <c r="A527" i="1"/>
  <c r="P543" i="1"/>
  <c r="B112" i="1"/>
  <c r="R1013" i="1"/>
  <c r="B1128" i="1"/>
  <c r="J138" i="1"/>
  <c r="B42" i="1"/>
  <c r="O270" i="1"/>
  <c r="R1228" i="1"/>
  <c r="M1185" i="1"/>
  <c r="K1136" i="1"/>
  <c r="R226" i="1"/>
  <c r="B145" i="1"/>
  <c r="O319" i="1"/>
  <c r="M1257" i="1"/>
  <c r="P1276" i="1"/>
  <c r="R1248" i="1"/>
  <c r="B1258" i="1"/>
  <c r="N1277" i="1"/>
  <c r="R72" i="1"/>
  <c r="N349" i="1"/>
  <c r="M304" i="1"/>
  <c r="J296" i="1"/>
  <c r="B296" i="1"/>
  <c r="M288" i="1"/>
  <c r="K280" i="1"/>
  <c r="J1037" i="1"/>
  <c r="J182" i="1"/>
  <c r="Q150" i="1"/>
  <c r="R158" i="1"/>
  <c r="A158" i="1"/>
  <c r="K98" i="1"/>
  <c r="M295" i="1"/>
  <c r="J1102" i="1"/>
  <c r="B517" i="1"/>
  <c r="A1238" i="1"/>
  <c r="N1238" i="1"/>
  <c r="P1250" i="1"/>
  <c r="M1250" i="1"/>
  <c r="B704" i="1"/>
  <c r="P384" i="1"/>
  <c r="A724" i="1"/>
  <c r="N874" i="1"/>
  <c r="N890" i="1"/>
  <c r="A898" i="1"/>
  <c r="O914" i="1"/>
  <c r="R930" i="1"/>
  <c r="A938" i="1"/>
  <c r="J954" i="1"/>
  <c r="J970" i="1"/>
  <c r="K986" i="1"/>
  <c r="R623" i="1"/>
  <c r="M669" i="1"/>
  <c r="A560" i="1"/>
  <c r="N712" i="1"/>
  <c r="R364" i="1"/>
  <c r="K384" i="1"/>
  <c r="M963" i="1"/>
  <c r="P866" i="1"/>
  <c r="B874" i="1"/>
  <c r="L890" i="1"/>
  <c r="K906" i="1"/>
  <c r="B914" i="1"/>
  <c r="Q930" i="1"/>
  <c r="N946" i="1"/>
  <c r="M962" i="1"/>
  <c r="Q970" i="1"/>
  <c r="R986" i="1"/>
  <c r="O584" i="1"/>
  <c r="J384" i="1"/>
  <c r="J1075" i="1"/>
  <c r="P888" i="1"/>
  <c r="O912" i="1"/>
  <c r="K928" i="1"/>
  <c r="Q944" i="1"/>
  <c r="R968" i="1"/>
  <c r="O976" i="1"/>
  <c r="K984" i="1"/>
  <c r="J864" i="1"/>
  <c r="M872" i="1"/>
  <c r="R896" i="1"/>
  <c r="A904" i="1"/>
  <c r="L936" i="1"/>
  <c r="Q992" i="1"/>
  <c r="P933" i="1"/>
  <c r="R866" i="1"/>
  <c r="O882" i="1"/>
  <c r="Q906" i="1"/>
  <c r="P922" i="1"/>
  <c r="K938" i="1"/>
  <c r="O946" i="1"/>
  <c r="R962" i="1"/>
  <c r="M978" i="1"/>
  <c r="N994" i="1"/>
  <c r="R566" i="1"/>
  <c r="Q582" i="1"/>
  <c r="Q606" i="1"/>
  <c r="P630" i="1"/>
  <c r="O646" i="1"/>
  <c r="Q670" i="1"/>
  <c r="L575" i="1"/>
  <c r="O589" i="1"/>
  <c r="P701" i="1"/>
  <c r="R702" i="1"/>
  <c r="B592" i="1"/>
  <c r="N561" i="1"/>
  <c r="R609" i="1"/>
  <c r="L1159" i="1"/>
  <c r="Q866" i="1"/>
  <c r="L882" i="1"/>
  <c r="P898" i="1"/>
  <c r="O906" i="1"/>
  <c r="Q922" i="1"/>
  <c r="L938" i="1"/>
  <c r="B946" i="1"/>
  <c r="J962" i="1"/>
  <c r="K978" i="1"/>
  <c r="M994" i="1"/>
  <c r="N632" i="1"/>
  <c r="O732" i="1"/>
  <c r="K882" i="1"/>
  <c r="N898" i="1"/>
  <c r="B922" i="1"/>
  <c r="L954" i="1"/>
  <c r="L994" i="1"/>
  <c r="M632" i="1"/>
  <c r="Q384" i="1"/>
  <c r="O724" i="1"/>
  <c r="O1131" i="1"/>
  <c r="A1131" i="1"/>
  <c r="M1131" i="1"/>
  <c r="M1105" i="1"/>
  <c r="J1105" i="1"/>
  <c r="R1243" i="1"/>
  <c r="A1243" i="1"/>
  <c r="M1253" i="1"/>
  <c r="L1263" i="1"/>
  <c r="M1273" i="1"/>
  <c r="N1273" i="1"/>
  <c r="M79" i="1"/>
  <c r="J283" i="1"/>
  <c r="O1018" i="1"/>
  <c r="B319" i="1"/>
  <c r="N23" i="1"/>
  <c r="Q343" i="1"/>
  <c r="K343" i="1"/>
  <c r="Q1119" i="1"/>
  <c r="A1119" i="1"/>
  <c r="R229" i="1"/>
  <c r="B229" i="1"/>
  <c r="M229" i="1"/>
  <c r="P229" i="1"/>
  <c r="N323" i="1"/>
  <c r="M323" i="1"/>
  <c r="B32" i="1"/>
  <c r="Q32" i="1"/>
  <c r="A56" i="1"/>
  <c r="O56" i="1"/>
  <c r="L1130" i="1"/>
  <c r="K1130" i="1"/>
  <c r="P1236" i="1"/>
  <c r="A1236" i="1"/>
  <c r="Q1236" i="1"/>
  <c r="B1236" i="1"/>
  <c r="J1236" i="1"/>
  <c r="L1236" i="1"/>
  <c r="A1272" i="1"/>
  <c r="M1272" i="1"/>
  <c r="M1262" i="1"/>
  <c r="J1262" i="1"/>
  <c r="K1262" i="1"/>
  <c r="O267" i="1"/>
  <c r="N267" i="1"/>
  <c r="J506" i="1"/>
  <c r="Q506" i="1"/>
  <c r="N506" i="1"/>
  <c r="L79" i="1"/>
  <c r="O283" i="1"/>
  <c r="M1018" i="1"/>
  <c r="Q338" i="1"/>
  <c r="M273" i="1"/>
  <c r="J109" i="1"/>
  <c r="M991" i="1"/>
  <c r="N991" i="1"/>
  <c r="O991" i="1"/>
  <c r="P991" i="1"/>
  <c r="Q991" i="1"/>
  <c r="J991" i="1"/>
  <c r="L991" i="1"/>
  <c r="A983" i="1"/>
  <c r="L983" i="1"/>
  <c r="K983" i="1"/>
  <c r="M983" i="1"/>
  <c r="N983" i="1"/>
  <c r="O983" i="1"/>
  <c r="P983" i="1"/>
  <c r="B983" i="1"/>
  <c r="R983" i="1"/>
  <c r="Q975" i="1"/>
  <c r="A975" i="1"/>
  <c r="J975" i="1"/>
  <c r="B975" i="1"/>
  <c r="R975" i="1"/>
  <c r="L975" i="1"/>
  <c r="K975" i="1"/>
  <c r="M975" i="1"/>
  <c r="P975" i="1"/>
  <c r="N967" i="1"/>
  <c r="O967" i="1"/>
  <c r="P967" i="1"/>
  <c r="Q967" i="1"/>
  <c r="A967" i="1"/>
  <c r="J967" i="1"/>
  <c r="M967" i="1"/>
  <c r="B959" i="1"/>
  <c r="R959" i="1"/>
  <c r="L959" i="1"/>
  <c r="K959" i="1"/>
  <c r="M959" i="1"/>
  <c r="N959" i="1"/>
  <c r="O959" i="1"/>
  <c r="A959" i="1"/>
  <c r="J959" i="1"/>
  <c r="P951" i="1"/>
  <c r="Q951" i="1"/>
  <c r="A951" i="1"/>
  <c r="J951" i="1"/>
  <c r="B951" i="1"/>
  <c r="R951" i="1"/>
  <c r="L951" i="1"/>
  <c r="K951" i="1"/>
  <c r="O951" i="1"/>
  <c r="R943" i="1"/>
  <c r="M943" i="1"/>
  <c r="K943" i="1"/>
  <c r="L943" i="1"/>
  <c r="N943" i="1"/>
  <c r="J943" i="1"/>
  <c r="Q943" i="1"/>
  <c r="A935" i="1"/>
  <c r="N935" i="1"/>
  <c r="B935" i="1"/>
  <c r="O935" i="1"/>
  <c r="J935" i="1"/>
  <c r="Q935" i="1"/>
  <c r="R935" i="1"/>
  <c r="L935" i="1"/>
  <c r="K935" i="1"/>
  <c r="M927" i="1"/>
  <c r="P927" i="1"/>
  <c r="O927" i="1"/>
  <c r="A927" i="1"/>
  <c r="Q927" i="1"/>
  <c r="B927" i="1"/>
  <c r="K927" i="1"/>
  <c r="L927" i="1"/>
  <c r="J919" i="1"/>
  <c r="Q919" i="1"/>
  <c r="R919" i="1"/>
  <c r="L919" i="1"/>
  <c r="M919" i="1"/>
  <c r="P919" i="1"/>
  <c r="B919" i="1"/>
  <c r="O919" i="1"/>
  <c r="O911" i="1"/>
  <c r="A911" i="1"/>
  <c r="Q911" i="1"/>
  <c r="B911" i="1"/>
  <c r="K911" i="1"/>
  <c r="J911" i="1"/>
  <c r="N911" i="1"/>
  <c r="R911" i="1"/>
  <c r="P911" i="1"/>
  <c r="L903" i="1"/>
  <c r="M903" i="1"/>
  <c r="P903" i="1"/>
  <c r="K903" i="1"/>
  <c r="A903" i="1"/>
  <c r="N903" i="1"/>
  <c r="R903" i="1"/>
  <c r="B895" i="1"/>
  <c r="K895" i="1"/>
  <c r="J895" i="1"/>
  <c r="N895" i="1"/>
  <c r="R895" i="1"/>
  <c r="L895" i="1"/>
  <c r="M895" i="1"/>
  <c r="A895" i="1"/>
  <c r="Q895" i="1"/>
  <c r="P887" i="1"/>
  <c r="K887" i="1"/>
  <c r="A887" i="1"/>
  <c r="N887" i="1"/>
  <c r="B887" i="1"/>
  <c r="O887" i="1"/>
  <c r="J887" i="1"/>
  <c r="Q887" i="1"/>
  <c r="M887" i="1"/>
  <c r="M879" i="1"/>
  <c r="O879" i="1"/>
  <c r="Q879" i="1"/>
  <c r="K879" i="1"/>
  <c r="J879" i="1"/>
  <c r="P879" i="1"/>
  <c r="R879" i="1"/>
  <c r="A871" i="1"/>
  <c r="K871" i="1"/>
  <c r="B871" i="1"/>
  <c r="M871" i="1"/>
  <c r="P871" i="1"/>
  <c r="Q871" i="1"/>
  <c r="J871" i="1"/>
  <c r="R871" i="1"/>
  <c r="O871" i="1"/>
  <c r="L863" i="1"/>
  <c r="M863" i="1"/>
  <c r="Q863" i="1"/>
  <c r="A863" i="1"/>
  <c r="K863" i="1"/>
  <c r="B863" i="1"/>
  <c r="N863" i="1"/>
  <c r="R863" i="1"/>
  <c r="L482" i="1"/>
  <c r="N482" i="1"/>
  <c r="J185" i="1"/>
  <c r="B185" i="1"/>
  <c r="K185" i="1"/>
  <c r="M1113" i="1"/>
  <c r="A1113" i="1"/>
  <c r="J1113" i="1"/>
  <c r="B218" i="1"/>
  <c r="J218" i="1"/>
  <c r="P1237" i="1"/>
  <c r="L1237" i="1"/>
  <c r="Q1243" i="1"/>
  <c r="Q1253" i="1"/>
  <c r="J1253" i="1"/>
  <c r="R1263" i="1"/>
  <c r="K1273" i="1"/>
  <c r="A1273" i="1"/>
  <c r="B79" i="1"/>
  <c r="B283" i="1"/>
  <c r="L1018" i="1"/>
  <c r="M338" i="1"/>
  <c r="B273" i="1"/>
  <c r="M109" i="1"/>
  <c r="A1205" i="1"/>
  <c r="Q1205" i="1"/>
  <c r="R514" i="1"/>
  <c r="N514" i="1"/>
  <c r="P1243" i="1"/>
  <c r="P1253" i="1"/>
  <c r="B1253" i="1"/>
  <c r="J1263" i="1"/>
  <c r="R1273" i="1"/>
  <c r="R79" i="1"/>
  <c r="N283" i="1"/>
  <c r="K1018" i="1"/>
  <c r="Q327" i="1"/>
  <c r="O482" i="1"/>
  <c r="A109" i="1"/>
  <c r="M228" i="1"/>
  <c r="J91" i="1"/>
  <c r="N871" i="1"/>
  <c r="O895" i="1"/>
  <c r="N919" i="1"/>
  <c r="P943" i="1"/>
  <c r="K967" i="1"/>
  <c r="K991" i="1"/>
  <c r="J1054" i="1"/>
  <c r="A1054" i="1"/>
  <c r="J1243" i="1"/>
  <c r="B1243" i="1"/>
  <c r="R1253" i="1"/>
  <c r="K1263" i="1"/>
  <c r="L1273" i="1"/>
  <c r="B1273" i="1"/>
  <c r="O1243" i="1"/>
  <c r="O1253" i="1"/>
  <c r="A1253" i="1"/>
  <c r="Q1263" i="1"/>
  <c r="J1273" i="1"/>
  <c r="K79" i="1"/>
  <c r="M283" i="1"/>
  <c r="R1018" i="1"/>
  <c r="N327" i="1"/>
  <c r="Q490" i="1"/>
  <c r="Q1054" i="1"/>
  <c r="L1119" i="1"/>
  <c r="J546" i="1"/>
  <c r="P546" i="1"/>
  <c r="A210" i="1"/>
  <c r="J210" i="1"/>
  <c r="M210" i="1"/>
  <c r="M1221" i="1"/>
  <c r="Q1221" i="1"/>
  <c r="N1221" i="1"/>
  <c r="N1243" i="1"/>
  <c r="N1253" i="1"/>
  <c r="O1263" i="1"/>
  <c r="P1263" i="1"/>
  <c r="Q1273" i="1"/>
  <c r="Q79" i="1"/>
  <c r="Q283" i="1"/>
  <c r="B1018" i="1"/>
  <c r="A327" i="1"/>
  <c r="O490" i="1"/>
  <c r="O55" i="1"/>
  <c r="L1242" i="1"/>
  <c r="N879" i="1"/>
  <c r="Q903" i="1"/>
  <c r="A919" i="1"/>
  <c r="B943" i="1"/>
  <c r="L967" i="1"/>
  <c r="B991" i="1"/>
  <c r="N1040" i="1"/>
  <c r="M1040" i="1"/>
  <c r="N1263" i="1"/>
  <c r="P79" i="1"/>
  <c r="K283" i="1"/>
  <c r="A1018" i="1"/>
  <c r="M95" i="1"/>
  <c r="A1105" i="1"/>
  <c r="Q498" i="1"/>
  <c r="B55" i="1"/>
  <c r="Q786" i="1"/>
  <c r="Q824" i="1"/>
  <c r="M809" i="1"/>
  <c r="O762" i="1"/>
  <c r="Q770" i="1"/>
  <c r="K778" i="1"/>
  <c r="J794" i="1"/>
  <c r="P802" i="1"/>
  <c r="J832" i="1"/>
  <c r="J840" i="1"/>
  <c r="R848" i="1"/>
  <c r="R856" i="1"/>
  <c r="O856" i="1"/>
  <c r="M552" i="1"/>
  <c r="R576" i="1"/>
  <c r="M616" i="1"/>
  <c r="A680" i="1"/>
  <c r="P734" i="1"/>
  <c r="Q510" i="1"/>
  <c r="Q83" i="1"/>
  <c r="P151" i="1"/>
  <c r="M1003" i="1"/>
  <c r="K786" i="1"/>
  <c r="M824" i="1"/>
  <c r="P809" i="1"/>
  <c r="J762" i="1"/>
  <c r="R770" i="1"/>
  <c r="M770" i="1"/>
  <c r="N778" i="1"/>
  <c r="O794" i="1"/>
  <c r="J802" i="1"/>
  <c r="B119" i="1"/>
  <c r="K832" i="1"/>
  <c r="P840" i="1"/>
  <c r="M848" i="1"/>
  <c r="J856" i="1"/>
  <c r="M560" i="1"/>
  <c r="R592" i="1"/>
  <c r="Q632" i="1"/>
  <c r="A362" i="1"/>
  <c r="P375" i="1"/>
  <c r="L727" i="1"/>
  <c r="K824" i="1"/>
  <c r="O809" i="1"/>
  <c r="R762" i="1"/>
  <c r="P770" i="1"/>
  <c r="R778" i="1"/>
  <c r="M778" i="1"/>
  <c r="N794" i="1"/>
  <c r="O802" i="1"/>
  <c r="Q832" i="1"/>
  <c r="M840" i="1"/>
  <c r="J848" i="1"/>
  <c r="P856" i="1"/>
  <c r="O226" i="1"/>
  <c r="N145" i="1"/>
  <c r="N1122" i="1"/>
  <c r="J1158" i="1"/>
  <c r="R1201" i="1"/>
  <c r="J486" i="1"/>
  <c r="N786" i="1"/>
  <c r="L824" i="1"/>
  <c r="R809" i="1"/>
  <c r="N809" i="1"/>
  <c r="P762" i="1"/>
  <c r="L770" i="1"/>
  <c r="P778" i="1"/>
  <c r="P794" i="1"/>
  <c r="M794" i="1"/>
  <c r="N802" i="1"/>
  <c r="N425" i="1"/>
  <c r="R832" i="1"/>
  <c r="O832" i="1"/>
  <c r="Q840" i="1"/>
  <c r="P848" i="1"/>
  <c r="L856" i="1"/>
  <c r="R568" i="1"/>
  <c r="Q600" i="1"/>
  <c r="A648" i="1"/>
  <c r="Q1175" i="1"/>
  <c r="K399" i="1"/>
  <c r="A226" i="1"/>
  <c r="L145" i="1"/>
  <c r="L1122" i="1"/>
  <c r="P1158" i="1"/>
  <c r="P1143" i="1"/>
  <c r="K1127" i="1"/>
  <c r="R542" i="1"/>
  <c r="A44" i="1"/>
  <c r="J786" i="1"/>
  <c r="M786" i="1"/>
  <c r="J824" i="1"/>
  <c r="K809" i="1"/>
  <c r="L762" i="1"/>
  <c r="K770" i="1"/>
  <c r="Q778" i="1"/>
  <c r="K794" i="1"/>
  <c r="Q802" i="1"/>
  <c r="M802" i="1"/>
  <c r="K119" i="1"/>
  <c r="P832" i="1"/>
  <c r="N840" i="1"/>
  <c r="O840" i="1"/>
  <c r="Q848" i="1"/>
  <c r="K856" i="1"/>
  <c r="A568" i="1"/>
  <c r="B608" i="1"/>
  <c r="B656" i="1"/>
  <c r="J653" i="1"/>
  <c r="A1175" i="1"/>
  <c r="Q731" i="1"/>
  <c r="Q169" i="1"/>
  <c r="R145" i="1"/>
  <c r="A1122" i="1"/>
  <c r="A1158" i="1"/>
  <c r="J303" i="1"/>
  <c r="O542" i="1"/>
  <c r="A315" i="1"/>
  <c r="R786" i="1"/>
  <c r="N824" i="1"/>
  <c r="Q762" i="1"/>
  <c r="J770" i="1"/>
  <c r="L778" i="1"/>
  <c r="L794" i="1"/>
  <c r="R802" i="1"/>
  <c r="Q119" i="1"/>
  <c r="L832" i="1"/>
  <c r="L840" i="1"/>
  <c r="K848" i="1"/>
  <c r="O848" i="1"/>
  <c r="Q856" i="1"/>
  <c r="P552" i="1"/>
  <c r="M576" i="1"/>
  <c r="Q616" i="1"/>
  <c r="P680" i="1"/>
  <c r="O79" i="1"/>
  <c r="L283" i="1"/>
  <c r="A283" i="1"/>
  <c r="N1018" i="1"/>
  <c r="P95" i="1"/>
  <c r="Q95" i="1"/>
  <c r="P218" i="1"/>
  <c r="P210" i="1"/>
  <c r="L338" i="1"/>
  <c r="L327" i="1"/>
  <c r="P1113" i="1"/>
  <c r="Q1105" i="1"/>
  <c r="M319" i="1"/>
  <c r="K273" i="1"/>
  <c r="O185" i="1"/>
  <c r="J482" i="1"/>
  <c r="M490" i="1"/>
  <c r="P498" i="1"/>
  <c r="M506" i="1"/>
  <c r="M514" i="1"/>
  <c r="R109" i="1"/>
  <c r="M1054" i="1"/>
  <c r="J1131" i="1"/>
  <c r="J55" i="1"/>
  <c r="P1205" i="1"/>
  <c r="R147" i="1"/>
  <c r="P23" i="1"/>
  <c r="N443" i="1"/>
  <c r="K443" i="1"/>
  <c r="N95" i="1"/>
  <c r="B95" i="1"/>
  <c r="O218" i="1"/>
  <c r="O210" i="1"/>
  <c r="K338" i="1"/>
  <c r="K327" i="1"/>
  <c r="O1113" i="1"/>
  <c r="P1105" i="1"/>
  <c r="L319" i="1"/>
  <c r="R273" i="1"/>
  <c r="N185" i="1"/>
  <c r="R482" i="1"/>
  <c r="K490" i="1"/>
  <c r="N498" i="1"/>
  <c r="L506" i="1"/>
  <c r="L514" i="1"/>
  <c r="P109" i="1"/>
  <c r="L1054" i="1"/>
  <c r="Q1131" i="1"/>
  <c r="R55" i="1"/>
  <c r="B23" i="1"/>
  <c r="L95" i="1"/>
  <c r="A95" i="1"/>
  <c r="A218" i="1"/>
  <c r="N210" i="1"/>
  <c r="J338" i="1"/>
  <c r="J327" i="1"/>
  <c r="N1113" i="1"/>
  <c r="N1105" i="1"/>
  <c r="R319" i="1"/>
  <c r="J273" i="1"/>
  <c r="R185" i="1"/>
  <c r="P482" i="1"/>
  <c r="J490" i="1"/>
  <c r="K498" i="1"/>
  <c r="R506" i="1"/>
  <c r="K514" i="1"/>
  <c r="K109" i="1"/>
  <c r="R1054" i="1"/>
  <c r="P1131" i="1"/>
  <c r="P55" i="1"/>
  <c r="L1040" i="1"/>
  <c r="Q546" i="1"/>
  <c r="M1098" i="1"/>
  <c r="R1098" i="1"/>
  <c r="L1098" i="1"/>
  <c r="O95" i="1"/>
  <c r="K165" i="1"/>
  <c r="R165" i="1"/>
  <c r="P1048" i="1"/>
  <c r="J1048" i="1"/>
  <c r="K1048" i="1"/>
  <c r="J1040" i="1"/>
  <c r="A1040" i="1"/>
  <c r="R1040" i="1"/>
  <c r="B1040" i="1"/>
  <c r="K1040" i="1"/>
  <c r="O1040" i="1"/>
  <c r="P1040" i="1"/>
  <c r="Q1040" i="1"/>
  <c r="A1154" i="1"/>
  <c r="P1154" i="1"/>
  <c r="R1154" i="1"/>
  <c r="K1154" i="1"/>
  <c r="B1193" i="1"/>
  <c r="O1193" i="1"/>
  <c r="P1193" i="1"/>
  <c r="M1205" i="1"/>
  <c r="N1205" i="1"/>
  <c r="O1205" i="1"/>
  <c r="B1205" i="1"/>
  <c r="J1205" i="1"/>
  <c r="K1205" i="1"/>
  <c r="R1205" i="1"/>
  <c r="L1205" i="1"/>
  <c r="O155" i="1"/>
  <c r="P155" i="1"/>
  <c r="P147" i="1"/>
  <c r="Q147" i="1"/>
  <c r="J147" i="1"/>
  <c r="B147" i="1"/>
  <c r="L147" i="1"/>
  <c r="N147" i="1"/>
  <c r="M147" i="1"/>
  <c r="O147" i="1"/>
  <c r="L291" i="1"/>
  <c r="M291" i="1"/>
  <c r="A291" i="1"/>
  <c r="B291" i="1"/>
  <c r="R291" i="1"/>
  <c r="P291" i="1"/>
  <c r="R306" i="1"/>
  <c r="B306" i="1"/>
  <c r="A306" i="1"/>
  <c r="J306" i="1"/>
  <c r="K306" i="1"/>
  <c r="M306" i="1"/>
  <c r="N306" i="1"/>
  <c r="K87" i="1"/>
  <c r="Q87" i="1"/>
  <c r="J87" i="1"/>
  <c r="R87" i="1"/>
  <c r="N87" i="1"/>
  <c r="J322" i="1"/>
  <c r="K322" i="1"/>
  <c r="R259" i="1"/>
  <c r="B259" i="1"/>
  <c r="M259" i="1"/>
  <c r="O259" i="1"/>
  <c r="L259" i="1"/>
  <c r="A267" i="1"/>
  <c r="R267" i="1"/>
  <c r="B267" i="1"/>
  <c r="K267" i="1"/>
  <c r="M267" i="1"/>
  <c r="L267" i="1"/>
  <c r="P267" i="1"/>
  <c r="Q267" i="1"/>
  <c r="J267" i="1"/>
  <c r="M23" i="1"/>
  <c r="O23" i="1"/>
  <c r="R23" i="1"/>
  <c r="K23" i="1"/>
  <c r="Q23" i="1"/>
  <c r="J23" i="1"/>
  <c r="L23" i="1"/>
  <c r="M39" i="1"/>
  <c r="J39" i="1"/>
  <c r="N39" i="1"/>
  <c r="O39" i="1"/>
  <c r="P39" i="1"/>
  <c r="A39" i="1"/>
  <c r="Q39" i="1"/>
  <c r="B39" i="1"/>
  <c r="R39" i="1"/>
  <c r="L55" i="1"/>
  <c r="A55" i="1"/>
  <c r="Q55" i="1"/>
  <c r="L1000" i="1"/>
  <c r="Q1000" i="1"/>
  <c r="J1000" i="1"/>
  <c r="R1000" i="1"/>
  <c r="B1000" i="1"/>
  <c r="M1000" i="1"/>
  <c r="K1131" i="1"/>
  <c r="R1131" i="1"/>
  <c r="N1131" i="1"/>
  <c r="K1054" i="1"/>
  <c r="O1054" i="1"/>
  <c r="N1054" i="1"/>
  <c r="O109" i="1"/>
  <c r="N109" i="1"/>
  <c r="M546" i="1"/>
  <c r="A546" i="1"/>
  <c r="O546" i="1"/>
  <c r="B546" i="1"/>
  <c r="N546" i="1"/>
  <c r="R546" i="1"/>
  <c r="K546" i="1"/>
  <c r="L546" i="1"/>
  <c r="N522" i="1"/>
  <c r="Q522" i="1"/>
  <c r="R522" i="1"/>
  <c r="K522" i="1"/>
  <c r="L522" i="1"/>
  <c r="M522" i="1"/>
  <c r="B514" i="1"/>
  <c r="O514" i="1"/>
  <c r="J514" i="1"/>
  <c r="K506" i="1"/>
  <c r="B506" i="1"/>
  <c r="O506" i="1"/>
  <c r="L498" i="1"/>
  <c r="M498" i="1"/>
  <c r="A490" i="1"/>
  <c r="N490" i="1"/>
  <c r="L490" i="1"/>
  <c r="Q482" i="1"/>
  <c r="A482" i="1"/>
  <c r="K482" i="1"/>
  <c r="P185" i="1"/>
  <c r="Q185" i="1"/>
  <c r="L185" i="1"/>
  <c r="L273" i="1"/>
  <c r="O273" i="1"/>
  <c r="P273" i="1"/>
  <c r="K319" i="1"/>
  <c r="N319" i="1"/>
  <c r="B1105" i="1"/>
  <c r="K1105" i="1"/>
  <c r="O1105" i="1"/>
  <c r="Q1113" i="1"/>
  <c r="B1113" i="1"/>
  <c r="K1113" i="1"/>
  <c r="R327" i="1"/>
  <c r="M327" i="1"/>
  <c r="A338" i="1"/>
  <c r="O338" i="1"/>
  <c r="R338" i="1"/>
  <c r="Q210" i="1"/>
  <c r="B210" i="1"/>
  <c r="K210" i="1"/>
  <c r="N218" i="1"/>
  <c r="M218" i="1"/>
  <c r="Q218" i="1"/>
  <c r="J1237" i="1"/>
  <c r="Q1237" i="1"/>
  <c r="R1237" i="1"/>
  <c r="M1237" i="1"/>
  <c r="N1237" i="1"/>
  <c r="A1237" i="1"/>
  <c r="O1237" i="1"/>
  <c r="A711" i="1"/>
  <c r="N711" i="1"/>
  <c r="B711" i="1"/>
  <c r="P711" i="1"/>
  <c r="Q711" i="1"/>
  <c r="O711" i="1"/>
  <c r="R711" i="1"/>
  <c r="K711" i="1"/>
  <c r="L711" i="1"/>
  <c r="M711" i="1"/>
  <c r="K703" i="1"/>
  <c r="L703" i="1"/>
  <c r="M703" i="1"/>
  <c r="B703" i="1"/>
  <c r="P703" i="1"/>
  <c r="Q703" i="1"/>
  <c r="O703" i="1"/>
  <c r="J703" i="1"/>
  <c r="R703" i="1"/>
  <c r="Q695" i="1"/>
  <c r="O695" i="1"/>
  <c r="J695" i="1"/>
  <c r="R695" i="1"/>
  <c r="L695" i="1"/>
  <c r="M695" i="1"/>
  <c r="A695" i="1"/>
  <c r="N695" i="1"/>
  <c r="B695" i="1"/>
  <c r="P695" i="1"/>
  <c r="M687" i="1"/>
  <c r="A687" i="1"/>
  <c r="N687" i="1"/>
  <c r="B687" i="1"/>
  <c r="P687" i="1"/>
  <c r="J687" i="1"/>
  <c r="R687" i="1"/>
  <c r="K687" i="1"/>
  <c r="L687" i="1"/>
  <c r="R679" i="1"/>
  <c r="K679" i="1"/>
  <c r="L679" i="1"/>
  <c r="B679" i="1"/>
  <c r="N679" i="1"/>
  <c r="A679" i="1"/>
  <c r="P679" i="1"/>
  <c r="Q679" i="1"/>
  <c r="O679" i="1"/>
  <c r="J679" i="1"/>
  <c r="A671" i="1"/>
  <c r="P671" i="1"/>
  <c r="Q671" i="1"/>
  <c r="O671" i="1"/>
  <c r="J671" i="1"/>
  <c r="K671" i="1"/>
  <c r="L671" i="1"/>
  <c r="M671" i="1"/>
  <c r="B671" i="1"/>
  <c r="N671" i="1"/>
  <c r="L663" i="1"/>
  <c r="M663" i="1"/>
  <c r="B663" i="1"/>
  <c r="N663" i="1"/>
  <c r="Q663" i="1"/>
  <c r="O663" i="1"/>
  <c r="J663" i="1"/>
  <c r="R663" i="1"/>
  <c r="K663" i="1"/>
  <c r="J655" i="1"/>
  <c r="R655" i="1"/>
  <c r="K655" i="1"/>
  <c r="M655" i="1"/>
  <c r="B655" i="1"/>
  <c r="N655" i="1"/>
  <c r="A655" i="1"/>
  <c r="P655" i="1"/>
  <c r="Q655" i="1"/>
  <c r="O655" i="1"/>
  <c r="B647" i="1"/>
  <c r="N647" i="1"/>
  <c r="A647" i="1"/>
  <c r="P647" i="1"/>
  <c r="Q647" i="1"/>
  <c r="O647" i="1"/>
  <c r="R647" i="1"/>
  <c r="K647" i="1"/>
  <c r="L647" i="1"/>
  <c r="M647" i="1"/>
  <c r="K639" i="1"/>
  <c r="L639" i="1"/>
  <c r="M639" i="1"/>
  <c r="A639" i="1"/>
  <c r="P639" i="1"/>
  <c r="Q639" i="1"/>
  <c r="O639" i="1"/>
  <c r="J639" i="1"/>
  <c r="R639" i="1"/>
  <c r="Q631" i="1"/>
  <c r="O631" i="1"/>
  <c r="J631" i="1"/>
  <c r="R631" i="1"/>
  <c r="L631" i="1"/>
  <c r="M631" i="1"/>
  <c r="B631" i="1"/>
  <c r="N631" i="1"/>
  <c r="A631" i="1"/>
  <c r="P631" i="1"/>
  <c r="O623" i="1"/>
  <c r="B623" i="1"/>
  <c r="P623" i="1"/>
  <c r="A623" i="1"/>
  <c r="Q623" i="1"/>
  <c r="M623" i="1"/>
  <c r="N623" i="1"/>
  <c r="J623" i="1"/>
  <c r="L623" i="1"/>
  <c r="N615" i="1"/>
  <c r="R615" i="1"/>
  <c r="J615" i="1"/>
  <c r="B615" i="1"/>
  <c r="O615" i="1"/>
  <c r="A615" i="1"/>
  <c r="Q615" i="1"/>
  <c r="K615" i="1"/>
  <c r="P615" i="1"/>
  <c r="M615" i="1"/>
  <c r="A607" i="1"/>
  <c r="L607" i="1"/>
  <c r="K607" i="1"/>
  <c r="J607" i="1"/>
  <c r="M607" i="1"/>
  <c r="O607" i="1"/>
  <c r="P607" i="1"/>
  <c r="Q607" i="1"/>
  <c r="B607" i="1"/>
  <c r="R607" i="1"/>
  <c r="J599" i="1"/>
  <c r="L599" i="1"/>
  <c r="B599" i="1"/>
  <c r="P599" i="1"/>
  <c r="K599" i="1"/>
  <c r="R599" i="1"/>
  <c r="M599" i="1"/>
  <c r="N599" i="1"/>
  <c r="O599" i="1"/>
  <c r="M591" i="1"/>
  <c r="N591" i="1"/>
  <c r="O591" i="1"/>
  <c r="R591" i="1"/>
  <c r="A591" i="1"/>
  <c r="Q591" i="1"/>
  <c r="B591" i="1"/>
  <c r="P591" i="1"/>
  <c r="K591" i="1"/>
  <c r="L591" i="1"/>
  <c r="A583" i="1"/>
  <c r="L583" i="1"/>
  <c r="B583" i="1"/>
  <c r="P583" i="1"/>
  <c r="K583" i="1"/>
  <c r="Q583" i="1"/>
  <c r="N583" i="1"/>
  <c r="O583" i="1"/>
  <c r="J583" i="1"/>
  <c r="R583" i="1"/>
  <c r="O575" i="1"/>
  <c r="J575" i="1"/>
  <c r="R575" i="1"/>
  <c r="B575" i="1"/>
  <c r="P575" i="1"/>
  <c r="K575" i="1"/>
  <c r="Q575" i="1"/>
  <c r="M575" i="1"/>
  <c r="N575" i="1"/>
  <c r="K567" i="1"/>
  <c r="P567" i="1"/>
  <c r="M567" i="1"/>
  <c r="N567" i="1"/>
  <c r="J567" i="1"/>
  <c r="R567" i="1"/>
  <c r="A567" i="1"/>
  <c r="L567" i="1"/>
  <c r="B567" i="1"/>
  <c r="Q567" i="1"/>
  <c r="J559" i="1"/>
  <c r="A559" i="1"/>
  <c r="R559" i="1"/>
  <c r="B559" i="1"/>
  <c r="L559" i="1"/>
  <c r="M559" i="1"/>
  <c r="N559" i="1"/>
  <c r="O559" i="1"/>
  <c r="P559" i="1"/>
  <c r="N551" i="1"/>
  <c r="O551" i="1"/>
  <c r="P551" i="1"/>
  <c r="A551" i="1"/>
  <c r="R551" i="1"/>
  <c r="B551" i="1"/>
  <c r="Q551" i="1"/>
  <c r="K551" i="1"/>
  <c r="L551" i="1"/>
  <c r="M551" i="1"/>
  <c r="J79" i="1"/>
  <c r="Q1018" i="1"/>
  <c r="K95" i="1"/>
  <c r="K218" i="1"/>
  <c r="L210" i="1"/>
  <c r="P338" i="1"/>
  <c r="P327" i="1"/>
  <c r="L1113" i="1"/>
  <c r="L1105" i="1"/>
  <c r="Q319" i="1"/>
  <c r="A319" i="1"/>
  <c r="A273" i="1"/>
  <c r="A185" i="1"/>
  <c r="B482" i="1"/>
  <c r="B490" i="1"/>
  <c r="B498" i="1"/>
  <c r="P506" i="1"/>
  <c r="P514" i="1"/>
  <c r="L109" i="1"/>
  <c r="P1054" i="1"/>
  <c r="L1131" i="1"/>
  <c r="N55" i="1"/>
  <c r="K1237" i="1"/>
  <c r="K39" i="1"/>
  <c r="L87" i="1"/>
  <c r="L427" i="1"/>
  <c r="O427" i="1"/>
  <c r="A427" i="1"/>
  <c r="N703" i="1"/>
  <c r="R218" i="1"/>
  <c r="R210" i="1"/>
  <c r="N338" i="1"/>
  <c r="O327" i="1"/>
  <c r="R1113" i="1"/>
  <c r="R1105" i="1"/>
  <c r="P319" i="1"/>
  <c r="N273" i="1"/>
  <c r="M185" i="1"/>
  <c r="M482" i="1"/>
  <c r="P490" i="1"/>
  <c r="R498" i="1"/>
  <c r="A498" i="1"/>
  <c r="A506" i="1"/>
  <c r="A514" i="1"/>
  <c r="B109" i="1"/>
  <c r="B1054" i="1"/>
  <c r="B1131" i="1"/>
  <c r="M55" i="1"/>
  <c r="B1237" i="1"/>
  <c r="L39" i="1"/>
  <c r="Q306" i="1"/>
  <c r="O567" i="1"/>
  <c r="L615" i="1"/>
  <c r="P663" i="1"/>
  <c r="A703" i="1"/>
  <c r="O119" i="1"/>
  <c r="P449" i="1"/>
  <c r="J450" i="1"/>
  <c r="L552" i="1"/>
  <c r="J568" i="1"/>
  <c r="A584" i="1"/>
  <c r="K608" i="1"/>
  <c r="O624" i="1"/>
  <c r="O648" i="1"/>
  <c r="A664" i="1"/>
  <c r="B696" i="1"/>
  <c r="M713" i="1"/>
  <c r="N617" i="1"/>
  <c r="O673" i="1"/>
  <c r="K1175" i="1"/>
  <c r="B1076" i="1"/>
  <c r="N1071" i="1"/>
  <c r="Q450" i="1"/>
  <c r="L592" i="1"/>
  <c r="J608" i="1"/>
  <c r="A624" i="1"/>
  <c r="M648" i="1"/>
  <c r="M672" i="1"/>
  <c r="O704" i="1"/>
  <c r="R1175" i="1"/>
  <c r="P392" i="1"/>
  <c r="N731" i="1"/>
  <c r="A1076" i="1"/>
  <c r="P1070" i="1"/>
  <c r="A12" i="1"/>
  <c r="M680" i="1"/>
  <c r="Q704" i="1"/>
  <c r="M386" i="1"/>
  <c r="N377" i="1"/>
  <c r="M375" i="1"/>
  <c r="B827" i="1"/>
  <c r="J731" i="1"/>
  <c r="B1068" i="1"/>
  <c r="O1070" i="1"/>
  <c r="B819" i="1"/>
  <c r="B739" i="1"/>
  <c r="R1084" i="1"/>
  <c r="J1068" i="1"/>
  <c r="A798" i="1"/>
  <c r="P740" i="1"/>
  <c r="Q1084" i="1"/>
  <c r="K1066" i="1"/>
  <c r="P568" i="1"/>
  <c r="P584" i="1"/>
  <c r="N600" i="1"/>
  <c r="L616" i="1"/>
  <c r="P632" i="1"/>
  <c r="N664" i="1"/>
  <c r="O688" i="1"/>
  <c r="Q712" i="1"/>
  <c r="B649" i="1"/>
  <c r="Q1159" i="1"/>
  <c r="A1219" i="1"/>
  <c r="R1083" i="1"/>
  <c r="K568" i="1"/>
  <c r="N584" i="1"/>
  <c r="L600" i="1"/>
  <c r="J616" i="1"/>
  <c r="R640" i="1"/>
  <c r="M664" i="1"/>
  <c r="P688" i="1"/>
  <c r="Q689" i="1"/>
  <c r="M657" i="1"/>
  <c r="L1219" i="1"/>
  <c r="L1167" i="1"/>
  <c r="M1080" i="1"/>
  <c r="P243" i="1"/>
  <c r="O608" i="1"/>
  <c r="Q624" i="1"/>
  <c r="Q640" i="1"/>
  <c r="B664" i="1"/>
  <c r="B688" i="1"/>
  <c r="J705" i="1"/>
  <c r="M673" i="1"/>
  <c r="M1115" i="1"/>
  <c r="N1117" i="1"/>
  <c r="A1117" i="1"/>
  <c r="J1117" i="1"/>
  <c r="R1117" i="1"/>
  <c r="L1117" i="1"/>
  <c r="M1117" i="1"/>
  <c r="L1125" i="1"/>
  <c r="A1125"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7" i="1"/>
  <c r="A1107" i="1"/>
  <c r="N488" i="1"/>
  <c r="N544" i="1"/>
  <c r="L139" i="1"/>
  <c r="B139" i="1"/>
  <c r="R17" i="1"/>
  <c r="K1235" i="1"/>
  <c r="L1235" i="1"/>
  <c r="K176" i="1"/>
  <c r="K122" i="1"/>
  <c r="J41" i="1"/>
  <c r="M344" i="1"/>
  <c r="Q344" i="1"/>
  <c r="J344" i="1"/>
  <c r="L344" i="1"/>
  <c r="B1120" i="1"/>
  <c r="A1120" i="1"/>
  <c r="N1120" i="1"/>
  <c r="Q1120" i="1"/>
  <c r="K1120" i="1"/>
  <c r="O142" i="1"/>
  <c r="A142" i="1"/>
  <c r="K142" i="1"/>
  <c r="N142" i="1"/>
  <c r="P142" i="1"/>
  <c r="R142" i="1"/>
  <c r="P171" i="1"/>
  <c r="K171" i="1"/>
  <c r="L171" i="1"/>
  <c r="O171" i="1"/>
  <c r="N171" i="1"/>
  <c r="B228" i="1"/>
  <c r="A228" i="1"/>
  <c r="N228" i="1"/>
  <c r="Q228" i="1"/>
  <c r="A1046" i="1"/>
  <c r="R1046" i="1"/>
  <c r="Q1134" i="1"/>
  <c r="A1134" i="1"/>
  <c r="M1134" i="1"/>
  <c r="K1145" i="1"/>
  <c r="P1145" i="1"/>
  <c r="R1145" i="1"/>
  <c r="J1156" i="1"/>
  <c r="N1156" i="1"/>
  <c r="P1177" i="1"/>
  <c r="N1177" i="1"/>
  <c r="L1177" i="1"/>
  <c r="K1195" i="1"/>
  <c r="J1195" i="1"/>
  <c r="R1195" i="1"/>
  <c r="B1207" i="1"/>
  <c r="R1207" i="1"/>
  <c r="M1207"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5"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6" i="1"/>
  <c r="B878" i="1"/>
  <c r="N918" i="1"/>
  <c r="K220" i="1"/>
  <c r="M340" i="1"/>
  <c r="P544" i="1"/>
  <c r="M1120" i="1"/>
  <c r="R504" i="1"/>
  <c r="A1145" i="1"/>
  <c r="Q164" i="1"/>
  <c r="N926" i="1"/>
  <c r="M974" i="1"/>
  <c r="P1120" i="1"/>
  <c r="M1046" i="1"/>
  <c r="R67" i="1"/>
  <c r="R1125"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9" i="1"/>
  <c r="B1167" i="1"/>
  <c r="Q1164" i="1"/>
  <c r="M392" i="1"/>
  <c r="A400" i="1"/>
  <c r="K358" i="1"/>
  <c r="N386" i="1"/>
  <c r="P386" i="1"/>
  <c r="M367" i="1"/>
  <c r="B732" i="1"/>
  <c r="B722" i="1"/>
  <c r="Q739" i="1"/>
  <c r="R724" i="1"/>
  <c r="B1084" i="1"/>
  <c r="B1064" i="1"/>
  <c r="K1082" i="1"/>
  <c r="O1078" i="1"/>
  <c r="L1073" i="1"/>
  <c r="R1067" i="1"/>
  <c r="M1064" i="1"/>
  <c r="K73" i="1"/>
  <c r="P1127"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7" i="1"/>
  <c r="J392" i="1"/>
  <c r="K408" i="1"/>
  <c r="B386" i="1"/>
  <c r="B843" i="1"/>
  <c r="A1080" i="1"/>
  <c r="L1081" i="1"/>
  <c r="R1075" i="1"/>
  <c r="M1072" i="1"/>
  <c r="J1067" i="1"/>
  <c r="N1063" i="1"/>
  <c r="R727" i="1"/>
  <c r="N1080" i="1"/>
  <c r="K1075" i="1"/>
  <c r="O1071" i="1"/>
  <c r="L1066" i="1"/>
  <c r="P1062" i="1"/>
  <c r="K197" i="1"/>
  <c r="O1062" i="1"/>
  <c r="R1161" i="1"/>
  <c r="B1072" i="1"/>
  <c r="K1083" i="1"/>
  <c r="O1079" i="1"/>
  <c r="L1074" i="1"/>
  <c r="M1065" i="1"/>
  <c r="M1200" i="1"/>
  <c r="O287" i="1"/>
  <c r="P1172" i="1"/>
  <c r="K400" i="1"/>
  <c r="A386" i="1"/>
  <c r="B723" i="1"/>
  <c r="A1072" i="1"/>
  <c r="J1083" i="1"/>
  <c r="N1079" i="1"/>
  <c r="K1074" i="1"/>
  <c r="L1065" i="1"/>
  <c r="R1200" i="1"/>
  <c r="R279" i="1"/>
  <c r="M238" i="1"/>
  <c r="A137" i="1"/>
  <c r="O517" i="1"/>
  <c r="J196" i="1"/>
  <c r="R1226" i="1"/>
  <c r="Q400" i="1"/>
  <c r="J386" i="1"/>
  <c r="B735" i="1"/>
  <c r="A723" i="1"/>
  <c r="L1082" i="1"/>
  <c r="P1078" i="1"/>
  <c r="M1073" i="1"/>
  <c r="N1064" i="1"/>
  <c r="P1211" i="1"/>
  <c r="R1167" i="1"/>
  <c r="R1160" i="1"/>
  <c r="P1213" i="1"/>
  <c r="Q1151" i="1"/>
  <c r="Q1171" i="1"/>
  <c r="R1151" i="1"/>
  <c r="P1218" i="1"/>
  <c r="K1135" i="1"/>
  <c r="L1135" i="1"/>
  <c r="O1135" i="1"/>
  <c r="P1135" i="1"/>
  <c r="Q1135" i="1"/>
  <c r="M1135" i="1"/>
  <c r="J1135" i="1"/>
  <c r="A1135" i="1"/>
  <c r="N1135" i="1"/>
  <c r="Q1152" i="1"/>
  <c r="K1152" i="1"/>
  <c r="R1186" i="1"/>
  <c r="A1186" i="1"/>
  <c r="L1186" i="1"/>
  <c r="N1186" i="1"/>
  <c r="P1186" i="1"/>
  <c r="O1203" i="1"/>
  <c r="J1203" i="1"/>
  <c r="B1203" i="1"/>
  <c r="Q1203" i="1"/>
  <c r="K1203" i="1"/>
  <c r="A1203" i="1"/>
  <c r="R1203" i="1"/>
  <c r="L1203" i="1"/>
  <c r="M1203" i="1"/>
  <c r="N1203" i="1"/>
  <c r="R181" i="1"/>
  <c r="M181" i="1"/>
  <c r="B181" i="1"/>
  <c r="L181" i="1"/>
  <c r="N181" i="1"/>
  <c r="P181" i="1"/>
  <c r="J181" i="1"/>
  <c r="K181" i="1"/>
  <c r="O181" i="1"/>
  <c r="L289" i="1"/>
  <c r="K289" i="1"/>
  <c r="N289" i="1"/>
  <c r="Q289" i="1"/>
  <c r="A289" i="1"/>
  <c r="R289" i="1"/>
  <c r="N235" i="1"/>
  <c r="O235" i="1"/>
  <c r="Q85" i="1"/>
  <c r="B85" i="1"/>
  <c r="P85" i="1"/>
  <c r="M85" i="1"/>
  <c r="N85" i="1"/>
  <c r="B1148" i="1"/>
  <c r="O1148" i="1"/>
  <c r="A1148" i="1"/>
  <c r="Q1148" i="1"/>
  <c r="R1148" i="1"/>
  <c r="N1148" i="1"/>
  <c r="P1148" i="1"/>
  <c r="J1148" i="1"/>
  <c r="K1148" i="1"/>
  <c r="L1148"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1" i="1"/>
  <c r="R1111" i="1"/>
  <c r="M1111" i="1"/>
  <c r="A1111" i="1"/>
  <c r="N1111" i="1"/>
  <c r="B1111" i="1"/>
  <c r="O1111" i="1"/>
  <c r="P1111" i="1"/>
  <c r="Q1111" i="1"/>
  <c r="K1111" i="1"/>
  <c r="J208" i="1"/>
  <c r="B208" i="1"/>
  <c r="N208" i="1"/>
  <c r="L208" i="1"/>
  <c r="M208" i="1"/>
  <c r="O208" i="1"/>
  <c r="A208" i="1"/>
  <c r="P208" i="1"/>
  <c r="Q208" i="1"/>
  <c r="R208" i="1"/>
  <c r="L1275" i="1"/>
  <c r="R1275" i="1"/>
  <c r="N1275" i="1"/>
  <c r="O1275" i="1"/>
  <c r="K1275" i="1"/>
  <c r="A1275" i="1"/>
  <c r="Q1275" i="1"/>
  <c r="B1246" i="1"/>
  <c r="O1246" i="1"/>
  <c r="L1246" i="1"/>
  <c r="J1246" i="1"/>
  <c r="K1246" i="1"/>
  <c r="M1246" i="1"/>
  <c r="O85" i="1"/>
  <c r="B289" i="1"/>
  <c r="Q297" i="1"/>
  <c r="R1246" i="1"/>
  <c r="Q29" i="1"/>
  <c r="B1135" i="1"/>
  <c r="N346" i="1"/>
  <c r="B346" i="1"/>
  <c r="Q346" i="1"/>
  <c r="K346" i="1"/>
  <c r="L346" i="1"/>
  <c r="L1124" i="1"/>
  <c r="N1124" i="1"/>
  <c r="J1124" i="1"/>
  <c r="Q1124" i="1"/>
  <c r="R1124"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7" i="1"/>
  <c r="M1087" i="1"/>
  <c r="Q1087" i="1"/>
  <c r="A1087" i="1"/>
  <c r="O1087" i="1"/>
  <c r="P1087" i="1"/>
  <c r="J1087" i="1"/>
  <c r="R1087" i="1"/>
  <c r="K1087" i="1"/>
  <c r="L1087" i="1"/>
  <c r="A1103" i="1"/>
  <c r="L1103" i="1"/>
  <c r="K1103" i="1"/>
  <c r="N1103" i="1"/>
  <c r="B1103" i="1"/>
  <c r="O1103" i="1"/>
  <c r="P1103" i="1"/>
  <c r="Q1103" i="1"/>
  <c r="J1103" i="1"/>
  <c r="R1103" i="1"/>
  <c r="Q336" i="1"/>
  <c r="L336" i="1"/>
  <c r="J336" i="1"/>
  <c r="R336" i="1"/>
  <c r="A336" i="1"/>
  <c r="K336" i="1"/>
  <c r="B336" i="1"/>
  <c r="M336" i="1"/>
  <c r="N336" i="1"/>
  <c r="O336" i="1"/>
  <c r="J1266" i="1"/>
  <c r="A1266" i="1"/>
  <c r="K1266" i="1"/>
  <c r="M1266" i="1"/>
  <c r="L1266" i="1"/>
  <c r="O1266" i="1"/>
  <c r="P1266" i="1"/>
  <c r="L225" i="1"/>
  <c r="R143" i="1"/>
  <c r="P346" i="1"/>
  <c r="L85" i="1"/>
  <c r="Q1246" i="1"/>
  <c r="N1266" i="1"/>
  <c r="L1111" i="1"/>
  <c r="B500" i="1"/>
  <c r="K1016" i="1"/>
  <c r="K1229" i="1"/>
  <c r="R1229" i="1"/>
  <c r="B1229"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6" i="1"/>
  <c r="Q1256" i="1"/>
  <c r="K1256" i="1"/>
  <c r="B1256" i="1"/>
  <c r="M1256" i="1"/>
  <c r="O1256" i="1"/>
  <c r="N1256" i="1"/>
  <c r="R225" i="1"/>
  <c r="B143" i="1"/>
  <c r="M346" i="1"/>
  <c r="Q1186" i="1"/>
  <c r="K85" i="1"/>
  <c r="M297" i="1"/>
  <c r="A1246" i="1"/>
  <c r="B1266" i="1"/>
  <c r="O77" i="1"/>
  <c r="M1103" i="1"/>
  <c r="B508" i="1"/>
  <c r="O1056" i="1"/>
  <c r="M265" i="1"/>
  <c r="O1186" i="1"/>
  <c r="A85" i="1"/>
  <c r="L1256" i="1"/>
  <c r="J1275" i="1"/>
  <c r="J317" i="1"/>
  <c r="N516" i="1"/>
  <c r="Q130" i="1"/>
  <c r="M472" i="1"/>
  <c r="L77" i="1"/>
  <c r="O225" i="1"/>
  <c r="O1124" i="1"/>
  <c r="J346" i="1"/>
  <c r="K1186" i="1"/>
  <c r="J289" i="1"/>
  <c r="P1256" i="1"/>
  <c r="P1275" i="1"/>
  <c r="M1036" i="1"/>
  <c r="R71" i="1"/>
  <c r="P271" i="1"/>
  <c r="N524" i="1"/>
  <c r="M134" i="1"/>
  <c r="M1148" i="1"/>
  <c r="M1124" i="1"/>
  <c r="P289" i="1"/>
  <c r="J1256" i="1"/>
  <c r="M1275" i="1"/>
  <c r="K1036" i="1"/>
  <c r="R216" i="1"/>
  <c r="P532" i="1"/>
  <c r="A225" i="1"/>
  <c r="A346" i="1"/>
  <c r="J1186" i="1"/>
  <c r="Q181" i="1"/>
  <c r="N1087" i="1"/>
  <c r="B61" i="1"/>
  <c r="P143" i="1"/>
  <c r="K1124" i="1"/>
  <c r="M1186" i="1"/>
  <c r="R85" i="1"/>
  <c r="O289" i="1"/>
  <c r="P1246" i="1"/>
  <c r="A1256" i="1"/>
  <c r="B1275" i="1"/>
  <c r="A181" i="1"/>
  <c r="K208" i="1"/>
  <c r="P484" i="1"/>
  <c r="Q540" i="1"/>
  <c r="A53" i="1"/>
  <c r="J226" i="1"/>
  <c r="K169" i="1"/>
  <c r="B169" i="1"/>
  <c r="J145" i="1"/>
  <c r="Q1122" i="1"/>
  <c r="P347" i="1"/>
  <c r="A347" i="1"/>
  <c r="L1158" i="1"/>
  <c r="M1248" i="1"/>
  <c r="B1248" i="1"/>
  <c r="N1258" i="1"/>
  <c r="P1268" i="1"/>
  <c r="Q1277" i="1"/>
  <c r="J1277" i="1"/>
  <c r="P228" i="1"/>
  <c r="Q171" i="1"/>
  <c r="B171" i="1"/>
  <c r="M142" i="1"/>
  <c r="R1120" i="1"/>
  <c r="K344" i="1"/>
  <c r="B344" i="1"/>
  <c r="N510" i="1"/>
  <c r="P81" i="1"/>
  <c r="L285" i="1"/>
  <c r="N285" i="1"/>
  <c r="M504" i="1"/>
  <c r="L1143" i="1"/>
  <c r="P73" i="1"/>
  <c r="P83" i="1"/>
  <c r="J1201" i="1"/>
  <c r="Q1200" i="1"/>
  <c r="B1127" i="1"/>
  <c r="B303" i="1"/>
  <c r="R287" i="1"/>
  <c r="P279" i="1"/>
  <c r="M174" i="1"/>
  <c r="O151" i="1"/>
  <c r="R1177" i="1"/>
  <c r="L1145" i="1"/>
  <c r="R1134" i="1"/>
  <c r="L167" i="1"/>
  <c r="K1119" i="1"/>
  <c r="J1242" i="1"/>
  <c r="P1262" i="1"/>
  <c r="B1272" i="1"/>
  <c r="P1233" i="1"/>
  <c r="P353" i="1"/>
  <c r="O486" i="1"/>
  <c r="A502" i="1"/>
  <c r="N542" i="1"/>
  <c r="B19" i="1"/>
  <c r="Q311" i="1"/>
  <c r="L293" i="1"/>
  <c r="J153" i="1"/>
  <c r="P480" i="1"/>
  <c r="O1241" i="1"/>
  <c r="O1194" i="1"/>
  <c r="J534" i="1"/>
  <c r="J75" i="1"/>
  <c r="Q226" i="1"/>
  <c r="O169" i="1"/>
  <c r="A169" i="1"/>
  <c r="Q145" i="1"/>
  <c r="P1122" i="1"/>
  <c r="N347" i="1"/>
  <c r="B347" i="1"/>
  <c r="K1158" i="1"/>
  <c r="L1248" i="1"/>
  <c r="A1248" i="1"/>
  <c r="P1258" i="1"/>
  <c r="O1268" i="1"/>
  <c r="P1277" i="1"/>
  <c r="A1277" i="1"/>
  <c r="O228" i="1"/>
  <c r="M171" i="1"/>
  <c r="A171" i="1"/>
  <c r="L142" i="1"/>
  <c r="J1120" i="1"/>
  <c r="R344" i="1"/>
  <c r="A344" i="1"/>
  <c r="M510" i="1"/>
  <c r="O81" i="1"/>
  <c r="K285" i="1"/>
  <c r="B285" i="1"/>
  <c r="L504" i="1"/>
  <c r="K1143" i="1"/>
  <c r="M73" i="1"/>
  <c r="O83" i="1"/>
  <c r="P1201" i="1"/>
  <c r="A1200" i="1"/>
  <c r="A1127" i="1"/>
  <c r="A303" i="1"/>
  <c r="P287" i="1"/>
  <c r="M279" i="1"/>
  <c r="M151" i="1"/>
  <c r="B1233" i="1"/>
  <c r="M353" i="1"/>
  <c r="N486" i="1"/>
  <c r="R526" i="1"/>
  <c r="O137" i="1"/>
  <c r="O35" i="1"/>
  <c r="R510" i="1"/>
  <c r="L510" i="1"/>
  <c r="R1143" i="1"/>
  <c r="R73" i="1"/>
  <c r="N83" i="1"/>
  <c r="B1201" i="1"/>
  <c r="B1200" i="1"/>
  <c r="Q303" i="1"/>
  <c r="J295" i="1"/>
  <c r="M287" i="1"/>
  <c r="O279" i="1"/>
  <c r="K173" i="1"/>
  <c r="R151" i="1"/>
  <c r="L180" i="1"/>
  <c r="L486" i="1"/>
  <c r="O526" i="1"/>
  <c r="J105" i="1"/>
  <c r="N137" i="1"/>
  <c r="L35" i="1"/>
  <c r="O263" i="1"/>
  <c r="Q99" i="1"/>
  <c r="P1109" i="1"/>
  <c r="N343" i="1"/>
  <c r="P343" i="1"/>
  <c r="J343" i="1"/>
  <c r="B343" i="1"/>
  <c r="M343" i="1"/>
  <c r="L343" i="1"/>
  <c r="B1119" i="1"/>
  <c r="M1119" i="1"/>
  <c r="P1119" i="1"/>
  <c r="J1119" i="1"/>
  <c r="O1119" i="1"/>
  <c r="R1119"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6" i="1"/>
  <c r="K1146" i="1"/>
  <c r="O1146" i="1"/>
  <c r="A1155" i="1"/>
  <c r="R1155" i="1"/>
  <c r="M1155" i="1"/>
  <c r="B1155" i="1"/>
  <c r="O1189" i="1"/>
  <c r="B1189" i="1"/>
  <c r="R1189" i="1"/>
  <c r="K1189" i="1"/>
  <c r="N1194" i="1"/>
  <c r="M1194" i="1"/>
  <c r="K1194" i="1"/>
  <c r="J1194" i="1"/>
  <c r="L1206" i="1"/>
  <c r="J1206" i="1"/>
  <c r="O1206" i="1"/>
  <c r="P1206" i="1"/>
  <c r="Q1232" i="1"/>
  <c r="O1232" i="1"/>
  <c r="R1232" i="1"/>
  <c r="K1272" i="1"/>
  <c r="O1272" i="1"/>
  <c r="Q1272" i="1"/>
  <c r="L1272" i="1"/>
  <c r="N1272" i="1"/>
  <c r="J1272" i="1"/>
  <c r="R1262" i="1"/>
  <c r="B1262" i="1"/>
  <c r="O1262" i="1"/>
  <c r="Q1262" i="1"/>
  <c r="N1262" i="1"/>
  <c r="L1262" i="1"/>
  <c r="B1252" i="1"/>
  <c r="J1252" i="1"/>
  <c r="P1252" i="1"/>
  <c r="A1252" i="1"/>
  <c r="R1252" i="1"/>
  <c r="K1252" i="1"/>
  <c r="O1252" i="1"/>
  <c r="Q1242" i="1"/>
  <c r="P1242" i="1"/>
  <c r="R1242" i="1"/>
  <c r="A1242" i="1"/>
  <c r="M1242" i="1"/>
  <c r="K1242" i="1"/>
  <c r="J510" i="1"/>
  <c r="B510" i="1"/>
  <c r="J1143" i="1"/>
  <c r="J73" i="1"/>
  <c r="O1200" i="1"/>
  <c r="M1127" i="1"/>
  <c r="P303" i="1"/>
  <c r="P295" i="1"/>
  <c r="K287" i="1"/>
  <c r="K279" i="1"/>
  <c r="R173" i="1"/>
  <c r="J180" i="1"/>
  <c r="P1003" i="1"/>
  <c r="O238" i="1"/>
  <c r="N526" i="1"/>
  <c r="O105" i="1"/>
  <c r="L137" i="1"/>
  <c r="K35" i="1"/>
  <c r="K263" i="1"/>
  <c r="O1046" i="1"/>
  <c r="N1046" i="1"/>
  <c r="Q1046" i="1"/>
  <c r="J1046" i="1"/>
  <c r="K1046" i="1"/>
  <c r="B1046" i="1"/>
  <c r="L1134" i="1"/>
  <c r="B1134" i="1"/>
  <c r="N1134" i="1"/>
  <c r="J1134" i="1"/>
  <c r="K1134" i="1"/>
  <c r="P1134" i="1"/>
  <c r="O1145" i="1"/>
  <c r="Q1145" i="1"/>
  <c r="N1145" i="1"/>
  <c r="J1145" i="1"/>
  <c r="B1145" i="1"/>
  <c r="A1156" i="1"/>
  <c r="P1156" i="1"/>
  <c r="R1156" i="1"/>
  <c r="K1156" i="1"/>
  <c r="M1156" i="1"/>
  <c r="B1156" i="1"/>
  <c r="J1177" i="1"/>
  <c r="A1177" i="1"/>
  <c r="K1177" i="1"/>
  <c r="O1177" i="1"/>
  <c r="Q1177" i="1"/>
  <c r="B1177" i="1"/>
  <c r="N1195" i="1"/>
  <c r="P1195" i="1"/>
  <c r="M1195" i="1"/>
  <c r="Q1195" i="1"/>
  <c r="A1195" i="1"/>
  <c r="L1195" i="1"/>
  <c r="A1207" i="1"/>
  <c r="N1207" i="1"/>
  <c r="Q1207" i="1"/>
  <c r="P1207" i="1"/>
  <c r="J1207" i="1"/>
  <c r="K1207"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9" i="1"/>
  <c r="Q1129" i="1"/>
  <c r="J1129" i="1"/>
  <c r="L1129" i="1"/>
  <c r="R1129"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5" i="1"/>
  <c r="N1115" i="1"/>
  <c r="Q1115" i="1"/>
  <c r="P1115" i="1"/>
  <c r="K1115" i="1"/>
  <c r="B329" i="1"/>
  <c r="N329" i="1"/>
  <c r="R329" i="1"/>
  <c r="O329" i="1"/>
  <c r="J329" i="1"/>
  <c r="L329" i="1"/>
  <c r="P329" i="1"/>
  <c r="K329" i="1"/>
  <c r="R1271" i="1"/>
  <c r="A1271" i="1"/>
  <c r="L1271" i="1"/>
  <c r="M1271" i="1"/>
  <c r="N1271" i="1"/>
  <c r="B1271" i="1"/>
  <c r="K1271" i="1"/>
  <c r="R1261" i="1"/>
  <c r="A1261" i="1"/>
  <c r="Q1261" i="1"/>
  <c r="M1261" i="1"/>
  <c r="P1261" i="1"/>
  <c r="B1261" i="1"/>
  <c r="L1261" i="1"/>
  <c r="K1261" i="1"/>
  <c r="N1261" i="1"/>
  <c r="N1251" i="1"/>
  <c r="O1251" i="1"/>
  <c r="P1251" i="1"/>
  <c r="R1251" i="1"/>
  <c r="L1251" i="1"/>
  <c r="Q1251" i="1"/>
  <c r="Q1241" i="1"/>
  <c r="A1241" i="1"/>
  <c r="M1241" i="1"/>
  <c r="P1241" i="1"/>
  <c r="N1241" i="1"/>
  <c r="R1241" i="1"/>
  <c r="J1241" i="1"/>
  <c r="L1241" i="1"/>
  <c r="M226" i="1"/>
  <c r="N226" i="1"/>
  <c r="L169" i="1"/>
  <c r="M145" i="1"/>
  <c r="A145" i="1"/>
  <c r="M1122" i="1"/>
  <c r="K347" i="1"/>
  <c r="Q1158" i="1"/>
  <c r="Q1248" i="1"/>
  <c r="R1258" i="1"/>
  <c r="A1258" i="1"/>
  <c r="L1268" i="1"/>
  <c r="M1277" i="1"/>
  <c r="K228" i="1"/>
  <c r="L228" i="1"/>
  <c r="R171" i="1"/>
  <c r="Q142" i="1"/>
  <c r="B142" i="1"/>
  <c r="O1120" i="1"/>
  <c r="P344" i="1"/>
  <c r="K510" i="1"/>
  <c r="A510" i="1"/>
  <c r="R81" i="1"/>
  <c r="O285" i="1"/>
  <c r="P504" i="1"/>
  <c r="J504" i="1"/>
  <c r="O1207" i="1"/>
  <c r="O1195" i="1"/>
  <c r="O1156" i="1"/>
  <c r="M1145" i="1"/>
  <c r="L1046" i="1"/>
  <c r="K229" i="1"/>
  <c r="Q91" i="1"/>
  <c r="R343" i="1"/>
  <c r="Q1252" i="1"/>
  <c r="A1262" i="1"/>
  <c r="P1052" i="1"/>
  <c r="N176" i="1"/>
  <c r="Q329" i="1"/>
  <c r="B512" i="1"/>
  <c r="L129" i="1"/>
  <c r="L269" i="1"/>
  <c r="O1271" i="1"/>
  <c r="B1146" i="1"/>
  <c r="R277" i="1"/>
  <c r="R351" i="1"/>
  <c r="M1129" i="1"/>
  <c r="B1143" i="1"/>
  <c r="M1143" i="1"/>
  <c r="A1143" i="1"/>
  <c r="N1143" i="1"/>
  <c r="Q1179" i="1"/>
  <c r="K1179" i="1"/>
  <c r="M1179" i="1"/>
  <c r="O1179" i="1"/>
  <c r="A1179" i="1"/>
  <c r="L1179" i="1"/>
  <c r="P1179" i="1"/>
  <c r="R1179" i="1"/>
  <c r="P1197" i="1"/>
  <c r="M1197"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7" i="1"/>
  <c r="N1127" i="1"/>
  <c r="Q1127" i="1"/>
  <c r="R1127" i="1"/>
  <c r="L1200" i="1"/>
  <c r="P1200" i="1"/>
  <c r="J1200" i="1"/>
  <c r="Q1201" i="1"/>
  <c r="A1201" i="1"/>
  <c r="M1201" i="1"/>
  <c r="O1201"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9" i="1"/>
  <c r="L1109" i="1"/>
  <c r="Q1109" i="1"/>
  <c r="N1109" i="1"/>
  <c r="O1109" i="1"/>
  <c r="A1109" i="1"/>
  <c r="A1003" i="1"/>
  <c r="L1003" i="1"/>
  <c r="J1003" i="1"/>
  <c r="B1003" i="1"/>
  <c r="R1003" i="1"/>
  <c r="N1003" i="1"/>
  <c r="Q1003" i="1"/>
  <c r="K1003" i="1"/>
  <c r="O331" i="1"/>
  <c r="K331" i="1"/>
  <c r="N331" i="1"/>
  <c r="P331" i="1"/>
  <c r="R331" i="1"/>
  <c r="Q331" i="1"/>
  <c r="J1233" i="1"/>
  <c r="R1233" i="1"/>
  <c r="L1233" i="1"/>
  <c r="Q1233" i="1"/>
  <c r="M1233" i="1"/>
  <c r="O1233"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2" i="1"/>
  <c r="N1158" i="1"/>
  <c r="J1268" i="1"/>
  <c r="J228" i="1"/>
  <c r="L1120" i="1"/>
  <c r="K81" i="1"/>
  <c r="O504" i="1"/>
  <c r="O1143" i="1"/>
  <c r="L73" i="1"/>
  <c r="J83" i="1"/>
  <c r="K1201" i="1"/>
  <c r="K1200" i="1"/>
  <c r="J1127" i="1"/>
  <c r="R303" i="1"/>
  <c r="L295" i="1"/>
  <c r="B287" i="1"/>
  <c r="Q174" i="1"/>
  <c r="A173" i="1"/>
  <c r="L1207" i="1"/>
  <c r="M1177" i="1"/>
  <c r="L1156" i="1"/>
  <c r="O1134" i="1"/>
  <c r="P1046" i="1"/>
  <c r="K167" i="1"/>
  <c r="N1119" i="1"/>
  <c r="A343" i="1"/>
  <c r="L1252" i="1"/>
  <c r="R1272" i="1"/>
  <c r="N1233" i="1"/>
  <c r="R353" i="1"/>
  <c r="J238" i="1"/>
  <c r="N502" i="1"/>
  <c r="Q542" i="1"/>
  <c r="J1058" i="1"/>
  <c r="O51" i="1"/>
  <c r="M19" i="1"/>
  <c r="Q67" i="1"/>
  <c r="Q1052" i="1"/>
  <c r="A176" i="1"/>
  <c r="J313" i="1"/>
  <c r="B528" i="1"/>
  <c r="R41" i="1"/>
  <c r="M468" i="1"/>
  <c r="J1179" i="1"/>
  <c r="P1271" i="1"/>
  <c r="K1232" i="1"/>
  <c r="B478" i="1"/>
  <c r="R43" i="1"/>
  <c r="R234" i="1"/>
  <c r="M496" i="1"/>
  <c r="J165" i="1"/>
  <c r="P1126" i="1"/>
  <c r="A1126" i="1"/>
  <c r="O1048" i="1"/>
  <c r="B1048" i="1"/>
  <c r="N1048" i="1"/>
  <c r="M1048" i="1"/>
  <c r="L1147" i="1"/>
  <c r="R1147" i="1"/>
  <c r="O1154" i="1"/>
  <c r="B1154" i="1"/>
  <c r="Q1154" i="1"/>
  <c r="M1154" i="1"/>
  <c r="J1154" i="1"/>
  <c r="A1193" i="1"/>
  <c r="N1193" i="1"/>
  <c r="R1193" i="1"/>
  <c r="Q1193" i="1"/>
  <c r="J155" i="1"/>
  <c r="Q155" i="1"/>
  <c r="A155" i="1"/>
  <c r="N155" i="1"/>
  <c r="J252" i="1"/>
  <c r="B252" i="1"/>
  <c r="Q252" i="1"/>
  <c r="A252" i="1"/>
  <c r="K252" i="1"/>
  <c r="Q244" i="1"/>
  <c r="P244" i="1"/>
  <c r="K244" i="1"/>
  <c r="B244" i="1"/>
  <c r="P251" i="1"/>
  <c r="P1097" i="1"/>
  <c r="O1097"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5" i="1"/>
  <c r="P119" i="1"/>
  <c r="N199" i="1"/>
  <c r="K196" i="1"/>
  <c r="L197" i="1"/>
  <c r="N433" i="1"/>
  <c r="P457" i="1"/>
  <c r="L963" i="1"/>
  <c r="M905" i="1"/>
  <c r="N969" i="1"/>
  <c r="R969" i="1"/>
  <c r="N189" i="1"/>
  <c r="L867" i="1"/>
  <c r="B937" i="1"/>
  <c r="K1172" i="1"/>
  <c r="M1172" i="1"/>
  <c r="N1172" i="1"/>
  <c r="B1172" i="1"/>
  <c r="Q1172" i="1"/>
  <c r="R1172" i="1"/>
  <c r="O1172" i="1"/>
  <c r="O1164" i="1"/>
  <c r="N1164" i="1"/>
  <c r="P1164" i="1"/>
  <c r="R1164" i="1"/>
  <c r="B1164" i="1"/>
  <c r="A1164" i="1"/>
  <c r="M1164" i="1"/>
  <c r="K1224" i="1"/>
  <c r="L1224" i="1"/>
  <c r="M1224" i="1"/>
  <c r="P1224" i="1"/>
  <c r="B1224" i="1"/>
  <c r="A1224" i="1"/>
  <c r="Q1224" i="1"/>
  <c r="R1224" i="1"/>
  <c r="N1224" i="1"/>
  <c r="R1216" i="1"/>
  <c r="L1216" i="1"/>
  <c r="M1216" i="1"/>
  <c r="P1216" i="1"/>
  <c r="K1216" i="1"/>
  <c r="N1216" i="1"/>
  <c r="O1216" i="1"/>
  <c r="A1216" i="1"/>
  <c r="A361" i="1"/>
  <c r="K361" i="1"/>
  <c r="B361" i="1"/>
  <c r="R361" i="1"/>
  <c r="Q361" i="1"/>
  <c r="P361" i="1"/>
  <c r="L361" i="1"/>
  <c r="N361" i="1"/>
  <c r="J361" i="1"/>
  <c r="M361" i="1"/>
  <c r="K388" i="1"/>
  <c r="L388" i="1"/>
  <c r="R388" i="1"/>
  <c r="N381" i="1"/>
  <c r="Q381" i="1"/>
  <c r="P381" i="1"/>
  <c r="A756" i="1"/>
  <c r="B756" i="1"/>
  <c r="N728" i="1"/>
  <c r="A728" i="1"/>
  <c r="O291" i="1"/>
  <c r="L477" i="1"/>
  <c r="R525" i="1"/>
  <c r="N1098" i="1"/>
  <c r="O196" i="1"/>
  <c r="M451" i="1"/>
  <c r="P458" i="1"/>
  <c r="R458" i="1"/>
  <c r="Q442" i="1"/>
  <c r="N442" i="1"/>
  <c r="N434" i="1"/>
  <c r="L434" i="1"/>
  <c r="A899" i="1"/>
  <c r="Q1216"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6"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9" i="1"/>
  <c r="O1169" i="1"/>
  <c r="P1161" i="1"/>
  <c r="M1161" i="1"/>
  <c r="L1221" i="1"/>
  <c r="A1221" i="1"/>
  <c r="K1221" i="1"/>
  <c r="R1221" i="1"/>
  <c r="L1213" i="1"/>
  <c r="K1213" i="1"/>
  <c r="M1213"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5" i="1"/>
  <c r="B1175" i="1"/>
  <c r="P1175" i="1"/>
  <c r="M1175" i="1"/>
  <c r="K1167" i="1"/>
  <c r="P1167" i="1"/>
  <c r="Q1167" i="1"/>
  <c r="M1167" i="1"/>
  <c r="R1159" i="1"/>
  <c r="O1159" i="1"/>
  <c r="P1159" i="1"/>
  <c r="M1159" i="1"/>
  <c r="N1219" i="1"/>
  <c r="B1219" i="1"/>
  <c r="M1219" i="1"/>
  <c r="R1219" i="1"/>
  <c r="B1211" i="1"/>
  <c r="A1211" i="1"/>
  <c r="M1211" i="1"/>
  <c r="Q1211"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1" i="1"/>
  <c r="O1121" i="1"/>
  <c r="P1121" i="1"/>
  <c r="Q1121" i="1"/>
  <c r="J1121" i="1"/>
  <c r="A1121" i="1"/>
  <c r="R1121" i="1"/>
  <c r="B1121" i="1"/>
  <c r="K1121" i="1"/>
  <c r="K146" i="1"/>
  <c r="B146" i="1"/>
  <c r="L146" i="1"/>
  <c r="A146" i="1"/>
  <c r="M146" i="1"/>
  <c r="O146" i="1"/>
  <c r="N146" i="1"/>
  <c r="P146" i="1"/>
  <c r="Q146" i="1"/>
  <c r="J146" i="1"/>
  <c r="B227" i="1"/>
  <c r="P227" i="1"/>
  <c r="Q227" i="1"/>
  <c r="B1138" i="1"/>
  <c r="R1138" i="1"/>
  <c r="L1138" i="1"/>
  <c r="K1138" i="1"/>
  <c r="M1138" i="1"/>
  <c r="N1138" i="1"/>
  <c r="O1138" i="1"/>
  <c r="P1138" i="1"/>
  <c r="Q1138" i="1"/>
  <c r="J1157" i="1"/>
  <c r="R1157" i="1"/>
  <c r="K1157" i="1"/>
  <c r="L1157" i="1"/>
  <c r="M1157" i="1"/>
  <c r="A1157" i="1"/>
  <c r="N1157" i="1"/>
  <c r="B1157" i="1"/>
  <c r="O1157" i="1"/>
  <c r="A1178" i="1"/>
  <c r="R1178" i="1"/>
  <c r="B1178" i="1"/>
  <c r="L1178" i="1"/>
  <c r="M1178" i="1"/>
  <c r="K1178" i="1"/>
  <c r="N1178" i="1"/>
  <c r="O1178" i="1"/>
  <c r="P1178" i="1"/>
  <c r="Q1178" i="1"/>
  <c r="P1208" i="1"/>
  <c r="O1208" i="1"/>
  <c r="Q1208" i="1"/>
  <c r="J1208" i="1"/>
  <c r="R1208" i="1"/>
  <c r="K1208" i="1"/>
  <c r="L1208" i="1"/>
  <c r="B1208" i="1"/>
  <c r="M1208"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9" i="1"/>
  <c r="B1149" i="1"/>
  <c r="P1149" i="1"/>
  <c r="Q1149" i="1"/>
  <c r="J1149" i="1"/>
  <c r="R1149" i="1"/>
  <c r="K1149" i="1"/>
  <c r="M1149" i="1"/>
  <c r="N1149"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8" i="1"/>
  <c r="A1278" i="1"/>
  <c r="N1278" i="1"/>
  <c r="B1278" i="1"/>
  <c r="O1278" i="1"/>
  <c r="Q1278" i="1"/>
  <c r="P1278" i="1"/>
  <c r="J1278" i="1"/>
  <c r="R1278" i="1"/>
  <c r="K1278" i="1"/>
  <c r="P1265" i="1"/>
  <c r="Q1265" i="1"/>
  <c r="J1265" i="1"/>
  <c r="R1265" i="1"/>
  <c r="A1265" i="1"/>
  <c r="K1265" i="1"/>
  <c r="B1265" i="1"/>
  <c r="L1265" i="1"/>
  <c r="N1265" i="1"/>
  <c r="M1265" i="1"/>
  <c r="L1245" i="1"/>
  <c r="N1245" i="1"/>
  <c r="A1245" i="1"/>
  <c r="O1245" i="1"/>
  <c r="B1245" i="1"/>
  <c r="P1245" i="1"/>
  <c r="J1245" i="1"/>
  <c r="Q1245" i="1"/>
  <c r="R1245" i="1"/>
  <c r="K1245" i="1"/>
  <c r="K440" i="1"/>
  <c r="P440" i="1"/>
  <c r="Q440" i="1"/>
  <c r="J440" i="1"/>
  <c r="R440" i="1"/>
  <c r="L440" i="1"/>
  <c r="L221" i="1"/>
  <c r="O213" i="1"/>
  <c r="O1182" i="1"/>
  <c r="B1182" i="1"/>
  <c r="Q330" i="1"/>
  <c r="P1004" i="1"/>
  <c r="Q1108" i="1"/>
  <c r="J1108" i="1"/>
  <c r="N352" i="1"/>
  <c r="K314" i="1"/>
  <c r="R237" i="1"/>
  <c r="K237" i="1"/>
  <c r="K479" i="1"/>
  <c r="Q487" i="1"/>
  <c r="A487" i="1"/>
  <c r="R495" i="1"/>
  <c r="O503" i="1"/>
  <c r="R511" i="1"/>
  <c r="B511" i="1"/>
  <c r="N519" i="1"/>
  <c r="J527" i="1"/>
  <c r="Q535" i="1"/>
  <c r="K535" i="1"/>
  <c r="O543" i="1"/>
  <c r="K112" i="1"/>
  <c r="A112" i="1"/>
  <c r="J104" i="1"/>
  <c r="Q1013" i="1"/>
  <c r="L1128" i="1"/>
  <c r="A1128" i="1"/>
  <c r="Q128" i="1"/>
  <c r="Q138" i="1"/>
  <c r="Q58" i="1"/>
  <c r="M50" i="1"/>
  <c r="M42" i="1"/>
  <c r="A42" i="1"/>
  <c r="J34" i="1"/>
  <c r="L26" i="1"/>
  <c r="R18" i="1"/>
  <c r="P270" i="1"/>
  <c r="B270" i="1"/>
  <c r="J262" i="1"/>
  <c r="O469" i="1"/>
  <c r="J345" i="1"/>
  <c r="O1149" i="1"/>
  <c r="J175" i="1"/>
  <c r="J1178" i="1"/>
  <c r="O1265" i="1"/>
  <c r="A1149" i="1"/>
  <c r="O256" i="1"/>
  <c r="J256" i="1"/>
  <c r="N256" i="1"/>
  <c r="B440" i="1"/>
  <c r="R221" i="1"/>
  <c r="B221" i="1"/>
  <c r="M213" i="1"/>
  <c r="M1182" i="1"/>
  <c r="N330" i="1"/>
  <c r="O330" i="1"/>
  <c r="M1004" i="1"/>
  <c r="O1108" i="1"/>
  <c r="A1108" i="1"/>
  <c r="L352" i="1"/>
  <c r="J314" i="1"/>
  <c r="Q237" i="1"/>
  <c r="A237" i="1"/>
  <c r="R479" i="1"/>
  <c r="N487" i="1"/>
  <c r="N495" i="1"/>
  <c r="B495" i="1"/>
  <c r="M503" i="1"/>
  <c r="P511" i="1"/>
  <c r="L519" i="1"/>
  <c r="K519" i="1"/>
  <c r="O527" i="1"/>
  <c r="R535" i="1"/>
  <c r="A535" i="1"/>
  <c r="M543" i="1"/>
  <c r="N112" i="1"/>
  <c r="O104" i="1"/>
  <c r="B104" i="1"/>
  <c r="N1013" i="1"/>
  <c r="R1128" i="1"/>
  <c r="O128" i="1"/>
  <c r="N138" i="1"/>
  <c r="A138" i="1"/>
  <c r="R58" i="1"/>
  <c r="L50" i="1"/>
  <c r="P42" i="1"/>
  <c r="M34" i="1"/>
  <c r="A34" i="1"/>
  <c r="B26" i="1"/>
  <c r="Q18" i="1"/>
  <c r="N270" i="1"/>
  <c r="P262" i="1"/>
  <c r="B262" i="1"/>
  <c r="L469" i="1"/>
  <c r="P1157" i="1"/>
  <c r="L1278" i="1"/>
  <c r="N115" i="1"/>
  <c r="K152" i="1"/>
  <c r="Q221" i="1"/>
  <c r="A221" i="1"/>
  <c r="L213" i="1"/>
  <c r="L1182" i="1"/>
  <c r="M330" i="1"/>
  <c r="A330" i="1"/>
  <c r="L1004" i="1"/>
  <c r="N1108" i="1"/>
  <c r="K352" i="1"/>
  <c r="B352" i="1"/>
  <c r="Q314" i="1"/>
  <c r="P237" i="1"/>
  <c r="Q479" i="1"/>
  <c r="J479" i="1"/>
  <c r="M487" i="1"/>
  <c r="L495" i="1"/>
  <c r="A495" i="1"/>
  <c r="L503" i="1"/>
  <c r="O511" i="1"/>
  <c r="Q519" i="1"/>
  <c r="B519" i="1"/>
  <c r="N527" i="1"/>
  <c r="J535" i="1"/>
  <c r="Q543" i="1"/>
  <c r="K543" i="1"/>
  <c r="L112" i="1"/>
  <c r="M104" i="1"/>
  <c r="A104" i="1"/>
  <c r="P1013" i="1"/>
  <c r="J1128" i="1"/>
  <c r="M128" i="1"/>
  <c r="M138" i="1"/>
  <c r="B138" i="1"/>
  <c r="J58" i="1"/>
  <c r="K50" i="1"/>
  <c r="Q42" i="1"/>
  <c r="P34" i="1"/>
  <c r="N26" i="1"/>
  <c r="A26" i="1"/>
  <c r="P18" i="1"/>
  <c r="M270" i="1"/>
  <c r="O262" i="1"/>
  <c r="M469" i="1"/>
  <c r="B469" i="1"/>
  <c r="Q1157" i="1"/>
  <c r="L302" i="1"/>
  <c r="A66" i="1"/>
  <c r="J213" i="1"/>
  <c r="Q1004" i="1"/>
  <c r="N314" i="1"/>
  <c r="N479" i="1"/>
  <c r="R503" i="1"/>
  <c r="Q527" i="1"/>
  <c r="R543" i="1"/>
  <c r="K1013" i="1"/>
  <c r="O1128" i="1"/>
  <c r="K138" i="1"/>
  <c r="P58" i="1"/>
  <c r="A58" i="1"/>
  <c r="J50" i="1"/>
  <c r="R42" i="1"/>
  <c r="L34" i="1"/>
  <c r="J26" i="1"/>
  <c r="M18" i="1"/>
  <c r="A18" i="1"/>
  <c r="K270" i="1"/>
  <c r="M262" i="1"/>
  <c r="J469" i="1"/>
  <c r="R146" i="1"/>
  <c r="J1138" i="1"/>
  <c r="M1121" i="1"/>
  <c r="L92" i="1"/>
  <c r="M74" i="1"/>
  <c r="K286" i="1"/>
  <c r="K100" i="1"/>
  <c r="O424" i="1"/>
  <c r="J424" i="1"/>
  <c r="R424" i="1"/>
  <c r="L424" i="1"/>
  <c r="N424" i="1"/>
  <c r="O416" i="1"/>
  <c r="A416" i="1"/>
  <c r="K262" i="1"/>
  <c r="R469" i="1"/>
  <c r="N1208" i="1"/>
  <c r="A1138" i="1"/>
  <c r="M1245"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4" i="1"/>
  <c r="R1144" i="1"/>
  <c r="B1144" i="1"/>
  <c r="K1144" i="1"/>
  <c r="A1144" i="1"/>
  <c r="L1144" i="1"/>
  <c r="N1144" i="1"/>
  <c r="M1144" i="1"/>
  <c r="O1144" i="1"/>
  <c r="P1144" i="1"/>
  <c r="O1196" i="1"/>
  <c r="P1196" i="1"/>
  <c r="Q1196" i="1"/>
  <c r="B1196" i="1"/>
  <c r="J1196" i="1"/>
  <c r="A1196" i="1"/>
  <c r="R1196" i="1"/>
  <c r="L1196" i="1"/>
  <c r="K1196" i="1"/>
  <c r="M1196"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50" i="1"/>
  <c r="M1150" i="1"/>
  <c r="A1150" i="1"/>
  <c r="N1150" i="1"/>
  <c r="B1150" i="1"/>
  <c r="O1150" i="1"/>
  <c r="P1150" i="1"/>
  <c r="J1150" i="1"/>
  <c r="R1150" i="1"/>
  <c r="K1150" i="1"/>
  <c r="J270" i="1"/>
  <c r="Q270" i="1"/>
  <c r="A128" i="1"/>
  <c r="N128" i="1"/>
  <c r="A1255" i="1"/>
  <c r="N1255" i="1"/>
  <c r="P1255" i="1"/>
  <c r="O1255" i="1"/>
  <c r="K1255" i="1"/>
  <c r="Q1255" i="1"/>
  <c r="J1255" i="1"/>
  <c r="R1255" i="1"/>
  <c r="L1255"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8" i="1"/>
  <c r="O1147" i="1"/>
  <c r="M1097" i="1"/>
  <c r="O244" i="1"/>
  <c r="P252" i="1"/>
  <c r="R199" i="1"/>
  <c r="N191" i="1"/>
  <c r="A190" i="1"/>
  <c r="A189" i="1"/>
  <c r="N426" i="1"/>
  <c r="B427" i="1"/>
  <c r="R418" i="1"/>
  <c r="O419" i="1"/>
  <c r="J434" i="1"/>
  <c r="K442" i="1"/>
  <c r="A442" i="1"/>
  <c r="M450" i="1"/>
  <c r="O458" i="1"/>
  <c r="R443" i="1"/>
  <c r="N973" i="1"/>
  <c r="K875" i="1"/>
  <c r="Q643" i="1"/>
  <c r="N707" i="1"/>
  <c r="J1118" i="1"/>
  <c r="R1096" i="1"/>
  <c r="B1097" i="1"/>
  <c r="N117" i="1"/>
  <c r="P250" i="1"/>
  <c r="N244" i="1"/>
  <c r="O252" i="1"/>
  <c r="J199" i="1"/>
  <c r="B191" i="1"/>
  <c r="Q197" i="1"/>
  <c r="A426" i="1"/>
  <c r="R428" i="1"/>
  <c r="J418" i="1"/>
  <c r="N419" i="1"/>
  <c r="Q434" i="1"/>
  <c r="R442" i="1"/>
  <c r="L450" i="1"/>
  <c r="A450" i="1"/>
  <c r="M458" i="1"/>
  <c r="O917" i="1"/>
  <c r="Q965" i="1"/>
  <c r="O643" i="1"/>
  <c r="B707" i="1"/>
  <c r="K230" i="1"/>
  <c r="N342" i="1"/>
  <c r="J234" i="1"/>
  <c r="K1125" i="1"/>
  <c r="J1197" i="1"/>
  <c r="J1096" i="1"/>
  <c r="A1097" i="1"/>
  <c r="R123" i="1"/>
  <c r="J243" i="1"/>
  <c r="M244" i="1"/>
  <c r="L252" i="1"/>
  <c r="M247" i="1"/>
  <c r="B199" i="1"/>
  <c r="O198" i="1"/>
  <c r="N197" i="1"/>
  <c r="O417" i="1"/>
  <c r="R427" i="1"/>
  <c r="Q418" i="1"/>
  <c r="M419" i="1"/>
  <c r="L457" i="1"/>
  <c r="P434" i="1"/>
  <c r="J442" i="1"/>
  <c r="R450" i="1"/>
  <c r="L458" i="1"/>
  <c r="B458" i="1"/>
  <c r="O451" i="1"/>
  <c r="B861" i="1"/>
  <c r="L917" i="1"/>
  <c r="P965" i="1"/>
  <c r="R667" i="1"/>
  <c r="L563" i="1"/>
  <c r="B1168" i="1"/>
  <c r="L1168" i="1"/>
  <c r="M1168" i="1"/>
  <c r="P1160" i="1"/>
  <c r="K1160" i="1"/>
  <c r="M1160" i="1"/>
  <c r="N1160" i="1"/>
  <c r="P1220" i="1"/>
  <c r="Q1220" i="1"/>
  <c r="K1220" i="1"/>
  <c r="B1212" i="1"/>
  <c r="M1212" i="1"/>
  <c r="M374" i="1"/>
  <c r="B374" i="1"/>
  <c r="M366" i="1"/>
  <c r="K366" i="1"/>
  <c r="P366" i="1"/>
  <c r="B366" i="1"/>
  <c r="Q366" i="1"/>
  <c r="R366" i="1"/>
  <c r="L366" i="1"/>
  <c r="N366" i="1"/>
  <c r="Q1096" i="1"/>
  <c r="N198" i="1"/>
  <c r="Q427" i="1"/>
  <c r="L419" i="1"/>
  <c r="N451" i="1"/>
  <c r="R997" i="1"/>
  <c r="A997" i="1"/>
  <c r="A901" i="1"/>
  <c r="M901" i="1"/>
  <c r="O885" i="1"/>
  <c r="L885" i="1"/>
  <c r="Q667" i="1"/>
  <c r="L587" i="1"/>
  <c r="P379" i="1"/>
  <c r="J379" i="1"/>
  <c r="K379" i="1"/>
  <c r="M379" i="1"/>
  <c r="L683" i="1"/>
  <c r="L619" i="1"/>
  <c r="A366" i="1"/>
  <c r="M165" i="1"/>
  <c r="L1231" i="1"/>
  <c r="J1240" i="1"/>
  <c r="J47" i="1"/>
  <c r="R1097" i="1"/>
  <c r="J120" i="1"/>
  <c r="J244" i="1"/>
  <c r="R252" i="1"/>
  <c r="A198" i="1"/>
  <c r="N427" i="1"/>
  <c r="O459" i="1"/>
  <c r="O683" i="1"/>
  <c r="N651" i="1"/>
  <c r="B356" i="1"/>
  <c r="J356" i="1"/>
  <c r="Q356" i="1"/>
  <c r="B1126" i="1"/>
  <c r="B1188" i="1"/>
  <c r="J132" i="1"/>
  <c r="L96" i="1"/>
  <c r="P120" i="1"/>
  <c r="J190" i="1"/>
  <c r="P426" i="1"/>
  <c r="M427" i="1"/>
  <c r="J419" i="1"/>
  <c r="K434" i="1"/>
  <c r="A434" i="1"/>
  <c r="M442" i="1"/>
  <c r="O450" i="1"/>
  <c r="J458" i="1"/>
  <c r="R435" i="1"/>
  <c r="J877" i="1"/>
  <c r="N933" i="1"/>
  <c r="O997" i="1"/>
  <c r="N885" i="1"/>
  <c r="A909" i="1"/>
  <c r="J603" i="1"/>
  <c r="Q699" i="1"/>
  <c r="A691" i="1"/>
  <c r="P1212"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6"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1" i="1"/>
  <c r="R1213" i="1"/>
  <c r="R1169"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6" i="1"/>
  <c r="K1161" i="1"/>
  <c r="Q1169"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10" i="1"/>
  <c r="P1221" i="1"/>
  <c r="Q1161" i="1"/>
  <c r="N1213" i="1"/>
  <c r="N1169" i="1"/>
  <c r="Q372" i="1"/>
  <c r="B720" i="1"/>
  <c r="L705" i="1"/>
  <c r="R561" i="1"/>
  <c r="R585" i="1"/>
  <c r="O601" i="1"/>
  <c r="L625" i="1"/>
  <c r="M649" i="1"/>
  <c r="L665" i="1"/>
  <c r="N697" i="1"/>
  <c r="L1210" i="1"/>
  <c r="B363" i="1"/>
  <c r="L363" i="1"/>
  <c r="M387" i="1"/>
  <c r="N335" i="1"/>
  <c r="A720" i="1"/>
  <c r="R732" i="1"/>
  <c r="R720" i="1"/>
  <c r="Q718" i="1"/>
  <c r="Q96" i="1"/>
  <c r="B1047" i="1"/>
  <c r="N1047" i="1"/>
  <c r="P1047" i="1"/>
  <c r="B1051" i="1"/>
  <c r="L1051" i="1"/>
  <c r="N1051" i="1"/>
  <c r="R1146" i="1"/>
  <c r="P1146" i="1"/>
  <c r="Q1146" i="1"/>
  <c r="N1155" i="1"/>
  <c r="Q1155" i="1"/>
  <c r="J1155" i="1"/>
  <c r="M1189" i="1"/>
  <c r="N1189" i="1"/>
  <c r="P1194" i="1"/>
  <c r="L1194" i="1"/>
  <c r="A1194" i="1"/>
  <c r="K1206" i="1"/>
  <c r="A1206" i="1"/>
  <c r="M1232" i="1"/>
  <c r="B1232" i="1"/>
  <c r="P1232" i="1"/>
  <c r="A94" i="1"/>
  <c r="P94" i="1"/>
  <c r="M1193" i="1"/>
  <c r="N1154" i="1"/>
  <c r="Q1048" i="1"/>
  <c r="K164" i="1"/>
  <c r="A164" i="1"/>
  <c r="Q1117" i="1"/>
  <c r="M87" i="1"/>
  <c r="L306" i="1"/>
  <c r="N291" i="1"/>
  <c r="M155" i="1"/>
  <c r="B522" i="1"/>
  <c r="A1000" i="1"/>
  <c r="A259" i="1"/>
  <c r="L1232" i="1"/>
  <c r="R1206" i="1"/>
  <c r="L1189" i="1"/>
  <c r="L1155" i="1"/>
  <c r="P1051" i="1"/>
  <c r="A1047" i="1"/>
  <c r="P165" i="1"/>
  <c r="N1231" i="1"/>
  <c r="R1240" i="1"/>
  <c r="K94" i="1"/>
  <c r="K132" i="1"/>
  <c r="N1094" i="1"/>
  <c r="L1094" i="1"/>
  <c r="M1094" i="1"/>
  <c r="B1094" i="1"/>
  <c r="K1094" i="1"/>
  <c r="Q257" i="1"/>
  <c r="B257" i="1"/>
  <c r="P257" i="1"/>
  <c r="O257" i="1"/>
  <c r="N257" i="1"/>
  <c r="A249" i="1"/>
  <c r="B249" i="1"/>
  <c r="R249" i="1"/>
  <c r="K249" i="1"/>
  <c r="M249" i="1"/>
  <c r="J1193" i="1"/>
  <c r="L1154" i="1"/>
  <c r="L1250" i="1"/>
  <c r="R155" i="1"/>
  <c r="K259" i="1"/>
  <c r="Q230" i="1"/>
  <c r="A165" i="1"/>
  <c r="K342" i="1"/>
  <c r="R1231" i="1"/>
  <c r="P1125" i="1"/>
  <c r="O1240" i="1"/>
  <c r="O202" i="1"/>
  <c r="P202" i="1"/>
  <c r="Q202" i="1"/>
  <c r="P423" i="1"/>
  <c r="J423" i="1"/>
  <c r="O230" i="1"/>
  <c r="O1126" i="1"/>
  <c r="J342" i="1"/>
  <c r="Q1231" i="1"/>
  <c r="M1125"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7" i="1"/>
  <c r="O1117" i="1"/>
  <c r="Q1125" i="1"/>
  <c r="J1125" i="1"/>
  <c r="N1125" i="1"/>
  <c r="N96" i="1"/>
  <c r="K96" i="1"/>
  <c r="M96" i="1"/>
  <c r="J96" i="1"/>
  <c r="P1240" i="1"/>
  <c r="K1240" i="1"/>
  <c r="K1118" i="1"/>
  <c r="B1118" i="1"/>
  <c r="N1126" i="1"/>
  <c r="L1126" i="1"/>
  <c r="M1126" i="1"/>
  <c r="A230" i="1"/>
  <c r="R230" i="1"/>
  <c r="B1147" i="1"/>
  <c r="K1147" i="1"/>
  <c r="M1188" i="1"/>
  <c r="O1188" i="1"/>
  <c r="Q1188" i="1"/>
  <c r="A1188"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6" i="1"/>
  <c r="B1095" i="1"/>
  <c r="P1095"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3" i="1"/>
  <c r="M1095" i="1"/>
  <c r="N1096" i="1"/>
  <c r="O1092"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5" i="1"/>
  <c r="B1115" i="1"/>
  <c r="M351" i="1"/>
  <c r="P187" i="1"/>
  <c r="R496" i="1"/>
  <c r="M520" i="1"/>
  <c r="L536" i="1"/>
  <c r="M103" i="1"/>
  <c r="O1129" i="1"/>
  <c r="J57" i="1"/>
  <c r="K33" i="1"/>
  <c r="L261" i="1"/>
  <c r="P1152" i="1"/>
  <c r="P49" i="1"/>
  <c r="M235" i="1"/>
  <c r="L1095" i="1"/>
  <c r="P1098" i="1"/>
  <c r="K1098"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5" i="1"/>
  <c r="A1115" i="1"/>
  <c r="A351" i="1"/>
  <c r="N187" i="1"/>
  <c r="N496" i="1"/>
  <c r="J520" i="1"/>
  <c r="R536" i="1"/>
  <c r="K103" i="1"/>
  <c r="N1129" i="1"/>
  <c r="L57" i="1"/>
  <c r="A33" i="1"/>
  <c r="K261" i="1"/>
  <c r="P281" i="1"/>
  <c r="N49" i="1"/>
  <c r="A235" i="1"/>
  <c r="R1090" i="1"/>
  <c r="K1095" i="1"/>
  <c r="O1098" i="1"/>
  <c r="Q1097" i="1"/>
  <c r="K1097"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8" i="1"/>
  <c r="Q1168" i="1"/>
  <c r="R1168" i="1"/>
  <c r="L1220" i="1"/>
  <c r="B1220" i="1"/>
  <c r="M1220" i="1"/>
  <c r="A1212" i="1"/>
  <c r="Q1212" i="1"/>
  <c r="K1212"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1" i="1"/>
  <c r="B1221" i="1"/>
  <c r="B1161" i="1"/>
  <c r="B1169"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21" i="8"/>
  <c r="F20" i="8"/>
  <c r="F155" i="8"/>
  <c r="F82" i="8"/>
  <c r="F126" i="8"/>
  <c r="F129" i="8"/>
  <c r="O342" i="1"/>
  <c r="F79" i="8"/>
  <c r="F23" i="8"/>
  <c r="F55" i="8"/>
  <c r="F81" i="8"/>
  <c r="F53" i="8"/>
  <c r="F83" i="8"/>
  <c r="F61" i="8"/>
  <c r="F51" i="8"/>
  <c r="L517" i="1"/>
  <c r="Q541" i="1"/>
  <c r="R1015" i="1"/>
  <c r="J1232" i="1"/>
  <c r="M1206" i="1"/>
  <c r="Q1194" i="1"/>
  <c r="P1189" i="1"/>
  <c r="A1189" i="1"/>
  <c r="K1155" i="1"/>
  <c r="N1146" i="1"/>
  <c r="M1051" i="1"/>
  <c r="R1047" i="1"/>
  <c r="J331" i="1"/>
  <c r="N478" i="1"/>
  <c r="J518" i="1"/>
  <c r="J473" i="1"/>
  <c r="A1014" i="1"/>
  <c r="B43" i="1"/>
  <c r="R470" i="1"/>
  <c r="L1240"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9" i="1"/>
  <c r="K1109" i="1"/>
  <c r="M214" i="1"/>
  <c r="A214" i="1"/>
  <c r="Q214" i="1"/>
  <c r="A1251" i="1"/>
  <c r="J1251"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1" i="1"/>
  <c r="B1181" i="1"/>
  <c r="P1181" i="1"/>
  <c r="O1229" i="1"/>
  <c r="A1229" i="1"/>
  <c r="J1229" i="1"/>
  <c r="P157" i="1"/>
  <c r="L157" i="1"/>
  <c r="N157" i="1"/>
  <c r="R281" i="1"/>
  <c r="Q281" i="1"/>
  <c r="A281" i="1"/>
  <c r="B305" i="1"/>
  <c r="N305" i="1"/>
  <c r="L236" i="1"/>
  <c r="K236" i="1"/>
  <c r="J236" i="1"/>
  <c r="P1203" i="1"/>
  <c r="R1135" i="1"/>
  <c r="Q1050" i="1"/>
  <c r="O144" i="1"/>
  <c r="O305" i="1"/>
  <c r="A305" i="1"/>
  <c r="L149" i="1"/>
  <c r="N1179" i="1"/>
  <c r="K1241" i="1"/>
  <c r="K1251" i="1"/>
  <c r="B1251" i="1"/>
  <c r="J1261" i="1"/>
  <c r="Q1271" i="1"/>
  <c r="K207" i="1"/>
  <c r="B1110" i="1"/>
  <c r="O477" i="1"/>
  <c r="Q501" i="1"/>
  <c r="P525" i="1"/>
  <c r="M106" i="1"/>
  <c r="K135" i="1"/>
  <c r="P52" i="1"/>
  <c r="P20" i="1"/>
  <c r="R99" i="1"/>
  <c r="B99" i="1"/>
  <c r="Q1206" i="1"/>
  <c r="B1206" i="1"/>
  <c r="R1194" i="1"/>
  <c r="P1155" i="1"/>
  <c r="Q1051" i="1"/>
  <c r="B342" i="1"/>
  <c r="B214" i="1"/>
  <c r="A331" i="1"/>
  <c r="B1109" i="1"/>
  <c r="N315" i="1"/>
  <c r="P478" i="1"/>
  <c r="P494" i="1"/>
  <c r="N518" i="1"/>
  <c r="O534" i="1"/>
  <c r="K473" i="1"/>
  <c r="Q1014" i="1"/>
  <c r="Q140" i="1"/>
  <c r="O59" i="1"/>
  <c r="L43" i="1"/>
  <c r="N27" i="1"/>
  <c r="O470" i="1"/>
  <c r="P75" i="1"/>
  <c r="P301" i="1"/>
  <c r="L277" i="1"/>
  <c r="L234" i="1"/>
  <c r="J1188" i="1"/>
  <c r="R94" i="1"/>
  <c r="O1152" i="1"/>
  <c r="N15" i="1"/>
  <c r="O236" i="1"/>
  <c r="L1197" i="1"/>
  <c r="R538" i="1"/>
  <c r="O157" i="1"/>
  <c r="P140" i="1"/>
  <c r="P59" i="1"/>
  <c r="P43" i="1"/>
  <c r="P27" i="1"/>
  <c r="M470" i="1"/>
  <c r="N1152" i="1"/>
  <c r="B236" i="1"/>
  <c r="K1197" i="1"/>
  <c r="N1044" i="1"/>
  <c r="L1118" i="1"/>
  <c r="P1118" i="1"/>
  <c r="R1126" i="1"/>
  <c r="J1126" i="1"/>
  <c r="N165" i="1"/>
  <c r="Q165" i="1"/>
  <c r="N230" i="1"/>
  <c r="M230" i="1"/>
  <c r="A1048" i="1"/>
  <c r="R1048" i="1"/>
  <c r="N1147" i="1"/>
  <c r="Q1147" i="1"/>
  <c r="K1193" i="1"/>
  <c r="L1193" i="1"/>
  <c r="M1231" i="1"/>
  <c r="A1231" i="1"/>
  <c r="B155" i="1"/>
  <c r="L155" i="1"/>
  <c r="Q178" i="1"/>
  <c r="J178" i="1"/>
  <c r="Q309" i="1"/>
  <c r="K309" i="1"/>
  <c r="A87" i="1"/>
  <c r="O87" i="1"/>
  <c r="O69" i="1"/>
  <c r="L69" i="1"/>
  <c r="B31" i="1"/>
  <c r="K31" i="1"/>
  <c r="L31" i="1"/>
  <c r="L47" i="1"/>
  <c r="A47" i="1"/>
  <c r="Q47" i="1"/>
  <c r="P132" i="1"/>
  <c r="L132" i="1"/>
  <c r="L530" i="1"/>
  <c r="K530" i="1"/>
  <c r="A522" i="1"/>
  <c r="O522" i="1"/>
  <c r="O1042" i="1"/>
  <c r="A1197" i="1"/>
  <c r="M1044" i="1"/>
  <c r="O1047" i="1"/>
  <c r="Q1047" i="1"/>
  <c r="A1051" i="1"/>
  <c r="R1051" i="1"/>
  <c r="A1146" i="1"/>
  <c r="J1146" i="1"/>
  <c r="J1189" i="1"/>
  <c r="Q1189" i="1"/>
  <c r="A1232" i="1"/>
  <c r="N1232" i="1"/>
  <c r="B94" i="1"/>
  <c r="M94" i="1"/>
  <c r="B1250" i="1"/>
  <c r="K1250" i="1"/>
  <c r="Q1240" i="1"/>
  <c r="A1240" i="1"/>
  <c r="M1240" i="1"/>
  <c r="R534" i="1"/>
  <c r="A534" i="1"/>
  <c r="B473" i="1"/>
  <c r="K1014" i="1"/>
  <c r="M140" i="1"/>
  <c r="Q59" i="1"/>
  <c r="J43" i="1"/>
  <c r="K27" i="1"/>
  <c r="J470" i="1"/>
  <c r="N1240" i="1"/>
  <c r="P1229" i="1"/>
  <c r="N1042" i="1"/>
  <c r="O281" i="1"/>
  <c r="K1181" i="1"/>
  <c r="K235" i="1"/>
  <c r="L1044" i="1"/>
  <c r="N234" i="1"/>
  <c r="M234" i="1"/>
  <c r="B293" i="1"/>
  <c r="O293" i="1"/>
  <c r="A308" i="1"/>
  <c r="K308" i="1"/>
  <c r="A67" i="1"/>
  <c r="J67" i="1"/>
  <c r="A261" i="1"/>
  <c r="Q261" i="1"/>
  <c r="P261" i="1"/>
  <c r="K269" i="1"/>
  <c r="R269" i="1"/>
  <c r="L33" i="1"/>
  <c r="M33" i="1"/>
  <c r="Q49" i="1"/>
  <c r="L49" i="1"/>
  <c r="A57" i="1"/>
  <c r="O57" i="1"/>
  <c r="K57" i="1"/>
  <c r="B129" i="1"/>
  <c r="N129" i="1"/>
  <c r="P1129" i="1"/>
  <c r="A1129" i="1"/>
  <c r="K1129" i="1"/>
  <c r="J103" i="1"/>
  <c r="P103" i="1"/>
  <c r="Q103" i="1"/>
  <c r="J480" i="1"/>
  <c r="Q528" i="1"/>
  <c r="O187" i="1"/>
  <c r="A187" i="1"/>
  <c r="R520" i="1"/>
  <c r="M536" i="1"/>
  <c r="K245" i="1"/>
  <c r="Q1091" i="1"/>
  <c r="P124" i="1"/>
  <c r="L118" i="1"/>
  <c r="P118" i="1"/>
  <c r="J1099" i="1"/>
  <c r="B496" i="1"/>
  <c r="P496" i="1"/>
  <c r="P116" i="1"/>
  <c r="O253" i="1"/>
  <c r="M253" i="1"/>
  <c r="P253" i="1"/>
  <c r="Q253" i="1"/>
  <c r="A253" i="1"/>
  <c r="J253" i="1"/>
  <c r="B253" i="1"/>
  <c r="R253" i="1"/>
  <c r="K253" i="1"/>
  <c r="N245" i="1"/>
  <c r="B245" i="1"/>
  <c r="R245" i="1"/>
  <c r="L245" i="1"/>
  <c r="M245" i="1"/>
  <c r="O245" i="1"/>
  <c r="P245" i="1"/>
  <c r="Q245" i="1"/>
  <c r="P1090" i="1"/>
  <c r="K1090" i="1"/>
  <c r="L1090" i="1"/>
  <c r="M1090" i="1"/>
  <c r="N1090" i="1"/>
  <c r="N1093" i="1"/>
  <c r="B1093" i="1"/>
  <c r="Q1093" i="1"/>
  <c r="J1093" i="1"/>
  <c r="L1093" i="1"/>
  <c r="R195" i="1"/>
  <c r="A195" i="1"/>
  <c r="B195" i="1"/>
  <c r="L195" i="1"/>
  <c r="Q195" i="1"/>
  <c r="J195" i="1"/>
  <c r="O203" i="1"/>
  <c r="P203" i="1"/>
  <c r="J203" i="1"/>
  <c r="Q1099" i="1"/>
  <c r="A1099" i="1"/>
  <c r="B1099" i="1"/>
  <c r="M1099" i="1"/>
  <c r="N1099" i="1"/>
  <c r="O1099" i="1"/>
  <c r="L1091" i="1"/>
  <c r="M1091" i="1"/>
  <c r="N1091" i="1"/>
  <c r="O1091" i="1"/>
  <c r="P1091" i="1"/>
  <c r="Q116" i="1"/>
  <c r="M116" i="1"/>
  <c r="J116" i="1"/>
  <c r="R116" i="1"/>
  <c r="K116" i="1"/>
  <c r="O116" i="1"/>
  <c r="J124" i="1"/>
  <c r="L124" i="1"/>
  <c r="M124" i="1"/>
  <c r="N124" i="1"/>
  <c r="O124" i="1"/>
  <c r="J1094" i="1"/>
  <c r="A1095" i="1"/>
  <c r="P1096" i="1"/>
  <c r="J1097"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100" i="1"/>
  <c r="O1096"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6" i="1"/>
  <c r="B1096" i="1"/>
  <c r="N1097"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6"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4" i="1"/>
  <c r="L1174" i="1"/>
  <c r="N1174" i="1"/>
  <c r="Q1166" i="1"/>
  <c r="R1166" i="1"/>
  <c r="B1226" i="1"/>
  <c r="O1226" i="1"/>
  <c r="P1226" i="1"/>
  <c r="M1226" i="1"/>
  <c r="K1218" i="1"/>
  <c r="M1218" i="1"/>
  <c r="A1218" i="1"/>
  <c r="A1210" i="1"/>
  <c r="P1210" i="1"/>
  <c r="R1210" i="1"/>
  <c r="K376" i="1"/>
  <c r="R376" i="1"/>
  <c r="K369" i="1"/>
  <c r="J369" i="1"/>
  <c r="B369" i="1"/>
  <c r="L369" i="1"/>
  <c r="B809" i="1"/>
  <c r="A809" i="1"/>
  <c r="B777" i="1"/>
  <c r="A777" i="1"/>
  <c r="R1173" i="1"/>
  <c r="Q1173" i="1"/>
  <c r="M1173" i="1"/>
  <c r="M1165" i="1"/>
  <c r="Q1165" i="1"/>
  <c r="J1165" i="1"/>
  <c r="B1225" i="1"/>
  <c r="Q1225" i="1"/>
  <c r="M1217" i="1"/>
  <c r="P1217"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3" i="1"/>
  <c r="B1214"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5" i="1"/>
  <c r="M1162"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5"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4"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70" i="1"/>
  <c r="B692" i="1"/>
  <c r="L708" i="1"/>
  <c r="Q724" i="1"/>
  <c r="R723" i="1"/>
  <c r="Q720" i="1"/>
  <c r="J144" i="1"/>
  <c r="M215" i="1"/>
  <c r="P207" i="1"/>
  <c r="Q207" i="1"/>
  <c r="P332" i="1"/>
  <c r="N1007" i="1"/>
  <c r="A1007" i="1"/>
  <c r="Q1110" i="1"/>
  <c r="K1102"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8" i="1"/>
  <c r="Q342" i="1"/>
  <c r="P1231" i="1"/>
  <c r="B1231" i="1"/>
  <c r="L1188" i="1"/>
  <c r="M1147" i="1"/>
  <c r="Q69" i="1"/>
  <c r="J299" i="1"/>
  <c r="R178" i="1"/>
  <c r="A178" i="1"/>
  <c r="L1229" i="1"/>
  <c r="P1042" i="1"/>
  <c r="R168" i="1"/>
  <c r="A168" i="1"/>
  <c r="B530" i="1"/>
  <c r="N132" i="1"/>
  <c r="N31" i="1"/>
  <c r="P15" i="1"/>
  <c r="M322" i="1"/>
  <c r="B322" i="1"/>
  <c r="J281" i="1"/>
  <c r="N1197" i="1"/>
  <c r="M309" i="1"/>
  <c r="N1034" i="1"/>
  <c r="N1181" i="1"/>
  <c r="N538" i="1"/>
  <c r="A538" i="1"/>
  <c r="M47" i="1"/>
  <c r="Q235" i="1"/>
  <c r="J157" i="1"/>
  <c r="P1044" i="1"/>
  <c r="M227" i="1"/>
  <c r="L227" i="1"/>
  <c r="P144" i="1"/>
  <c r="Q144" i="1"/>
  <c r="L215" i="1"/>
  <c r="O207" i="1"/>
  <c r="B207" i="1"/>
  <c r="O332" i="1"/>
  <c r="L1007" i="1"/>
  <c r="O1110" i="1"/>
  <c r="P1110" i="1"/>
  <c r="R1102"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1"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10" i="1"/>
  <c r="A1110" i="1"/>
  <c r="Q1102"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2" i="1"/>
  <c r="L1152" i="1"/>
  <c r="A236" i="1"/>
  <c r="R236" i="1"/>
  <c r="M144" i="1"/>
  <c r="J215" i="1"/>
  <c r="L207" i="1"/>
  <c r="K332" i="1"/>
  <c r="A332" i="1"/>
  <c r="R1007" i="1"/>
  <c r="L1110" i="1"/>
  <c r="O1102" i="1"/>
  <c r="P1102"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6" i="1"/>
  <c r="L342" i="1"/>
  <c r="A342" i="1"/>
  <c r="K1231" i="1"/>
  <c r="J1147" i="1"/>
  <c r="A1147" i="1"/>
  <c r="N69" i="1"/>
  <c r="M178" i="1"/>
  <c r="Q1229" i="1"/>
  <c r="M1152" i="1"/>
  <c r="B1152" i="1"/>
  <c r="K1042" i="1"/>
  <c r="M168" i="1"/>
  <c r="R132" i="1"/>
  <c r="O31" i="1"/>
  <c r="K15" i="1"/>
  <c r="Q322" i="1"/>
  <c r="P236" i="1"/>
  <c r="N281" i="1"/>
  <c r="R1197" i="1"/>
  <c r="B1197" i="1"/>
  <c r="N227" i="1"/>
  <c r="J1034" i="1"/>
  <c r="A1034" i="1"/>
  <c r="J1181" i="1"/>
  <c r="K47" i="1"/>
  <c r="L235" i="1"/>
  <c r="B235" i="1"/>
  <c r="M157" i="1"/>
  <c r="K1044" i="1"/>
  <c r="B1125" i="1"/>
  <c r="O1125" i="1"/>
  <c r="A96" i="1"/>
  <c r="O96" i="1"/>
  <c r="K168" i="1"/>
  <c r="A1118" i="1"/>
  <c r="M1118" i="1"/>
  <c r="L165" i="1"/>
  <c r="O165" i="1"/>
  <c r="K1188" i="1"/>
  <c r="R1188" i="1"/>
  <c r="A299" i="1"/>
  <c r="R299" i="1"/>
  <c r="A309" i="1"/>
  <c r="J309" i="1"/>
  <c r="A31" i="1"/>
  <c r="Q31" i="1"/>
  <c r="P538" i="1"/>
  <c r="Q538" i="1"/>
  <c r="P530" i="1"/>
  <c r="Q530" i="1"/>
  <c r="K144" i="1"/>
  <c r="O215" i="1"/>
  <c r="B215" i="1"/>
  <c r="R207" i="1"/>
  <c r="J332" i="1"/>
  <c r="P1007" i="1"/>
  <c r="Q1007" i="1"/>
  <c r="R1110" i="1"/>
  <c r="M1102" i="1"/>
  <c r="A1102"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6" i="1"/>
  <c r="R1118" i="1"/>
  <c r="R342" i="1"/>
  <c r="J1231" i="1"/>
  <c r="P1188" i="1"/>
  <c r="P1147" i="1"/>
  <c r="K69" i="1"/>
  <c r="A69" i="1"/>
  <c r="K299" i="1"/>
  <c r="K178" i="1"/>
  <c r="N1229" i="1"/>
  <c r="R1152" i="1"/>
  <c r="J1042" i="1"/>
  <c r="A1042" i="1"/>
  <c r="Q168" i="1"/>
  <c r="R530" i="1"/>
  <c r="Q132" i="1"/>
  <c r="J31" i="1"/>
  <c r="Q15" i="1"/>
  <c r="A15" i="1"/>
  <c r="O322" i="1"/>
  <c r="N236" i="1"/>
  <c r="M281" i="1"/>
  <c r="Q1197" i="1"/>
  <c r="K227" i="1"/>
  <c r="A227" i="1"/>
  <c r="O309" i="1"/>
  <c r="P1034" i="1"/>
  <c r="Q1181" i="1"/>
  <c r="A1181"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9" i="1"/>
  <c r="J1152" i="1"/>
  <c r="Q1042" i="1"/>
  <c r="J168" i="1"/>
  <c r="B168" i="1"/>
  <c r="J530" i="1"/>
  <c r="O132" i="1"/>
  <c r="P31" i="1"/>
  <c r="R15" i="1"/>
  <c r="N322" i="1"/>
  <c r="A322" i="1"/>
  <c r="M236" i="1"/>
  <c r="L281" i="1"/>
  <c r="O1197" i="1"/>
  <c r="R227" i="1"/>
  <c r="N309" i="1"/>
  <c r="O1034" i="1"/>
  <c r="O1181" i="1"/>
  <c r="B538" i="1"/>
  <c r="N47" i="1"/>
  <c r="R96" i="1"/>
  <c r="J235" i="1"/>
  <c r="R157" i="1"/>
  <c r="A157" i="1"/>
  <c r="Q1044" i="1"/>
  <c r="Q1095" i="1"/>
  <c r="L1100" i="1"/>
  <c r="Q1092" i="1"/>
  <c r="A1092" i="1"/>
  <c r="B1098" i="1"/>
  <c r="P1094" i="1"/>
  <c r="O1094" i="1"/>
  <c r="Q1094" i="1"/>
  <c r="M118" i="1"/>
  <c r="M123" i="1"/>
  <c r="R121" i="1"/>
  <c r="L116" i="1"/>
  <c r="N116" i="1"/>
  <c r="R124" i="1"/>
  <c r="K124" i="1"/>
  <c r="J251" i="1"/>
  <c r="K257" i="1"/>
  <c r="A257" i="1"/>
  <c r="L257" i="1"/>
  <c r="J257" i="1"/>
  <c r="R257" i="1"/>
  <c r="Q249" i="1"/>
  <c r="J249" i="1"/>
  <c r="O249" i="1"/>
  <c r="N249" i="1"/>
  <c r="P249" i="1"/>
  <c r="B200" i="1"/>
  <c r="O194" i="1"/>
  <c r="M422" i="1"/>
  <c r="O423" i="1"/>
  <c r="M439" i="1"/>
  <c r="Q463" i="1"/>
  <c r="Q1090" i="1"/>
  <c r="A1090" i="1"/>
  <c r="J1090" i="1"/>
  <c r="R1093" i="1"/>
  <c r="K1093" i="1"/>
  <c r="K117" i="1"/>
  <c r="M117" i="1"/>
  <c r="Q117" i="1"/>
  <c r="A125" i="1"/>
  <c r="P125" i="1"/>
  <c r="B125" i="1"/>
  <c r="R125" i="1"/>
  <c r="L256" i="1"/>
  <c r="B256" i="1"/>
  <c r="M256" i="1"/>
  <c r="R256" i="1"/>
  <c r="K256" i="1"/>
  <c r="Q248" i="1"/>
  <c r="J248" i="1"/>
  <c r="A248" i="1"/>
  <c r="N248" i="1"/>
  <c r="P248" i="1"/>
  <c r="O248" i="1"/>
  <c r="R423" i="1"/>
  <c r="A1100" i="1"/>
  <c r="O1100" i="1"/>
  <c r="B1100" i="1"/>
  <c r="P1100" i="1"/>
  <c r="K1092" i="1"/>
  <c r="L1092"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3" i="1"/>
  <c r="A1093" i="1"/>
  <c r="B1090" i="1"/>
  <c r="A1094" i="1"/>
  <c r="J1100" i="1"/>
  <c r="N1092" i="1"/>
  <c r="K1099" i="1"/>
  <c r="R1099" i="1"/>
  <c r="L1099" i="1"/>
  <c r="B1091" i="1"/>
  <c r="J1091" i="1"/>
  <c r="K1091" i="1"/>
  <c r="R1091" i="1"/>
  <c r="Q124" i="1"/>
  <c r="A124" i="1"/>
  <c r="B116" i="1"/>
  <c r="B118" i="1"/>
  <c r="L117" i="1"/>
  <c r="M257" i="1"/>
  <c r="L248" i="1"/>
  <c r="L192" i="1"/>
  <c r="M193" i="1"/>
  <c r="A193" i="1"/>
  <c r="O193" i="1"/>
  <c r="N193" i="1"/>
  <c r="K193" i="1"/>
  <c r="Q201" i="1"/>
  <c r="J201" i="1"/>
  <c r="O201" i="1"/>
  <c r="N201" i="1"/>
  <c r="P201" i="1"/>
  <c r="M447" i="1"/>
  <c r="M1092" i="1"/>
  <c r="Q1098" i="1"/>
  <c r="A1098" i="1"/>
  <c r="J1098" i="1"/>
  <c r="N200" i="1"/>
  <c r="O192" i="1"/>
  <c r="K194" i="1"/>
  <c r="M194" i="1"/>
  <c r="A194" i="1"/>
  <c r="P194" i="1"/>
  <c r="Q194" i="1"/>
  <c r="R194" i="1"/>
  <c r="B202" i="1"/>
  <c r="K202" i="1"/>
  <c r="A202" i="1"/>
  <c r="L202" i="1"/>
  <c r="J202" i="1"/>
  <c r="R202" i="1"/>
  <c r="B423" i="1"/>
  <c r="M423" i="1"/>
  <c r="A423" i="1"/>
  <c r="N423" i="1"/>
  <c r="Q423" i="1"/>
  <c r="K423" i="1"/>
  <c r="L423" i="1"/>
  <c r="Q447" i="1"/>
  <c r="Q1100" i="1"/>
  <c r="R1092"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100" i="1"/>
  <c r="J1092" i="1"/>
  <c r="O118" i="1"/>
  <c r="M251" i="1"/>
  <c r="L251" i="1"/>
  <c r="N251" i="1"/>
  <c r="A251" i="1"/>
  <c r="R251" i="1"/>
  <c r="B251" i="1"/>
  <c r="K251" i="1"/>
  <c r="L200" i="1"/>
  <c r="K192" i="1"/>
  <c r="R431" i="1"/>
  <c r="L455" i="1"/>
  <c r="M1100" i="1"/>
  <c r="B1092" i="1"/>
  <c r="J1095" i="1"/>
  <c r="R1095"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1" i="1"/>
  <c r="J1171" i="1"/>
  <c r="A1171" i="1"/>
  <c r="R1171" i="1"/>
  <c r="B1171" i="1"/>
  <c r="M1171" i="1"/>
  <c r="K1163" i="1"/>
  <c r="P1163" i="1"/>
  <c r="Q1163" i="1"/>
  <c r="R1163" i="1"/>
  <c r="L1163" i="1"/>
  <c r="B1223" i="1"/>
  <c r="M1223" i="1"/>
  <c r="N1223" i="1"/>
  <c r="P1223" i="1"/>
  <c r="R1223" i="1"/>
  <c r="A1215" i="1"/>
  <c r="O1215" i="1"/>
  <c r="M1215" i="1"/>
  <c r="N1215" i="1"/>
  <c r="P1215" i="1"/>
  <c r="R1215"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1" i="1"/>
  <c r="B1215" i="1"/>
  <c r="A1163" i="1"/>
  <c r="R1170" i="1"/>
  <c r="Q1170" i="1"/>
  <c r="K1170" i="1"/>
  <c r="M1170" i="1"/>
  <c r="R1162" i="1"/>
  <c r="K1162" i="1"/>
  <c r="B1162" i="1"/>
  <c r="N1162" i="1"/>
  <c r="N1222" i="1"/>
  <c r="P1222" i="1"/>
  <c r="A1222" i="1"/>
  <c r="Q1222" i="1"/>
  <c r="B1222" i="1"/>
  <c r="L1222" i="1"/>
  <c r="L1214" i="1"/>
  <c r="P1214" i="1"/>
  <c r="Q1214" i="1"/>
  <c r="A1214" i="1"/>
  <c r="K1214"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1" i="1"/>
  <c r="O1222" i="1"/>
  <c r="P1170" i="1"/>
  <c r="L1223"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1" i="1"/>
  <c r="M1222" i="1"/>
  <c r="N1170" i="1"/>
  <c r="K1223"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2" i="1"/>
  <c r="L1170" i="1"/>
  <c r="Q1223" i="1"/>
  <c r="R397" i="1"/>
  <c r="M413" i="1"/>
  <c r="A409" i="1"/>
  <c r="K409" i="1"/>
  <c r="L409" i="1"/>
  <c r="N409" i="1"/>
  <c r="O409" i="1"/>
  <c r="P409" i="1"/>
  <c r="R409" i="1"/>
  <c r="Q401" i="1"/>
  <c r="R401" i="1"/>
  <c r="B401" i="1"/>
  <c r="N401" i="1"/>
  <c r="O401" i="1"/>
  <c r="K401" i="1"/>
  <c r="N393" i="1"/>
  <c r="M393" i="1"/>
  <c r="Q393" i="1"/>
  <c r="A393" i="1"/>
  <c r="B393" i="1"/>
  <c r="O393" i="1"/>
  <c r="R393" i="1"/>
  <c r="O1162"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2" i="1"/>
  <c r="B1170" i="1"/>
  <c r="A1223" i="1"/>
  <c r="B1174" i="1"/>
  <c r="O1174" i="1"/>
  <c r="K1174" i="1"/>
  <c r="M1174" i="1"/>
  <c r="P1174" i="1"/>
  <c r="N1166" i="1"/>
  <c r="K1166" i="1"/>
  <c r="M1166" i="1"/>
  <c r="P1166" i="1"/>
  <c r="K1226" i="1"/>
  <c r="Q1226" i="1"/>
  <c r="L1226" i="1"/>
  <c r="N1226" i="1"/>
  <c r="R1218" i="1"/>
  <c r="Q1218" i="1"/>
  <c r="L1218" i="1"/>
  <c r="B1218" i="1"/>
  <c r="Q1210" i="1"/>
  <c r="J1210" i="1"/>
  <c r="K1210" i="1"/>
  <c r="B1210"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4" i="1"/>
  <c r="Q1162" i="1"/>
  <c r="L1215" i="1"/>
  <c r="N1163" i="1"/>
  <c r="N1173" i="1"/>
  <c r="P1173" i="1"/>
  <c r="B1173" i="1"/>
  <c r="K1173" i="1"/>
  <c r="R1165" i="1"/>
  <c r="N1165" i="1"/>
  <c r="P1165" i="1"/>
  <c r="B1165" i="1"/>
  <c r="K1165" i="1"/>
  <c r="A1225" i="1"/>
  <c r="N1225" i="1"/>
  <c r="P1225" i="1"/>
  <c r="R1225" i="1"/>
  <c r="M1225" i="1"/>
  <c r="L1217" i="1"/>
  <c r="N1217" i="1"/>
  <c r="A1217" i="1"/>
  <c r="B1217" i="1"/>
  <c r="R1217"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4" i="1"/>
  <c r="P1162" i="1"/>
  <c r="K1215" i="1"/>
  <c r="M1163" i="1"/>
  <c r="J404" i="1"/>
  <c r="K412" i="1"/>
  <c r="M405" i="1"/>
  <c r="Q402" i="1"/>
  <c r="L393" i="1"/>
  <c r="A401" i="1"/>
  <c r="A694" i="1"/>
  <c r="O694" i="1"/>
  <c r="R1212" i="1"/>
  <c r="R1220" i="1"/>
  <c r="L1160" i="1"/>
  <c r="K1168" i="1"/>
  <c r="P1169" i="1"/>
  <c r="M407" i="1"/>
  <c r="N392" i="1"/>
  <c r="A392" i="1"/>
  <c r="Q408" i="1"/>
  <c r="K391" i="1"/>
  <c r="R399" i="1"/>
  <c r="L385" i="1"/>
  <c r="K385" i="1"/>
  <c r="M385" i="1"/>
  <c r="R385" i="1"/>
  <c r="N385" i="1"/>
  <c r="P385" i="1"/>
  <c r="A385" i="1"/>
  <c r="Q385" i="1"/>
  <c r="N1212" i="1"/>
  <c r="N1220" i="1"/>
  <c r="Q1160" i="1"/>
  <c r="N1168" i="1"/>
  <c r="A1213" i="1"/>
  <c r="J1213" i="1"/>
  <c r="R407" i="1"/>
  <c r="O400" i="1"/>
  <c r="N400" i="1"/>
  <c r="J1164" i="1"/>
  <c r="B399" i="1"/>
  <c r="N399" i="1"/>
  <c r="L399" i="1"/>
  <c r="L391" i="1"/>
  <c r="Q391" i="1"/>
  <c r="L1212" i="1"/>
  <c r="A1220" i="1"/>
  <c r="B1160" i="1"/>
  <c r="K1169"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4"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4" i="1"/>
  <c r="O1225" i="1"/>
  <c r="O1212" i="1"/>
  <c r="J1220" i="1"/>
  <c r="O1160" i="1"/>
  <c r="J1168" i="1"/>
  <c r="J1221" i="1"/>
  <c r="O1161" i="1"/>
  <c r="O1217" i="1"/>
  <c r="O1165" i="1"/>
  <c r="O1170" i="1"/>
  <c r="J1223" i="1"/>
  <c r="O1163" i="1"/>
  <c r="J1224" i="1"/>
  <c r="O1210" i="1"/>
  <c r="J1218" i="1"/>
  <c r="J1166" i="1"/>
  <c r="A1159" i="1"/>
  <c r="O1171" i="1"/>
  <c r="A1165" i="1"/>
  <c r="O1219" i="1"/>
  <c r="O1167" i="1"/>
  <c r="J1175" i="1"/>
  <c r="A1160" i="1"/>
  <c r="J1173" i="1"/>
  <c r="O1213" i="1"/>
  <c r="J1214" i="1"/>
  <c r="J1162" i="1"/>
  <c r="A1162" i="1"/>
  <c r="O1223" i="1"/>
  <c r="O1224" i="1"/>
  <c r="O1166" i="1"/>
  <c r="O1220" i="1"/>
  <c r="O1168" i="1"/>
  <c r="O1221" i="1"/>
  <c r="A1169" i="1"/>
  <c r="O1218" i="1"/>
  <c r="J1226" i="1"/>
  <c r="J1174" i="1"/>
  <c r="J1211" i="1"/>
  <c r="J1159" i="1"/>
  <c r="A1167" i="1"/>
  <c r="A1161" i="1"/>
  <c r="O1173" i="1"/>
  <c r="J1169" i="1"/>
  <c r="J1172" i="1"/>
  <c r="A1166" i="1"/>
  <c r="O1175" i="1"/>
  <c r="J1225" i="1"/>
  <c r="J1212" i="1"/>
  <c r="J1160" i="1"/>
  <c r="A1168" i="1"/>
  <c r="J1161" i="1"/>
  <c r="J1217" i="1"/>
  <c r="A1173" i="1"/>
  <c r="A1172" i="1"/>
  <c r="J1222" i="1"/>
  <c r="J1170" i="1"/>
  <c r="J1215" i="1"/>
  <c r="J1163" i="1"/>
  <c r="J689" i="15" l="1"/>
  <c r="B695" i="15"/>
  <c r="J692" i="15"/>
  <c r="B70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tc={9BFE3C23-48E7-41A7-BD9D-05D162A317A1}</author>
    <author>tc={B7CCC003-2C10-4898-8F53-A175F0163389}</author>
    <author>tc={06000DCA-228E-4D9C-9C74-E359F36B50DB}</author>
    <author>tc={2292DDF2-2FF1-4A55-A9BF-295D7704895C}</author>
    <author>tc={2874C40A-CEBE-4B62-A331-8F42CFEEF852}</author>
    <author>tc={19777683-0E7F-4DAF-955F-A7EBAC7AAEEA}</author>
    <author>tc={A2328F4B-C3F9-4761-BF76-1D4F4D6A14B6}</author>
    <author>tc={3224698C-8114-49BB-A425-26AE0DED31AE}</author>
    <author>tc={7F277DCC-EC22-4959-8909-C332B7864A7E}</author>
    <author>tc={665654FC-F39F-453B-870A-55D04739B622}</author>
    <author>tc={E2106FC3-386C-4714-B306-9BA0FD425274}</author>
    <author>tc={533ED9E9-6679-4F87-8334-34B20092FA20}</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4" authorId="1" shapeId="0" xr:uid="{9BFE3C23-48E7-41A7-BD9D-05D162A317A1}">
      <text>
        <t>[Threaded comment]
Your version of Excel allows you to read this threaded comment; however, any edits to it will get removed if the file is opened in a newer version of Excel. Learn more: https://go.microsoft.com/fwlink/?linkid=870924
Comment:
    Which file does this correspond to? BCEU?</t>
      </text>
    </comment>
    <comment ref="J20" authorId="2" shapeId="0" xr:uid="{B7CCC003-2C10-4898-8F53-A175F0163389}">
      <text>
        <t xml:space="preserve">[Threaded comment]
Your version of Excel allows you to read this threaded comment; however, any edits to it will get removed if the file is opened in a newer version of Excel. Learn more: https://go.microsoft.com/fwlink/?linkid=870924
Comment:
    Update based on model results </t>
      </text>
    </comment>
    <comment ref="J25" authorId="3" shapeId="0" xr:uid="{06000DCA-228E-4D9C-9C74-E359F36B50DB}">
      <text>
        <t>[Threaded comment]
Your version of Excel allows you to read this threaded comment; however, any edits to it will get removed if the file is opened in a newer version of Excel. Learn more: https://go.microsoft.com/fwlink/?linkid=870924
Comment:
    Used EIaE; Elec Imports and Exports</t>
      </text>
    </comment>
    <comment ref="J29" authorId="4" shapeId="0" xr:uid="{2292DDF2-2FF1-4A55-A9BF-295D7704895C}">
      <text>
        <t>[Threaded comment]
Your version of Excel allows you to read this threaded comment; however, any edits to it will get removed if the file is opened in a newer version of Excel. Learn more: https://go.microsoft.com/fwlink/?linkid=870924
Comment:
    File BCRbQ; check</t>
      </text>
    </comment>
    <comment ref="J31" authorId="5" shapeId="0" xr:uid="{2874C40A-CEBE-4B62-A331-8F42CFEEF852}">
      <text>
        <t>[Threaded comment]
Your version of Excel allows you to read this threaded comment; however, any edits to it will get removed if the file is opened in a newer version of Excel. Learn more: https://go.microsoft.com/fwlink/?linkid=870924
Comment:
    used BTC file</t>
      </text>
    </comment>
    <comment ref="E32" authorId="6"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7"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8"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36" authorId="9" shapeId="0" xr:uid="{7F277DCC-EC22-4959-8909-C332B7864A7E}">
      <text>
        <t>[Threaded comment]
Your version of Excel allows you to read this threaded comment; however, any edits to it will get removed if the file is opened in a newer version of Excel. Learn more: https://go.microsoft.com/fwlink/?linkid=870924
Comment:
    Not sure where nonpeaker capacity factors found for Canada. Eyab/Electicity team</t>
      </text>
    </comment>
    <comment ref="J38" authorId="10" shapeId="0" xr:uid="{665654FC-F39F-453B-870A-55D04739B622}">
      <text>
        <t>[Threaded comment]
Your version of Excel allows you to read this threaded comment; however, any edits to it will get removed if the file is opened in a newer version of Excel. Learn more: https://go.microsoft.com/fwlink/?linkid=870924
Comment:
    BTaDLP</t>
      </text>
    </comment>
    <comment ref="I40" authorId="11"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J58" authorId="12" shapeId="0" xr:uid="{533ED9E9-6679-4F87-8334-34B20092FA20}">
      <text>
        <t>[Threaded comment]
Your version of Excel allows you to read this threaded comment; however, any edits to it will get removed if the file is opened in a newer version of Excel. Learn more: https://go.microsoft.com/fwlink/?linkid=870924
Comment:
    Double check-model has only thermal coal</t>
      </text>
    </comment>
    <comment ref="I72" authorId="13"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14"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15"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16"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17"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8"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9"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20"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21"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22"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23"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24"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25"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26"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27"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8"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9"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30"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31"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Andre Dixon</author>
  </authors>
  <commentList>
    <comment ref="B33" authorId="0" shapeId="0" xr:uid="{073F72AF-3085-462E-B2B1-0713D9CD6C33}">
      <text>
        <r>
          <rPr>
            <b/>
            <sz val="9"/>
            <color indexed="81"/>
            <rFont val="Tahoma"/>
            <family val="2"/>
          </rPr>
          <t>Andre Dixon:</t>
        </r>
        <r>
          <rPr>
            <sz val="9"/>
            <color indexed="81"/>
            <rFont val="Tahoma"/>
            <family val="2"/>
          </rPr>
          <t xml:space="preserve">
Other SI unit-based countries used:
thousand metric tons / year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tc={EA7B1A3A-0673-401D-AA12-81F9A13AD71A}</author>
    <author>Eyab Al-Aini</author>
  </authors>
  <commentList>
    <comment ref="C145" authorId="0" shapeId="0" xr:uid="{EA7B1A3A-0673-401D-AA12-81F9A13AD71A}">
      <text>
        <t>[Threaded comment]
Your version of Excel allows you to read this threaded comment; however, any edits to it will get removed if the file is opened in a newer version of Excel. Learn more: https://go.microsoft.com/fwlink/?linkid=870924
Comment:
    @Andre Dixon, let's enable this and use the units that yield a number between 1-100 (PJ/$ million or billion  )</t>
      </text>
    </comment>
    <comment ref="F149" authorId="1" shapeId="0" xr:uid="{5C63D7D8-DFE3-4E52-8A79-AB1650E2878B}">
      <text>
        <r>
          <rPr>
            <b/>
            <sz val="9"/>
            <color indexed="81"/>
            <rFont val="Tahoma"/>
            <charset val="1"/>
          </rPr>
          <t>Eyab Al-Aini:</t>
        </r>
        <r>
          <rPr>
            <sz val="9"/>
            <color indexed="81"/>
            <rFont val="Tahoma"/>
            <charset val="1"/>
          </rPr>
          <t xml:space="preserve">
use PJ
(previously 'billion cubic meters / year', 
=UnitControlCenter!$B$31)</t>
        </r>
      </text>
    </comment>
    <comment ref="F150" authorId="1" shapeId="0" xr:uid="{A61272E7-06C2-4B2E-9630-0BAE62246E13}">
      <text>
        <r>
          <rPr>
            <b/>
            <sz val="9"/>
            <color indexed="81"/>
            <rFont val="Tahoma"/>
            <charset val="1"/>
          </rPr>
          <t>Eyab Al-Aini:</t>
        </r>
        <r>
          <rPr>
            <sz val="9"/>
            <color indexed="81"/>
            <rFont val="Tahoma"/>
            <charset val="1"/>
          </rPr>
          <t xml:space="preserve">
Use million Liters 
(previously 'million barrels of oil / year',
=UnitControlCenter!$B$32)</t>
        </r>
      </text>
    </comment>
    <comment ref="F151" authorId="1" shapeId="0" xr:uid="{1CF63890-4226-4BEB-81C1-12FC6DD28825}">
      <text>
        <r>
          <rPr>
            <b/>
            <sz val="9"/>
            <color indexed="81"/>
            <rFont val="Tahoma"/>
            <charset val="1"/>
          </rPr>
          <t>Eyab Al-Aini:</t>
        </r>
        <r>
          <rPr>
            <sz val="9"/>
            <color indexed="81"/>
            <rFont val="Tahoma"/>
            <charset val="1"/>
          </rPr>
          <t xml:space="preserve">
Use million Liters 
(previously 'million barrels of oil / year',
=UnitControlCenter!$B$32)</t>
        </r>
      </text>
    </comment>
    <comment ref="F177" authorId="1" shapeId="0" xr:uid="{04EF1CF4-8BF9-4C09-A83F-0CD383F8A370}">
      <text>
        <r>
          <rPr>
            <b/>
            <sz val="9"/>
            <color indexed="81"/>
            <rFont val="Tahoma"/>
            <charset val="1"/>
          </rPr>
          <t>Eyab Al-Aini:</t>
        </r>
        <r>
          <rPr>
            <sz val="9"/>
            <color indexed="81"/>
            <rFont val="Tahoma"/>
            <charset val="1"/>
          </rPr>
          <t xml:space="preserve">
convert short ton to metric tonnes </t>
        </r>
      </text>
    </comment>
    <comment ref="F179" authorId="1" shapeId="0" xr:uid="{5B4B3DBF-4C7B-4275-AFAC-A1C596B88906}">
      <text>
        <r>
          <rPr>
            <b/>
            <sz val="9"/>
            <color indexed="81"/>
            <rFont val="Tahoma"/>
            <charset val="1"/>
          </rPr>
          <t>Eyab Al-Aini:</t>
        </r>
        <r>
          <rPr>
            <sz val="9"/>
            <color indexed="81"/>
            <rFont val="Tahoma"/>
            <charset val="1"/>
          </rPr>
          <t xml:space="preserve">
Change to GJ</t>
        </r>
      </text>
    </comment>
    <comment ref="F183" authorId="1" shapeId="0" xr:uid="{C1EBF222-99CE-4054-BBDB-2EE5F6E73C54}">
      <text>
        <r>
          <rPr>
            <b/>
            <sz val="9"/>
            <color indexed="81"/>
            <rFont val="Tahoma"/>
            <charset val="1"/>
          </rPr>
          <t>Eyab Al-Aini:
Change to $/L</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<sst xmlns="http://schemas.openxmlformats.org/spreadsheetml/2006/main" count="15237" uniqueCount="3637">
  <si>
    <t>Web App Data</t>
  </si>
  <si>
    <t>This spreadsheet contains data that is used to populate the web application interface</t>
  </si>
  <si>
    <t>for the Energy Policy Simulator.  The data in other tabs in this spreadsheet are used</t>
  </si>
  <si>
    <t>to establish the policy levers, lever bounds, descriptive text for pop-over</t>
  </si>
  <si>
    <t>panels, output graphs, and reference scenarios available in the web app.</t>
  </si>
  <si>
    <t>A live version of the web application interface powered by a copy of this model</t>
  </si>
  <si>
    <t>can be found at:</t>
  </si>
  <si>
    <t>https://www.energypolicy.solutions</t>
  </si>
  <si>
    <t>You are unlikely to need to use or change the contents of this spreadsheet, unless</t>
  </si>
  <si>
    <t>you are adapting the Energy Policy Simulator to a new country and desire</t>
  </si>
  <si>
    <t>a web application interface customized for your country-specific model version.</t>
  </si>
  <si>
    <t>Checks for Policy ID Number Validity</t>
  </si>
  <si>
    <t>Max policy ID number in use</t>
  </si>
  <si>
    <t>Lowest duplicate ID number</t>
  </si>
  <si>
    <t>Row of first policy missing a valid ID number</t>
  </si>
  <si>
    <t>Customizing Policy Levers</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</si>
  <si>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</si>
  <si>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</si>
  <si>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</si>
  <si>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</si>
  <si>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</si>
  <si>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r>
      <t>Leave the "</t>
    </r>
    <r>
      <rPr>
        <b/>
        <sz val="11"/>
        <color rgb="FF740000"/>
        <rFont val="Calibri"/>
        <family val="2"/>
        <scheme val="minor"/>
      </rPr>
      <t>Policy Schedule Subscript</t>
    </r>
    <r>
      <rPr>
        <sz val="11"/>
        <rFont val="Calibri"/>
        <family val="2"/>
        <scheme val="minor"/>
      </rPr>
      <t>" cell blank to deny the ability to edit the implementation</t>
    </r>
  </si>
  <si>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</si>
  <si>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</si>
  <si>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</si>
  <si>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</si>
  <si>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r>
      <t>Leave the "</t>
    </r>
    <r>
      <rPr>
        <b/>
        <sz val="11"/>
        <color rgb="FF740000"/>
        <rFont val="Calibri"/>
        <family val="2"/>
        <scheme val="minor"/>
      </rPr>
      <t>Policy Group</t>
    </r>
    <r>
      <rPr>
        <sz val="11"/>
        <rFont val="Calibri"/>
        <family val="2"/>
        <scheme val="minor"/>
      </rPr>
      <t>" cell blank to exclude a lever from wedge diagrams and abatement cost curves.</t>
    </r>
  </si>
  <si>
    <t>This should always be done for "Control Settings" (which affect both the BAU and policy cases),</t>
  </si>
  <si>
    <t>and should generally never be done for actual policy levers.</t>
  </si>
  <si>
    <r>
      <t>Leave the "</t>
    </r>
    <r>
      <rPr>
        <b/>
        <sz val="11"/>
        <color rgb="FF740000"/>
        <rFont val="Calibri"/>
        <family val="2"/>
        <scheme val="minor"/>
      </rPr>
      <t>URL for "How the model handles this policy" links</t>
    </r>
    <r>
      <rPr>
        <sz val="11"/>
        <rFont val="Calibri"/>
        <family val="2"/>
        <scheme val="minor"/>
      </rPr>
      <t>" cell blank to exclude this link from</t>
    </r>
  </si>
  <si>
    <t>the policy's pop-over pane.  You should generally do this whenever there is no on-topic place</t>
  </si>
  <si>
    <t>in the documentation to which to send a user.</t>
  </si>
  <si>
    <r>
      <t>Leave the "</t>
    </r>
    <r>
      <rPr>
        <b/>
        <sz val="11"/>
        <color rgb="FF740000"/>
        <rFont val="Calibri"/>
        <family val="2"/>
        <scheme val="minor"/>
      </rPr>
      <t>URL for "How to design this policy well" links</t>
    </r>
    <r>
      <rPr>
        <sz val="11"/>
        <rFont val="Calibri"/>
        <family val="2"/>
        <scheme val="minor"/>
      </rPr>
      <t>" cell blank to exclude this link from</t>
    </r>
  </si>
  <si>
    <t>the policy's pop-over pane.  You should generally do this whenever no documentation page</t>
  </si>
  <si>
    <t>for that policy exists.</t>
  </si>
  <si>
    <t>Notes on Unit Formatting on Policy Characteristics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</si>
  <si>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</si>
  <si>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</si>
  <si>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</si>
  <si>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r>
      <t>policy settings based on the "</t>
    </r>
    <r>
      <rPr>
        <b/>
        <sz val="11"/>
        <color rgb="FF740000"/>
        <rFont val="Calibri"/>
        <family val="2"/>
        <scheme val="minor"/>
      </rPr>
      <t>Slider Step Size</t>
    </r>
    <r>
      <rPr>
        <sz val="11"/>
        <rFont val="Calibri"/>
        <family val="2"/>
        <scheme val="minor"/>
      </rPr>
      <t>."  Up to 2 decimal places (e.g. showing values as</t>
    </r>
  </si>
  <si>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</si>
  <si>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</si>
  <si>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t>This tab contains information about each policy that does not vary by subscripted element of that policy.</t>
  </si>
  <si>
    <t>It matches policies to the listing in the "PolicyLevers" tab using the "Vensim Variable Name" column.</t>
  </si>
  <si>
    <t>Sector</t>
  </si>
  <si>
    <t>Short Name</t>
  </si>
  <si>
    <t>Vensim Variable Name</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</si>
  <si>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</si>
  <si>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</si>
  <si>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</si>
  <si>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</si>
  <si>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</si>
  <si>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</si>
  <si>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</si>
  <si>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</si>
  <si>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</si>
  <si>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</si>
  <si>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</si>
  <si>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Transportation</t>
  </si>
  <si>
    <t>Conventional Pollutant Standards</t>
  </si>
  <si>
    <t>Percentage Reduction of Separately Regulated Pollutants</t>
  </si>
  <si>
    <t>Conventional Pollutant Standard</t>
  </si>
  <si>
    <t>trans reduce regulated pollutants</t>
  </si>
  <si>
    <t>% reduction in emissions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</si>
  <si>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t>
  </si>
  <si>
    <t>transportation-sector-main.html#conv-pol-stds</t>
  </si>
  <si>
    <t>conventional-pollutant-standards.html</t>
  </si>
  <si>
    <t>Electric Vehicle Charger Deployment</t>
  </si>
  <si>
    <t>EV Charger Deployment</t>
  </si>
  <si>
    <t>trans EV charger deployment</t>
  </si>
  <si>
    <t>chargers / 100k pop</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</si>
  <si>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t>
  </si>
  <si>
    <t>ev-charger-deployment.html</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</si>
  <si>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</si>
  <si>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</si>
  <si>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</si>
  <si>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</si>
  <si>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</si>
  <si>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</si>
  <si>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t>
  </si>
  <si>
    <t>reduce-range-anxiety-charging-time.html</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</si>
  <si>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</si>
  <si>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Electric Vehicle Sales Standard</t>
  </si>
  <si>
    <t>Additional Minimum Required EV Sales Percentage</t>
  </si>
  <si>
    <t>EV Sales Standard</t>
  </si>
  <si>
    <t>trans EV minimum</t>
  </si>
  <si>
    <t>% of new vehicles sold</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</si>
  <si>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</si>
  <si>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</si>
  <si>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</si>
  <si>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</si>
  <si>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Electric Vehicle Subsidy</t>
  </si>
  <si>
    <t>Additional EV Subsidy Percentage</t>
  </si>
  <si>
    <t>EV Subsidy</t>
  </si>
  <si>
    <t>trans EV subsidy</t>
  </si>
  <si>
    <t>% of vehicle cost</t>
  </si>
  <si>
    <t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</si>
  <si>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</si>
  <si>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</si>
  <si>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</si>
  <si>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</si>
  <si>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</si>
  <si>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</si>
  <si>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</si>
  <si>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</si>
  <si>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</si>
  <si>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</si>
  <si>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</si>
  <si>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</si>
  <si>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</si>
  <si>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</si>
  <si>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</si>
  <si>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</si>
  <si>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</si>
  <si>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</si>
  <si>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</si>
  <si>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</si>
  <si>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</si>
  <si>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</si>
  <si>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Hydrogen Vehicle Sales Standard</t>
  </si>
  <si>
    <t>Minimum Required Hydrogen Vehicle Sales Percentage</t>
  </si>
  <si>
    <t>Hydrogen Veh Sales Standard</t>
  </si>
  <si>
    <t>trans hydrogen vehicle minimum</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</si>
  <si>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</si>
  <si>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hydrogen-vehicle-mandate.html</t>
  </si>
  <si>
    <t>https://wamu.org/story/19/03/18/japan-is-betting-big-on-the-future-of-hydrogen-cars/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</si>
  <si>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</si>
  <si>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</si>
  <si>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</si>
  <si>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</si>
  <si>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Canada's proposed federal Clean Fuel Standard would require will require liquid fuel (gasoline and diesel) suppliers to gradually reduce the carbon intensity of the fuels they produce and sell for use in Canada over time, leading to a decrease of approximately 13% (below 2016 levels) in the carbon intensity of liquid fuels used in Canada by 2030. The U.S. National Renewable Fuel Standard equates to a BAU LCFS of 2.2% - 4.6% (varying by year).  British Columbia's Low Carbon Fuel Standard requires 5% annual average renewable content in gasoline, and 4% renewable content in diesel. The BC Standard also requires reductions in the average carbon intensity of fuels by 20% by 2030.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</si>
  <si>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</si>
  <si>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</si>
  <si>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</si>
  <si>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</si>
  <si>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</si>
  <si>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</si>
  <si>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</si>
  <si>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t>
  </si>
  <si>
    <t>transportation-sector-main.html#tdm</t>
  </si>
  <si>
    <t>transportation-demand-management.html</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</si>
  <si>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</si>
  <si>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Buildings and Appliances</t>
  </si>
  <si>
    <t>Building Component Electrification</t>
  </si>
  <si>
    <t>Fraction of New Bldg Components Shifted to Other Fuels</t>
  </si>
  <si>
    <t>bldgs new component fuel shifting</t>
  </si>
  <si>
    <t>% of newly sold non-electric building components</t>
  </si>
  <si>
    <t>**Description:**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</si>
  <si>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buildings-sector-main.html#component-elec</t>
  </si>
  <si>
    <t>building-component-electrification.html</t>
  </si>
  <si>
    <t>EIA AEO</t>
  </si>
  <si>
    <t>Building Energy Efficiency Standards</t>
  </si>
  <si>
    <t>Reduction in E Use Allowed by Component Eff Std</t>
  </si>
  <si>
    <t>bldgs efficiency standards</t>
  </si>
  <si>
    <t>% reduction in energy use</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</si>
  <si>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</si>
  <si>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</si>
  <si>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</si>
  <si>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</si>
  <si>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</si>
  <si>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</si>
  <si>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</si>
  <si>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</si>
  <si>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</si>
  <si>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</si>
  <si>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</si>
  <si>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</si>
  <si>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Distributed Solar Carve-Out</t>
  </si>
  <si>
    <t>Min Fraction of Total Elec Demand to be Met by Distributed Solar PV</t>
  </si>
  <si>
    <t>Distributed Solar Promotion</t>
  </si>
  <si>
    <t>bldgs min fraction distributed solar</t>
  </si>
  <si>
    <t>minimum % elec from solar</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</si>
  <si>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 Canada has no current carve-out policies.</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</si>
  <si>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</si>
  <si>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</si>
  <si>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</si>
  <si>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</si>
  <si>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Distributed Solar Subsidy</t>
  </si>
  <si>
    <t>Perc Subsidy for Distributed Solar PV Capacity</t>
  </si>
  <si>
    <t>bldgs distributed solar subsidy</t>
  </si>
  <si>
    <t>% of PV system cost</t>
  </si>
  <si>
    <t xml:space="preserve">**Description:**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</si>
  <si>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</si>
  <si>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</si>
  <si>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</si>
  <si>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</si>
  <si>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</si>
  <si>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</si>
  <si>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</si>
  <si>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</si>
  <si>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</si>
  <si>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none</t>
  </si>
  <si>
    <t>Retrofit Existing Buildings</t>
  </si>
  <si>
    <t>Share of Preexisting Buildings Subject to Retrofitting</t>
  </si>
  <si>
    <t>Increased Retrofitting</t>
  </si>
  <si>
    <t>bldgs retrofitting</t>
  </si>
  <si>
    <t>% of existing buildings</t>
  </si>
  <si>
    <r>
      <t xml:space="preserve">**Description:** Each year, the specified percentage of the selected building type(s) that existed at the start of the model run will be retrofit with more efficient heating, cooling, and envelope components. // **Guidance for setting values:** </t>
    </r>
    <r>
      <rPr>
        <u/>
        <sz val="11"/>
        <color rgb="FFFF0000"/>
        <rFont val="Calibri"/>
        <family val="2"/>
        <scheme val="minor"/>
      </rPr>
      <t>By 2050, roughly 70% of preexisting buildings will be in use, and 37% of the preexisting buildings will still survive without major renovations, so a value of 37% will retrofit all such surviving buildings by 2050.  Policy settings higher than this will retrofit all eligible buildings sooner than 2050.</t>
    </r>
  </si>
  <si>
    <t>buildings-sector-main.html#retrofitting</t>
  </si>
  <si>
    <t>increased-retrofitting.html</t>
  </si>
  <si>
    <t>Calculated from model data; see the relevant variable(s) in the InputData folder for source information.</t>
  </si>
  <si>
    <t>Rebate for Efficient Products</t>
  </si>
  <si>
    <t>Boolean Rebate Program for Efficient Components</t>
  </si>
  <si>
    <t>bldgs rebate</t>
  </si>
  <si>
    <t>**Description:** This policy represents a modest rebate paid to customers who purchase energy-efficient building equipment of the selected type(s).  Typical rebate amounts represented by this policy are $50-100 for a clothes washer and $25-50 for a dishwasher or refrigerator.</t>
  </si>
  <si>
    <t>buildings-sector-main.html#rebate</t>
  </si>
  <si>
    <t>rebate-for-efficient-products.html</t>
  </si>
  <si>
    <t>Electricity Supply</t>
  </si>
  <si>
    <t>Ban New Power Plants</t>
  </si>
  <si>
    <t>Boolean Ban New Power Plants</t>
  </si>
  <si>
    <t>elec ban new power plants</t>
  </si>
  <si>
    <t>**Description:** This policy prevents new capacity of the selected type(s) from being built or deployed.</t>
  </si>
  <si>
    <t>electricity-sector-main.html#ban</t>
  </si>
  <si>
    <t>ban-new-capacity.html</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</si>
  <si>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</si>
  <si>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</si>
  <si>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</si>
  <si>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</si>
  <si>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</si>
  <si>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</si>
  <si>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</si>
  <si>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</si>
  <si>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Clean Electricity Standard</t>
  </si>
  <si>
    <t>Renewable Portfolio Std Percentage</t>
  </si>
  <si>
    <t>elec renewable portfolio standards</t>
  </si>
  <si>
    <t>% of electricity generation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</si>
  <si>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Canada's Clean Electricty Standard proposes to achieve a net-zero emissions electricity system by 2035.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</si>
  <si>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</si>
  <si>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</si>
  <si>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</si>
  <si>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</si>
  <si>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</si>
  <si>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</si>
  <si>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</si>
  <si>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</si>
  <si>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**Description:** This policy increases or decreases the amount of electricity exported from Canada to the United States.  It does not cause the construction or removal of transmission lines linking these countries. // **Guidance for setting values:** From 2010-2019, electricity exports increased 38%.</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</si>
  <si>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</si>
  <si>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</si>
  <si>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</si>
  <si>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</si>
  <si>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</si>
  <si>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</si>
  <si>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</si>
  <si>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</si>
  <si>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</si>
  <si>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</si>
  <si>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</si>
  <si>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</si>
  <si>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</si>
  <si>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</si>
  <si>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</si>
  <si>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</si>
  <si>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</si>
  <si>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electricity-sector-main.html#dr</t>
  </si>
  <si>
    <t>demand-response.html</t>
  </si>
  <si>
    <t>Early Retirement of Power Plants</t>
  </si>
  <si>
    <t>Annual Additional Capacity Retired due to Early Retirement Policy</t>
  </si>
  <si>
    <t>elec early retirement</t>
  </si>
  <si>
    <t>MW/year</t>
  </si>
  <si>
    <t>**Description:**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</si>
  <si>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</si>
  <si>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</si>
  <si>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</si>
  <si>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</si>
  <si>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Grid-Scale Electricity Storage</t>
  </si>
  <si>
    <t>Fraction of Additional Grid Battery Storage Potential Achieved</t>
  </si>
  <si>
    <t>elec storage growth</t>
  </si>
  <si>
    <t>**Description:** This policy causes grid-scale electricity storage from chemical batteries to increase above the amount predicted in the BAU Scenario. // **Guidance for setting values:** No estimate of the potential growth rate of grid-scale battery storage in Canada was identified. In the U.S., a 10% growth rate would be required to obtain 80% of electricity from renewables in 2050, according to the National Renewable Energy Laboratory's Renewable Electricity Futures study.</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</si>
  <si>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</si>
  <si>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</si>
  <si>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</si>
  <si>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</si>
  <si>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</si>
  <si>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</si>
  <si>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</si>
  <si>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remain relatively stable through 2050</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</si>
  <si>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</si>
  <si>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</si>
  <si>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</si>
  <si>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</si>
  <si>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Non BAU Capacity Retirement Schedule</t>
  </si>
  <si>
    <t>Boolean Use Non BAU Capacity Retirement Schedule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</si>
  <si>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</si>
  <si>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Non BAU Mandated Capacity Construction</t>
  </si>
  <si>
    <t>Boolean Use Non BAU Mandated Capacity Construction Schedule</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</si>
  <si>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</si>
  <si>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</si>
  <si>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</si>
  <si>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</si>
  <si>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</si>
  <si>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</si>
  <si>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</si>
  <si>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</si>
  <si>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</si>
  <si>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</si>
  <si>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</si>
  <si>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</si>
  <si>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</si>
  <si>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</si>
  <si>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elec reduce plant downtime</t>
  </si>
  <si>
    <t>% reduction in downtime</t>
  </si>
  <si>
    <r>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t>
    </r>
    <r>
      <rPr>
        <sz val="11"/>
        <color rgb="FFFF0000"/>
        <rFont val="Calibri"/>
        <family val="2"/>
        <scheme val="minor"/>
      </rPr>
      <t xml:space="preserve">  </t>
    </r>
    <r>
      <rPr>
        <sz val="11"/>
        <rFont val="Calibri"/>
        <family val="2"/>
        <scheme val="minor"/>
      </rPr>
      <t>As part of the proposed Clean Power Plan, the EPA assumed that nonpeaking natural gas</t>
    </r>
    <r>
      <rPr>
        <sz val="11"/>
        <color rgb="FFFF0000"/>
        <rFont val="Calibri"/>
        <family val="2"/>
        <scheme val="minor"/>
      </rPr>
      <t xml:space="preserve"> </t>
    </r>
    <r>
      <rPr>
        <sz val="11"/>
        <rFont val="Calibri"/>
        <family val="2"/>
        <scheme val="minor"/>
      </rPr>
      <t>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r>
  </si>
  <si>
    <t>electricity-sector-main.html#red-downtime</t>
  </si>
  <si>
    <t>reduce-downtime.html</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</si>
  <si>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</si>
  <si>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Reduce Soft Costs</t>
  </si>
  <si>
    <t>Percent Reduction in Soft Costs of Capacity Construction</t>
  </si>
  <si>
    <t>elec reduce soft costs</t>
  </si>
  <si>
    <t>% reduction in soft costs</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</si>
  <si>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</si>
  <si>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</si>
  <si>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</si>
  <si>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</si>
  <si>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</si>
  <si>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</si>
  <si>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</si>
  <si>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</si>
  <si>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</si>
  <si>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</si>
  <si>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</si>
  <si>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</si>
  <si>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</si>
  <si>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</si>
  <si>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</si>
  <si>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</si>
  <si>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t>
  </si>
  <si>
    <t>electricity-sector-main.html#subsidies</t>
  </si>
  <si>
    <t>https://www.energy.gov/articles/secretary-perry-announces-financial-close-additional-loan-guarantees-during-trip-vogtle
https://www.energysage.com/solar/cost-benefit/solar-investment-tax-credit/
http://biomassmagazine.com/articles/8185/usda-loan-guarantees-support-3-biomass-power-plants</t>
  </si>
  <si>
    <t>Subsidy for Electricity Production</t>
  </si>
  <si>
    <t>Subsidy for Elec Production by Fuel</t>
  </si>
  <si>
    <t>elec generation subsidy</t>
  </si>
  <si>
    <t>**Description:**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</si>
  <si>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</si>
  <si>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</si>
  <si>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Industry</t>
  </si>
  <si>
    <t>Buy In-Region Products</t>
  </si>
  <si>
    <t>Fraction of Imported Industrial Outputs Shifted to In Region Suppliers</t>
  </si>
  <si>
    <t>indst buy in region outputs</t>
  </si>
  <si>
    <t>% of imports shifted</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</si>
  <si>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</si>
  <si>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Industry Sector Fraction of Potential Additional CCS Achieved</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</si>
  <si>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</si>
  <si>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</si>
  <si>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</si>
  <si>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</si>
  <si>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</si>
  <si>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</si>
  <si>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</si>
  <si>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</si>
  <si>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</si>
  <si>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</si>
  <si>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</si>
  <si>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</si>
  <si>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</si>
  <si>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</si>
  <si>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</si>
  <si>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</si>
  <si>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</si>
  <si>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</si>
  <si>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</si>
  <si>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</si>
  <si>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</si>
  <si>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</si>
  <si>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</si>
  <si>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</si>
  <si>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</si>
  <si>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t>
  </si>
  <si>
    <t>industry-ag-main.html#eff-stds</t>
  </si>
  <si>
    <t>industry-energy-efficiency-standards.html</t>
  </si>
  <si>
    <t>U.S. DOE, 2016, Industrial Energy Efficiency Potential Analysis, https://energy.gov/sites/prod/files/2017/04/f34/energy-savings-by-state-industrial-methodology.pdf</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</si>
  <si>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</si>
  <si>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</si>
  <si>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</si>
  <si>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</si>
  <si>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</si>
  <si>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</si>
  <si>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 (Med &amp; High Temp)</t>
  </si>
  <si>
    <t>Fraction of Med and High Temp Industrial Heat Shifted to Other Fuels</t>
  </si>
  <si>
    <t>Electrification + Hydrogen</t>
  </si>
  <si>
    <t>indst med and high temp fuel type shifting</t>
  </si>
  <si>
    <t>% of fuel shifted</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</si>
  <si>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t>
  </si>
  <si>
    <t>industry-ag-main.html#fuel-switching</t>
  </si>
  <si>
    <t>industry-elec-and-hydrogen.html</t>
  </si>
  <si>
    <t>Electrification (Low Temp)</t>
  </si>
  <si>
    <t>Fraction of Low Temp Industrial Heat Shifted to Other Fuels</t>
  </si>
  <si>
    <t>indst low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</si>
  <si>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</si>
  <si>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</si>
  <si>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</si>
  <si>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</si>
  <si>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</si>
  <si>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61%.</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</si>
  <si>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</si>
  <si>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</si>
  <si>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</si>
  <si>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</si>
  <si>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</si>
  <si>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</si>
  <si>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</si>
  <si>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</si>
  <si>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</si>
  <si>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</si>
  <si>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</si>
  <si>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</si>
  <si>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</si>
  <si>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</si>
  <si>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Material Efficiency, Longevity, &amp; Re-Use</t>
  </si>
  <si>
    <t>Percent Reduction in Nonenergy Nonagriculture Industry Product Demand</t>
  </si>
  <si>
    <t>indst reduce nonenergy product demand</t>
  </si>
  <si>
    <t>% demand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</si>
  <si>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t>
  </si>
  <si>
    <t>material-efficiency-longevity-reuse.html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</si>
  <si>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</si>
  <si>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</si>
  <si>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</si>
  <si>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</si>
  <si>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</si>
  <si>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selected industry by increasing the capture of methane that is currently being released into the atmosphere (for example, stopping leaks from wellheads, pipes, coal mines, landfills, etc.).</t>
  </si>
  <si>
    <t>industry-ag-main.html#methane-capture</t>
  </si>
  <si>
    <t>methane-capture.html</t>
  </si>
  <si>
    <t>Methane Destruction</t>
  </si>
  <si>
    <t>Fraction of Methane Destruction Opportunities Achieved</t>
  </si>
  <si>
    <t>indst methane destruction</t>
  </si>
  <si>
    <t>**Description:** This policy reduces methane emissions from the selected industry by increasing the burning of methane that is currently being released into the atmosphere (i.e. flaring instead of venting/leaking).</t>
  </si>
  <si>
    <t>industry-ag-main.html#methane-destr</t>
  </si>
  <si>
    <t>methane-destruction.html</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</si>
  <si>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</si>
  <si>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</si>
  <si>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</si>
  <si>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</si>
  <si>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Reduce Fossil Fuel Exports</t>
  </si>
  <si>
    <t>Percent Reduction in Fossil Fuel Exports</t>
  </si>
  <si>
    <t>indst reduce fossil fuel exports</t>
  </si>
  <si>
    <t>% reduction in exports</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</si>
  <si>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t>
  </si>
  <si>
    <t>reduce-fuel-exports.html</t>
  </si>
  <si>
    <t>Agriculture, Land Use, and Forestry</t>
  </si>
  <si>
    <t>Afforestation and Reforestation</t>
  </si>
  <si>
    <t>Fraction of Afforestation and Reforestation Achieved</t>
  </si>
  <si>
    <t>land afforestation and reforestation</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</si>
  <si>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1.4 million acres per year in 2050.</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</si>
  <si>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</si>
  <si>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</si>
  <si>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</si>
  <si>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</si>
  <si>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</si>
  <si>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</si>
  <si>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**Description:** This policy prevents clear cutting of forests that would otherwise be cleared.  Preserved forests are assumed to be managed with best practices. // **Guidance for setting values:** If this policy is fully implemented, the avoided deforestation rate reaches 0.03 million hectares per year in 2050.</t>
  </si>
  <si>
    <t>lulucf.html#avoid-def</t>
  </si>
  <si>
    <t>avoid-deforestation.html</t>
  </si>
  <si>
    <t>Grassland Restoration and Avoided Conversion</t>
  </si>
  <si>
    <t>Fraction of Forest Restoration Achieved</t>
  </si>
  <si>
    <t>land forest restoration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</si>
  <si>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</si>
  <si>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forest-restoration.html</t>
  </si>
  <si>
    <t>See file PLANAbPiaSY</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</si>
  <si>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</si>
  <si>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</si>
  <si>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</si>
  <si>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</si>
  <si>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</si>
  <si>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</si>
  <si>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</si>
  <si>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</si>
  <si>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</si>
  <si>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</si>
  <si>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</si>
  <si>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</si>
  <si>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Soil Measures</t>
  </si>
  <si>
    <t>Fraction of CO2 Storage Through Tillage Practices</t>
  </si>
  <si>
    <t>indst tillage</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</si>
  <si>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</si>
  <si>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</si>
  <si>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</si>
  <si>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</si>
  <si>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</si>
  <si>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</si>
  <si>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</si>
  <si>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</si>
  <si>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</si>
  <si>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</si>
  <si>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</si>
  <si>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</si>
  <si>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</si>
  <si>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Wetland Restoration</t>
  </si>
  <si>
    <t>Fraction of Peatland Restoration Achieved</t>
  </si>
  <si>
    <t>land peatland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</si>
  <si>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</si>
  <si>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peatland-restoration.html</t>
  </si>
  <si>
    <t>https://www.usda.gov/sites/default/files/documents/White_Paper_WEB71816.pdf</t>
  </si>
  <si>
    <t>Shift to Non-Animal Products</t>
  </si>
  <si>
    <t>Percent Animal Products Shifted to Nonanimal Products</t>
  </si>
  <si>
    <t>indst shift to nonanimal products</t>
  </si>
  <si>
    <t>% reduction in animal products</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</si>
  <si>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70kg/person.  If Canada were to achieve a rate similar to that in  Japan (39 kg/person/yr), or India (3.6 kg/person/yr), this would be a reduction of 44% (Japan), or 95%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</si>
  <si>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</si>
  <si>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</si>
  <si>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</si>
  <si>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</si>
  <si>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</si>
  <si>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</si>
  <si>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</si>
  <si>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</si>
  <si>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</si>
  <si>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</si>
  <si>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</si>
  <si>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</si>
  <si>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</si>
  <si>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</si>
  <si>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</si>
  <si>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</si>
  <si>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</si>
  <si>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</si>
  <si>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</si>
  <si>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</si>
  <si>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</si>
  <si>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</si>
  <si>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</si>
  <si>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</si>
  <si>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95% of hydrogen is produced via steam reforming of natural gas and 5% is produced via electrolysis.  These shares are not projected to change in the BAU case.</t>
  </si>
  <si>
    <t>switch-hydrogen-production-pathway.html</t>
  </si>
  <si>
    <t>Cross-Sector</t>
  </si>
  <si>
    <t>Carbon Price</t>
  </si>
  <si>
    <t>Additional Carbon Tax Rate</t>
  </si>
  <si>
    <t>cross carbon tax</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</si>
  <si>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</si>
  <si>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</si>
  <si>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</si>
  <si>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</si>
  <si>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</si>
  <si>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End Existing Subsidies</t>
  </si>
  <si>
    <t>Percent Reduction in BAU Subsidies</t>
  </si>
  <si>
    <t>cross reduce BAU subsidies</t>
  </si>
  <si>
    <t>% reduction in BAU subsidies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</si>
  <si>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</si>
  <si>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fuels.html#end-subsidies</t>
  </si>
  <si>
    <t>end-existing-subsidies.html</t>
  </si>
  <si>
    <t>Exempt Non-CO2 Emissions from C Tax</t>
  </si>
  <si>
    <t>Toggle Whether Carbon Tax Affects Non CO2 Emissions</t>
  </si>
  <si>
    <t>cross toggle whether carbon tax affects non CO2 emissions</t>
  </si>
  <si>
    <t>**Description:** By default, the carbon tax applies to CO2 and non-CO2 emissions. This policy exempts non-CO2 emissions, meaning the carbon tax will only apply to CO2 emissions.</t>
  </si>
  <si>
    <t>Exempt Process Emissions from C Tax</t>
  </si>
  <si>
    <t>BEPEfCT Boolean Exempt Process Emissions from Carbon Tax</t>
  </si>
  <si>
    <t>cross toggle whether carbon tax affects process emissions</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</si>
  <si>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</si>
  <si>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Toggle Carbon Tax Border Adjustment</t>
  </si>
  <si>
    <t>BDCTBA Boolean Disable Carbon Tax Border Adjustment</t>
  </si>
  <si>
    <t>**Description:** By default, carbon taxes apply to only domestically produced goods. If set to zero, this policy enables carbon tax border adjustments, meaning the carbon tax will apply to both domestically produced and imported goods.</t>
  </si>
  <si>
    <t>Fixed Energy Prices</t>
  </si>
  <si>
    <t>Toggle Whether Policies Affect Energy Prices</t>
  </si>
  <si>
    <t>cross toggle whether policies affect energy prices</t>
  </si>
  <si>
    <t>Fuel Price Deregulation</t>
  </si>
  <si>
    <t>cross fuel price deregulation</t>
  </si>
  <si>
    <t>% of price deregulated</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</si>
  <si>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</si>
  <si>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fuels.html#fuel-price-deregulation</t>
  </si>
  <si>
    <t>Fuel Taxes or Subsidies</t>
  </si>
  <si>
    <t>Additional Fuel Tax or Subsidy Rate by Fuel</t>
  </si>
  <si>
    <t>cross fuel tax</t>
  </si>
  <si>
    <t>% of BAU price</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</si>
  <si>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</si>
  <si>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</si>
  <si>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</si>
  <si>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</si>
  <si>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Research and Development</t>
  </si>
  <si>
    <t>Capital Cost Reduction</t>
  </si>
  <si>
    <t>RnD Building Capital Cost Perc Reduction</t>
  </si>
  <si>
    <t>R&amp;D Capital Cost Reductions</t>
  </si>
  <si>
    <t>RnD building capital cost reduction</t>
  </si>
  <si>
    <t>% reduction in cost</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</si>
  <si>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</si>
  <si>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</si>
  <si>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</si>
  <si>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RnD CCS Capital Cost Perc Reduction</t>
  </si>
  <si>
    <t>RnD CCS capital cost reduction</t>
  </si>
  <si>
    <t>RnD Electricity Capital Cost Perc Reduction</t>
  </si>
  <si>
    <t>RnD electricity capital cost reduction</t>
  </si>
  <si>
    <t>RnD Industry Capital Cost Perc Reduction</t>
  </si>
  <si>
    <t>RnD industry capital cost reduction</t>
  </si>
  <si>
    <t>RnD Transportation Capital Cost Perc Reduction</t>
  </si>
  <si>
    <t>RnD transportation capital cost reduction</t>
  </si>
  <si>
    <t>Direct Air Capture</t>
  </si>
  <si>
    <t>Fraction of Direct Air Capture Potential Achieved</t>
  </si>
  <si>
    <t>geoeng direct air capture</t>
  </si>
  <si>
    <t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</si>
  <si>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</si>
  <si>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</si>
  <si>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</si>
  <si>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</si>
  <si>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</si>
  <si>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</si>
  <si>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</si>
  <si>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</si>
  <si>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</si>
  <si>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</si>
  <si>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</si>
  <si>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RnD Electricity Fuel Use Perc Reduction</t>
  </si>
  <si>
    <t>RnD electricity fuel use reduction</t>
  </si>
  <si>
    <t>RnD Industry Fuel Use Perc Reduction</t>
  </si>
  <si>
    <t>RnD industry fuel use reduction</t>
  </si>
  <si>
    <t>RnD Transportation Fuel Use Perc Reduction</t>
  </si>
  <si>
    <t>RnD transportation fuel use reduction</t>
  </si>
  <si>
    <t>Government Revenue Accounting</t>
  </si>
  <si>
    <t>Carbon Tax Revenue</t>
  </si>
  <si>
    <t>GRA for Carbon Tax Revenue</t>
  </si>
  <si>
    <t>GRA carbon tax revenue</t>
  </si>
  <si>
    <t>weight</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</si>
  <si>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</si>
  <si>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</si>
  <si>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</si>
  <si>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</si>
  <si>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</si>
  <si>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</si>
  <si>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</si>
  <si>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</si>
  <si>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</si>
  <si>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</si>
  <si>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</si>
  <si>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</si>
  <si>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</si>
  <si>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</si>
  <si>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</si>
  <si>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</si>
  <si>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</si>
  <si>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</si>
  <si>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</si>
  <si>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</si>
  <si>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</si>
  <si>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</si>
  <si>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</si>
  <si>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</si>
  <si>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Control Settings</t>
  </si>
  <si>
    <t>COVID-19 Recession</t>
  </si>
  <si>
    <t>EGGRA Boolean Use Exogenous GDP Growth Rate Adjustment</t>
  </si>
  <si>
    <t>settings exogenous GDP adjustment</t>
  </si>
  <si>
    <t>**Description:** This control setting is not used in the Canada EPS at present, but it could be used to enable or disable the impacts of a or disables the GDP impact of a recession or other GDP-impacting event not accounted for in the energy use input data files.  It was previously used to model the recession caused by SARS-CoV-2 (COVID-19).</t>
  </si>
  <si>
    <t>Use 20-Year GWP Values</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</si>
  <si>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</si>
  <si>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</si>
  <si>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Subscript 1 Value</t>
  </si>
  <si>
    <t>Subscript 2 Value</t>
  </si>
  <si>
    <t>Subscript 1 Display Name</t>
  </si>
  <si>
    <t>Subscript 2 Display Name</t>
  </si>
  <si>
    <t>Policy ID Number</t>
  </si>
  <si>
    <t>Include in Web App</t>
  </si>
  <si>
    <t>LDVs</t>
  </si>
  <si>
    <t>VOC</t>
  </si>
  <si>
    <t>Passenger cars, SUVs, Light and Medium Commercial and Heavy Duty Trucks</t>
  </si>
  <si>
    <t>VOCs</t>
  </si>
  <si>
    <t>Yes</t>
  </si>
  <si>
    <t>CO</t>
  </si>
  <si>
    <t>NOx</t>
  </si>
  <si>
    <t>PM10</t>
  </si>
  <si>
    <t>PM25</t>
  </si>
  <si>
    <t>PM2.5</t>
  </si>
  <si>
    <t>SOx</t>
  </si>
  <si>
    <t>BC</t>
  </si>
  <si>
    <t>OC</t>
  </si>
  <si>
    <t>CH4</t>
  </si>
  <si>
    <t>No</t>
  </si>
  <si>
    <t>N2O</t>
  </si>
  <si>
    <t>HDVs</t>
  </si>
  <si>
    <t>Buses and Heavy Heavy Duty Trucks</t>
  </si>
  <si>
    <t>aircraft</t>
  </si>
  <si>
    <t>Commercial passenger and freight flights</t>
  </si>
  <si>
    <t>rail</t>
  </si>
  <si>
    <t>Passenger and freight rail</t>
  </si>
  <si>
    <t>ships</t>
  </si>
  <si>
    <t>Recreational boats and cargo ships</t>
  </si>
  <si>
    <t>motorbikes</t>
  </si>
  <si>
    <t>Passenger motorbikes</t>
  </si>
  <si>
    <t>passenger</t>
  </si>
  <si>
    <t>Passenger</t>
  </si>
  <si>
    <t>Cars and SUVs</t>
  </si>
  <si>
    <t>freight</t>
  </si>
  <si>
    <t>Freight</t>
  </si>
  <si>
    <t>Light Commercial Trucks</t>
  </si>
  <si>
    <t>Buses</t>
  </si>
  <si>
    <t>Heavy Heavy Duty Trucks</t>
  </si>
  <si>
    <t>Commercial flights</t>
  </si>
  <si>
    <t>Rail</t>
  </si>
  <si>
    <t>Recreational boats</t>
  </si>
  <si>
    <t>Cargo ships</t>
  </si>
  <si>
    <t>Motorbikes</t>
  </si>
  <si>
    <t>Light-Medium Heavy Duty Trucks</t>
  </si>
  <si>
    <t>heating</t>
  </si>
  <si>
    <t>urban residential</t>
  </si>
  <si>
    <t>Heating</t>
  </si>
  <si>
    <t>Urban Residential</t>
  </si>
  <si>
    <t>cooling and ventilation</t>
  </si>
  <si>
    <t>Cooling and Ventilation</t>
  </si>
  <si>
    <t>lighting</t>
  </si>
  <si>
    <t>Lighting</t>
  </si>
  <si>
    <t>appliances</t>
  </si>
  <si>
    <t>Appliances</t>
  </si>
  <si>
    <t>other component</t>
  </si>
  <si>
    <t>Other Components</t>
  </si>
  <si>
    <t>rural residential</t>
  </si>
  <si>
    <t>Rural Residential</t>
  </si>
  <si>
    <t>commercial</t>
  </si>
  <si>
    <t>Commercial</t>
  </si>
  <si>
    <t>envelope</t>
  </si>
  <si>
    <t>Envelope</t>
  </si>
  <si>
    <t>hard coal es</t>
  </si>
  <si>
    <t>Hard Coal</t>
  </si>
  <si>
    <t>natural gas nonpeaker es</t>
  </si>
  <si>
    <t>Natural Gas Nonpeaker</t>
  </si>
  <si>
    <t>nuclear es</t>
  </si>
  <si>
    <t>Nuclear</t>
  </si>
  <si>
    <t>hydro es</t>
  </si>
  <si>
    <t>Hydro</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</si>
  <si>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</si>
  <si>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</si>
  <si>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</si>
  <si>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</si>
  <si>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</si>
  <si>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</si>
  <si>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</si>
  <si>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</si>
  <si>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</si>
  <si>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</si>
  <si>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</si>
  <si>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</si>
  <si>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</si>
  <si>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</si>
  <si>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</si>
  <si>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</si>
  <si>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offshore wind es</t>
  </si>
  <si>
    <t>Offshore Wind</t>
  </si>
  <si>
    <t>crude oil es</t>
  </si>
  <si>
    <t>Crude Oil</t>
  </si>
  <si>
    <t>heavy or residual fuel oil es</t>
  </si>
  <si>
    <t>Heavy or Residual Fuel Oil</t>
  </si>
  <si>
    <t>municipal solid waste es</t>
  </si>
  <si>
    <t>Municipal Solid Waste</t>
  </si>
  <si>
    <t>preexisting retiring</t>
  </si>
  <si>
    <t>preexisting nonretiring</t>
  </si>
  <si>
    <t>newly built</t>
  </si>
  <si>
    <t>Preexisting</t>
  </si>
  <si>
    <t>New</t>
  </si>
  <si>
    <t>agriculture and forestry 01T03</t>
  </si>
  <si>
    <t>Agriculture and Forestry</t>
  </si>
  <si>
    <t>coal mining 05</t>
  </si>
  <si>
    <t>Coal Mining</t>
  </si>
  <si>
    <t>oil and gas extraction 06</t>
  </si>
  <si>
    <t>Oil and Gas Extraction</t>
  </si>
  <si>
    <t>other mining and quarrying 07T08</t>
  </si>
  <si>
    <t>Other Mining and Quarrying</t>
  </si>
  <si>
    <t>food beverage and tobacco 10T12</t>
  </si>
  <si>
    <t>Food Beverage and Tobacco</t>
  </si>
  <si>
    <t>textiles apparel and leather 13T15</t>
  </si>
  <si>
    <t>Textiles Apparel and Leather</t>
  </si>
  <si>
    <t>wood products 16</t>
  </si>
  <si>
    <t>Wood Products</t>
  </si>
  <si>
    <t>pulp paper and printing 17T18</t>
  </si>
  <si>
    <t>Pulp Paper and Printing</t>
  </si>
  <si>
    <t>refined petroleum and coke 19</t>
  </si>
  <si>
    <t>Refined Petroleum and Coke</t>
  </si>
  <si>
    <t>chemicals 20</t>
  </si>
  <si>
    <t>Chemicals</t>
  </si>
  <si>
    <t>rubber and plastic products 22</t>
  </si>
  <si>
    <t>Rubber and Plastic Products</t>
  </si>
  <si>
    <t>glass and glass products 231</t>
  </si>
  <si>
    <t>Glass and Glass Products</t>
  </si>
  <si>
    <t>cement and other nonmetallic minerals 239</t>
  </si>
  <si>
    <t>Cement and Other Nonmetallic Minerals</t>
  </si>
  <si>
    <t>iron and steel 241</t>
  </si>
  <si>
    <t>Iron and Steel</t>
  </si>
  <si>
    <t>other metals 242</t>
  </si>
  <si>
    <t>Other Metals</t>
  </si>
  <si>
    <t>metal products except machinery and vehicles 25</t>
  </si>
  <si>
    <t>Metal Products Except Machinery and Vehicles</t>
  </si>
  <si>
    <t>computers and electronics 26</t>
  </si>
  <si>
    <t>Computers and Electronics</t>
  </si>
  <si>
    <t>appliances and electrical equipment 27</t>
  </si>
  <si>
    <t>Appliances and Electrical Equipment</t>
  </si>
  <si>
    <t>other machinery 28</t>
  </si>
  <si>
    <t>Other Machinery</t>
  </si>
  <si>
    <t>road vehicles 29</t>
  </si>
  <si>
    <t>Road Vehicles</t>
  </si>
  <si>
    <t>nonroad vehicles 30</t>
  </si>
  <si>
    <t>Nonroad Vehicles</t>
  </si>
  <si>
    <t>other manufacturing 31T33</t>
  </si>
  <si>
    <t>Other Manufacturing</t>
  </si>
  <si>
    <t>energy pipelines and gas processing 352T353</t>
  </si>
  <si>
    <t>Energy Pipelines and Gas Processing</t>
  </si>
  <si>
    <t>water and waste 36T39</t>
  </si>
  <si>
    <t>Water and Waste</t>
  </si>
  <si>
    <t>construction 41T43</t>
  </si>
  <si>
    <t>Construction</t>
  </si>
  <si>
    <t>energy related emissions</t>
  </si>
  <si>
    <t>Energy Related Emissions</t>
  </si>
  <si>
    <t>process emissions</t>
  </si>
  <si>
    <t>Process Emissions</t>
  </si>
  <si>
    <t>electricity if</t>
  </si>
  <si>
    <t>Shift to Electricity</t>
  </si>
  <si>
    <t>hard coal if</t>
  </si>
  <si>
    <t>Shift to Coal</t>
  </si>
  <si>
    <t>natural gas if</t>
  </si>
  <si>
    <t>Shift to Natural Gas</t>
  </si>
  <si>
    <t>biomass if</t>
  </si>
  <si>
    <t>Shift to Biomass</t>
  </si>
  <si>
    <t>petroleum diesel if</t>
  </si>
  <si>
    <t>Shift to Petroleum</t>
  </si>
  <si>
    <t>heat if</t>
  </si>
  <si>
    <t>Shift to Purchased Heat</t>
  </si>
  <si>
    <t>crude oil if</t>
  </si>
  <si>
    <t>Shift to Crude Oil</t>
  </si>
  <si>
    <t>heavy or residual fuel oil if</t>
  </si>
  <si>
    <t>Shift to Heavy or Residual Oil</t>
  </si>
  <si>
    <t>LPG propane or butane if</t>
  </si>
  <si>
    <t>Shift to LPG Propane or Butane</t>
  </si>
  <si>
    <t>hydrogen if</t>
  </si>
  <si>
    <t>Shift to Hydrogen</t>
  </si>
  <si>
    <t>Electricity Use</t>
  </si>
  <si>
    <t>Coal Use</t>
  </si>
  <si>
    <t>Natural Gas Use</t>
  </si>
  <si>
    <t>Biomass Use</t>
  </si>
  <si>
    <t>Petroleum Use</t>
  </si>
  <si>
    <t>Purchased Heat Use</t>
  </si>
  <si>
    <t>Crude Oil Use</t>
  </si>
  <si>
    <t>Heavy or Residual Fuel Oil Use</t>
  </si>
  <si>
    <t>LPG Propane or Butane Use</t>
  </si>
  <si>
    <t>Hydrogen Use</t>
  </si>
  <si>
    <t>hard coal</t>
  </si>
  <si>
    <t>natural gas</t>
  </si>
  <si>
    <t>Natural Gas</t>
  </si>
  <si>
    <t>petroleum gasoline</t>
  </si>
  <si>
    <t>Petroleum Gasoline</t>
  </si>
  <si>
    <t>petroleum diesel</t>
  </si>
  <si>
    <t>Petroleum Diesel</t>
  </si>
  <si>
    <t>jet fuel or kerosene</t>
  </si>
  <si>
    <t>Jet Fuel/Kerosene</t>
  </si>
  <si>
    <t>lignite</t>
  </si>
  <si>
    <t>crude oil</t>
  </si>
  <si>
    <t>heavy or residual fuel oil</t>
  </si>
  <si>
    <t>Heavy/Residual Fuel Oil</t>
  </si>
  <si>
    <t>LPG propane or butane</t>
  </si>
  <si>
    <t>LPG/Propane/Butane</t>
  </si>
  <si>
    <t>transportation sector</t>
  </si>
  <si>
    <t>Transportation Sector</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</si>
  <si>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</si>
  <si>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</si>
  <si>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</si>
  <si>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</si>
  <si>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</si>
  <si>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</si>
  <si>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</si>
  <si>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</si>
  <si>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</si>
  <si>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</si>
  <si>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electricity</t>
  </si>
  <si>
    <t>Electricity</t>
  </si>
  <si>
    <t>nuclear</t>
  </si>
  <si>
    <t>hydro</t>
  </si>
  <si>
    <t>wind</t>
  </si>
  <si>
    <t>solar</t>
  </si>
  <si>
    <t>Solar</t>
  </si>
  <si>
    <t>biomass</t>
  </si>
  <si>
    <t>biofuel gasoline</t>
  </si>
  <si>
    <t>Biofuel Gasoline</t>
  </si>
  <si>
    <t>biofuel diesel</t>
  </si>
  <si>
    <t>Biofuel Diesel</t>
  </si>
  <si>
    <t>heat</t>
  </si>
  <si>
    <t>Heat</t>
  </si>
  <si>
    <t>geothermal</t>
  </si>
  <si>
    <t>municipal solid waste</t>
  </si>
  <si>
    <t>hydrogen</t>
  </si>
  <si>
    <t>Hydrogen</t>
  </si>
  <si>
    <t>Buildings: Heating</t>
  </si>
  <si>
    <t>Buildings: Cooling and Ventilation</t>
  </si>
  <si>
    <t>Buildings: Envelope</t>
  </si>
  <si>
    <t>Buildings: Lighting</t>
  </si>
  <si>
    <t>Buildings: Appliances</t>
  </si>
  <si>
    <t>Buildings: Other Components</t>
  </si>
  <si>
    <t>Electricity: Hard Coal</t>
  </si>
  <si>
    <t>Electricity: Natural Gas Nonpeaker</t>
  </si>
  <si>
    <t>Electricity: Nuclear</t>
  </si>
  <si>
    <t>Electricity: Hydro</t>
  </si>
  <si>
    <t>Electricity: Onshore Wind</t>
  </si>
  <si>
    <t>Electricity: Solar PV</t>
  </si>
  <si>
    <t>Electricity: Solar Thermal</t>
  </si>
  <si>
    <t>Electricity: Biomass</t>
  </si>
  <si>
    <t>Electricity: Natural Gas Peaker</t>
  </si>
  <si>
    <t>Electricity: Lignite</t>
  </si>
  <si>
    <t>Electricity: Offshore Wind</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</si>
  <si>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</si>
  <si>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</si>
  <si>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</si>
  <si>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</si>
  <si>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</si>
  <si>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</si>
  <si>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</si>
  <si>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</si>
  <si>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</si>
  <si>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Chemicals</t>
  </si>
  <si>
    <t>Industry: Rubber and Plastic Products</t>
  </si>
  <si>
    <t>Industry: Glass and Glass Products</t>
  </si>
  <si>
    <t>Industry: Cement and Other Nonmetallic Minerals</t>
  </si>
  <si>
    <t>Industry: Iron and Steel</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</si>
  <si>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</si>
  <si>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</si>
  <si>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</si>
  <si>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</si>
  <si>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</si>
  <si>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</si>
  <si>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</si>
  <si>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</si>
  <si>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</si>
  <si>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</si>
  <si>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</si>
  <si>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battery electric vehicle</t>
  </si>
  <si>
    <t>Vehicles: Battery Electric</t>
  </si>
  <si>
    <t>natural gas vehicle</t>
  </si>
  <si>
    <t>Vehicles: Natural Gas</t>
  </si>
  <si>
    <t>gasoline vehicle</t>
  </si>
  <si>
    <t>Vehicles: Gasoline Engine</t>
  </si>
  <si>
    <t>diesel vehicle</t>
  </si>
  <si>
    <t>Vehicles: Diesel Engine</t>
  </si>
  <si>
    <t>plugin hybrid vehicle</t>
  </si>
  <si>
    <t>Vehicles: Plug-in Hybrid</t>
  </si>
  <si>
    <t>LPG vehicle</t>
  </si>
  <si>
    <t>Vehicles: LPG</t>
  </si>
  <si>
    <t>hydrogen vehicle</t>
  </si>
  <si>
    <t>Vehicles: Hydrogen</t>
  </si>
  <si>
    <t>regular spending</t>
  </si>
  <si>
    <t>Regular Spending</t>
  </si>
  <si>
    <t>deficit spending</t>
  </si>
  <si>
    <t>Budget Deficit</t>
  </si>
  <si>
    <t>household taxes</t>
  </si>
  <si>
    <t>Household Taxes</t>
  </si>
  <si>
    <t>payroll taxes</t>
  </si>
  <si>
    <t>Payroll Taxes</t>
  </si>
  <si>
    <t>corporate taxes</t>
  </si>
  <si>
    <t>Corporate Income Taxes</t>
  </si>
  <si>
    <t>Graph Units</t>
  </si>
  <si>
    <t>Default Unit</t>
  </si>
  <si>
    <t>New Unit</t>
  </si>
  <si>
    <t>million metric tons / year</t>
  </si>
  <si>
    <t>g CO2e / 2020 dollar</t>
  </si>
  <si>
    <t>g CO2e / 2021 CAD</t>
  </si>
  <si>
    <t>thousand metric tons / year</t>
  </si>
  <si>
    <t>g CO2 / 2020 dollar</t>
  </si>
  <si>
    <t>g CO2 / 2021 CAD</t>
  </si>
  <si>
    <t>2020 dollars / metric ton CO2e abated, Annual average abatement (million metric tons CO2e)</t>
  </si>
  <si>
    <t>$/ t CO2e (Annual averave abatement in Canadian 2021 dollars)</t>
  </si>
  <si>
    <t>billion 2020 dollars / year</t>
  </si>
  <si>
    <t>billion 2021 CAD / year</t>
  </si>
  <si>
    <t>billion 2020 dollars</t>
  </si>
  <si>
    <t>billion 2021 CAD</t>
  </si>
  <si>
    <t>jobs</t>
  </si>
  <si>
    <t>incidents / year</t>
  </si>
  <si>
    <t>% change</t>
  </si>
  <si>
    <t>2020 dollars / employee-year</t>
  </si>
  <si>
    <t>2021 CAD / employee-year</t>
  </si>
  <si>
    <t>lives / year</t>
  </si>
  <si>
    <t>terawatt-hours (TWh) / year</t>
  </si>
  <si>
    <t>%</t>
  </si>
  <si>
    <t>metric tons CO2e / megawatt-hour (MWh)</t>
  </si>
  <si>
    <t>kilowatt-hour / 2020 dollar</t>
  </si>
  <si>
    <t>kilowatt-hour / 2021 CAD</t>
  </si>
  <si>
    <t>gigawatts (GW) / year</t>
  </si>
  <si>
    <t>2020 dollars / megawatt-hour (MWh)</t>
  </si>
  <si>
    <t>2021 CAD / megawatt-hour (MWh)</t>
  </si>
  <si>
    <t>cubic km / yr</t>
  </si>
  <si>
    <t>trillion passenger-miles / year</t>
  </si>
  <si>
    <t>trillion passenger-km / year</t>
  </si>
  <si>
    <t>trillion freight ton-miles / year</t>
  </si>
  <si>
    <t>trillion freight tonne-km / year</t>
  </si>
  <si>
    <t>million vehicles / year</t>
  </si>
  <si>
    <t>thousand vehicles / year</t>
  </si>
  <si>
    <t>million vehicles</t>
  </si>
  <si>
    <t>thousand vehicles</t>
  </si>
  <si>
    <t>quads / year</t>
  </si>
  <si>
    <t>petajoules / year</t>
  </si>
  <si>
    <t>thousand BTU / 2020 dollar</t>
  </si>
  <si>
    <t>megajoules / 2021 CAD</t>
  </si>
  <si>
    <t>millions of short tons / year</t>
  </si>
  <si>
    <t>millions of metric tons / year</t>
  </si>
  <si>
    <t>trillion cubic feet / year</t>
  </si>
  <si>
    <t>billion cubic meters / year</t>
  </si>
  <si>
    <t>million barrels of oil / year</t>
  </si>
  <si>
    <t>million gallons / year</t>
  </si>
  <si>
    <t>million liters / year</t>
  </si>
  <si>
    <t>trillion BTU / year</t>
  </si>
  <si>
    <t>2020 dollars / short ton</t>
  </si>
  <si>
    <t>2021 CAD / metric ton</t>
  </si>
  <si>
    <t>2020 dollars / thousand cubic feet</t>
  </si>
  <si>
    <t>2021 CAD / cubic meter</t>
  </si>
  <si>
    <t>2020 dollars / gallon</t>
  </si>
  <si>
    <t>2021 CAD / liter</t>
  </si>
  <si>
    <t>2020 dollars / barrel of oil</t>
  </si>
  <si>
    <t>2020 dollars / kg</t>
  </si>
  <si>
    <t>2021 CAD / kg</t>
  </si>
  <si>
    <t>2020 dollars / kilowatt-hour (kWh)</t>
  </si>
  <si>
    <t>2021 CAD / kilowatt-hour (kWh)</t>
  </si>
  <si>
    <t>cost of eqpt. to capture 1 metric ton CO2e/yr (2020 dollars)</t>
  </si>
  <si>
    <t>cost of eqpt. to capture 1 metric ton CO2e/yr (2021 CAD)</t>
  </si>
  <si>
    <t>million 2020 dollars / megawatt (MW)</t>
  </si>
  <si>
    <t>million 2021 CAD / megawatt (MW)</t>
  </si>
  <si>
    <t>cost of eqpt. to produce 1 kg H2/yr (2020 dollars)</t>
  </si>
  <si>
    <t>cost of eqpt. to produce 1 kg H2/yr (2021 CAD)</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</si>
  <si>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</si>
  <si>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</si>
  <si>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</si>
  <si>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</si>
  <si>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</si>
  <si>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</si>
  <si>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</si>
  <si>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</si>
  <si>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</si>
  <si>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</si>
  <si>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</si>
  <si>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</si>
  <si>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</si>
  <si>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</si>
  <si>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</si>
  <si>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</si>
  <si>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</si>
  <si>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</si>
  <si>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</si>
  <si>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</si>
  <si>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</si>
  <si>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</si>
  <si>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</si>
  <si>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</si>
  <si>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</si>
  <si>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</si>
  <si>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</si>
  <si>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ERP 2030 Target 40-45%</t>
  </si>
  <si>
    <t xml:space="preserve">406-443 Mt CO2e below 2005 levels (739 Mt). </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</si>
  <si>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</si>
  <si>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</si>
  <si>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</si>
  <si>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</si>
  <si>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</si>
  <si>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</si>
  <si>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</si>
  <si>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</si>
  <si>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</si>
  <si>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</si>
  <si>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</si>
  <si>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</si>
  <si>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</si>
  <si>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</si>
  <si>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</si>
  <si>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</si>
  <si>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</si>
  <si>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</si>
  <si>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Agriculture</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</si>
  <si>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</si>
  <si>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</si>
  <si>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</si>
  <si>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</si>
  <si>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</si>
  <si>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</si>
  <si>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ERP 2030 Electricity Sector</t>
  </si>
  <si>
    <t>14 Mt CO2e</t>
  </si>
  <si>
    <t>Output Industry Sector Excluding Ag and Waste CO2e Emissions</t>
  </si>
  <si>
    <t>Land Use</t>
  </si>
  <si>
    <t>Output Total CO2e Emissions by Sector[LULUCF sector]</t>
  </si>
  <si>
    <t>Output Total CO2e Emissions by Sector[transportation sector]</t>
  </si>
  <si>
    <t>Water &amp; Waste</t>
  </si>
  <si>
    <t>Output Waste Management CO2e Emissions</t>
  </si>
  <si>
    <t>Emissions (by Pollutant)</t>
  </si>
  <si>
    <t>CO2</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</si>
  <si>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</si>
  <si>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</si>
  <si>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620e7a, f593e0, 04ffaf, 087bf1, c01b00, f1bb18, 969696, ad6600, 00b051</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</si>
  <si>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</si>
  <si>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620e7a, f593e0, 04ffaf, 087bf1, c01b00, f1bb18, 969696, ad6600, 00b052</t>
  </si>
  <si>
    <t>F-gases (in CO2e)</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</si>
  <si>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</si>
  <si>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620e7a, f593e0, 04ffaf, 087bf1, c01b00, f1bb18, 969696, ad6600, 00b053</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</si>
  <si>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</si>
  <si>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620e7a, f593e0, 04ffaf, 087bf1, c01b00, f1bb18, 969696, ad6600, 00b054</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</si>
  <si>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</si>
  <si>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620e7a, f593e0, 04ffaf, 087bf1, c01b00, f1bb18, 969696, ad6600, 00b055</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</si>
  <si>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</si>
  <si>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620e7a, f593e0, 04ffaf, 087bf1, c01b00, f1bb18, 969696, ad6600, 00b056</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</si>
  <si>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</si>
  <si>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620e7a, f593e0, 04ffaf, 087bf1, c01b00, f1bb18, 969696, ad6600, 00b057</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</si>
  <si>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</si>
  <si>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620e7a, f593e0, 04ffaf, 087bf1, c01b00, f1bb18, 969696, ad6600, 00b058</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</si>
  <si>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</si>
  <si>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620e7a, f593e0, 04ffaf, 087bf1, c01b00, f1bb18, 969696, ad6600, 00b059</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</si>
  <si>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</si>
  <si>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620e7a, f593e0, 04ffaf, 087bf1, c01b00, f1bb18, 969696, ad6600, 00b060</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</si>
  <si>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</si>
  <si>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620e7a, f593e0, 04ffaf, 087bf1, c01b00, f1bb18, 969696, ad6600, 00b061</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</si>
  <si>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</si>
  <si>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</si>
  <si>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</si>
  <si>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</si>
  <si>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</si>
  <si>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</si>
  <si>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</si>
  <si>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</si>
  <si>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</si>
  <si>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</si>
  <si>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</si>
  <si>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</si>
  <si>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</si>
  <si>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</si>
  <si>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</si>
  <si>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</si>
  <si>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</si>
  <si>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</si>
  <si>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</si>
  <si>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</si>
  <si>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</si>
  <si>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</si>
  <si>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</si>
  <si>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</si>
  <si>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</si>
  <si>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</si>
  <si>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</si>
  <si>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</si>
  <si>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</si>
  <si>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</si>
  <si>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</si>
  <si>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</si>
  <si>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</si>
  <si>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</si>
  <si>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</si>
  <si>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</si>
  <si>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</si>
  <si>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</si>
  <si>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</si>
  <si>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</si>
  <si>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</si>
  <si>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</si>
  <si>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</si>
  <si>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</si>
  <si>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</si>
  <si>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</si>
  <si>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</si>
  <si>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Jobs by Gender</t>
  </si>
  <si>
    <t>Output Change in Domestic Jobs by Demographic Trait[female]; Output Change in Domestic Jobs by Demographic Trait[male]</t>
  </si>
  <si>
    <t>Female, Male</t>
  </si>
  <si>
    <t>00b050, ff6400</t>
  </si>
  <si>
    <t>Percent Change in Jobs by Gender</t>
  </si>
  <si>
    <t>Output Percent Change in Employment by Demographic Trait[female]; Output Percent Change in Employment by Demographic Trait[male]</t>
  </si>
  <si>
    <t>Change in Jobs by Race</t>
  </si>
  <si>
    <t>Output Change in Domestic Jobs by Demographic Trait[other race]; Output Change in Domestic Jobs by Demographic Trait[asian]; Output Change in Domestic Jobs by Demographic Trait[black]; Output Change in Domestic Jobs by Demographic Trait[white]</t>
  </si>
  <si>
    <t>Other Race or Multiple Races, Asian, Black, White</t>
  </si>
  <si>
    <t>087bf1, 00b050, f1bb18, c01b00</t>
  </si>
  <si>
    <t>Percent Change in Jobs by Race</t>
  </si>
  <si>
    <t>Output Percent Change in Employment by Demographic Trait[other race]; Output Percent Change in Employment by Demographic Trait[asian]; Output Percent Change in Employment by Demographic Trait[black]; Output Percent Change in Employment by Demographic Trait[white]</t>
  </si>
  <si>
    <t>Change in Jobs by Hispanic or Latino Status</t>
  </si>
  <si>
    <t>Output Change in Domestic Jobs by Demographic Trait[hispanic]; Output Change in Domestic Jobs by Demographic Trait[nonhispanic]</t>
  </si>
  <si>
    <t>Hispanic or Latino, Not Hispanic or Latino</t>
  </si>
  <si>
    <t>af64ff, 04ffaf</t>
  </si>
  <si>
    <t>Perc Change in Jobs by Hispanic or Latino Status</t>
  </si>
  <si>
    <t>Output Percent Change in Employment by Demographic Trait[hispanic]; Output Percent Change in Employment by Demographic Trait[nonhispanic]</t>
  </si>
  <si>
    <t>Change in Jobs by Age Bracket</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</si>
  <si>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</si>
  <si>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</si>
  <si>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</si>
  <si>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Percent Change in Jobs by Age Bracket</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</si>
  <si>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</si>
  <si>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</si>
  <si>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</si>
  <si>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</si>
  <si>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</si>
  <si>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</si>
  <si>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</si>
  <si>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</si>
  <si>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</si>
  <si>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</si>
  <si>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</si>
  <si>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</si>
  <si>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</si>
  <si>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</si>
  <si>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</si>
  <si>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</si>
  <si>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</si>
  <si>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</si>
  <si>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</si>
  <si>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</si>
  <si>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</si>
  <si>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</si>
  <si>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</si>
  <si>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</si>
  <si>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</si>
  <si>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</si>
  <si>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</si>
  <si>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</si>
  <si>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</si>
  <si>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</si>
  <si>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</si>
  <si>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</si>
  <si>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</si>
  <si>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</si>
  <si>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</si>
  <si>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</si>
  <si>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</si>
  <si>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</si>
  <si>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</si>
  <si>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</si>
  <si>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</si>
  <si>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</si>
  <si>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</si>
  <si>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</si>
  <si>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</si>
  <si>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</si>
  <si>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</si>
  <si>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</si>
  <si>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</si>
  <si>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</si>
  <si>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</si>
  <si>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</si>
  <si>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</si>
  <si>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</si>
  <si>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</si>
  <si>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</si>
  <si>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</si>
  <si>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</si>
  <si>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</si>
  <si>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</si>
  <si>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</si>
  <si>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</si>
  <si>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Percent Change in Deaths</t>
  </si>
  <si>
    <t>Output Percent Change in Deaths</t>
  </si>
  <si>
    <t>Avoided Deaths by Gender</t>
  </si>
  <si>
    <t>Output Avoided Premature Mortality by Demographic Trait[female]; Output Avoided Premature Mortality by Demographic Trait[male]</t>
  </si>
  <si>
    <t>Percent Change in Deaths by Gender</t>
  </si>
  <si>
    <t>Output Percent Change in Deaths by Demographic Trait[female]; Output Percent Change in Deaths by Demographic Trait[male]</t>
  </si>
  <si>
    <t>Avoided Deaths by Race</t>
  </si>
  <si>
    <t>Output Avoided Premature Mortality by Demographic Trait[other race]; Output Avoided Premature Mortality by Demographic Trait[asian]; Output Avoided Premature Mortality by Demographic Trait[black]; Output Avoided Premature Mortality by Demographic Trait[white]</t>
  </si>
  <si>
    <t>Percent Change in Deaths by Race</t>
  </si>
  <si>
    <t>Output Percent Change in Deaths by Demographic Trait[other race]; Output Percent Change in Deaths by Demographic Trait[asian]; Output Percent Change in Deaths by Demographic Trait[black]; Output Percent Change in Deaths by Demographic Trait[white]</t>
  </si>
  <si>
    <t>Avoided Deaths by Hispanic or Latino Status</t>
  </si>
  <si>
    <t>Output Avoided Premature Mortality by Demographic Trait[hispanic]; Output Avoided Premature Mortality by Demographic Trait[nonhispanic]</t>
  </si>
  <si>
    <t>Perc Change in Deaths by Hispanic or Latino Status</t>
  </si>
  <si>
    <t>Output Percent Change in Deaths by Demographic Trait[hispanic]; Output Percent Change in Deaths by Demographic Trait[nonhispanic]</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</si>
  <si>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</si>
  <si>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</si>
  <si>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</si>
  <si>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</si>
  <si>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</si>
  <si>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</si>
  <si>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</si>
  <si>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</si>
  <si>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</si>
  <si>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</si>
  <si>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</si>
  <si>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</si>
  <si>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</si>
  <si>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</si>
  <si>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</si>
  <si>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</si>
  <si>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</si>
  <si>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</si>
  <si>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</si>
  <si>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</si>
  <si>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</si>
  <si>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</si>
  <si>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</si>
  <si>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</si>
  <si>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</si>
  <si>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</si>
  <si>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</si>
  <si>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</si>
  <si>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</si>
  <si>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</si>
  <si>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</si>
  <si>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</si>
  <si>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</si>
  <si>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</si>
  <si>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</si>
  <si>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</si>
  <si>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</si>
  <si>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</si>
  <si>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Share of Generation from Clean Sources</t>
  </si>
  <si>
    <t>Output Share of Generation from Clean Sources</t>
  </si>
  <si>
    <t>Carbon Intensity of Electricity Generation</t>
  </si>
  <si>
    <t>Output Carbon Intensity of Electricity Generation</t>
  </si>
  <si>
    <t>Electricity Intensity per Unit GDP</t>
  </si>
  <si>
    <t>Output Electricity Intensity per Unit GDP</t>
  </si>
  <si>
    <t>Electricity: Levelized Costs, Curtailment, Emissions and Water Use</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</si>
  <si>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</si>
  <si>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</si>
  <si>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</si>
  <si>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</si>
  <si>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</si>
  <si>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</si>
  <si>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</si>
  <si>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</si>
  <si>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</si>
  <si>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</si>
  <si>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</si>
  <si>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</si>
  <si>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</si>
  <si>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</si>
  <si>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</si>
  <si>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</si>
  <si>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</si>
  <si>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</si>
  <si>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</si>
  <si>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</si>
  <si>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</si>
  <si>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</si>
  <si>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</si>
  <si>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</si>
  <si>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</si>
  <si>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</si>
  <si>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</si>
  <si>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</si>
  <si>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</si>
  <si>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</si>
  <si>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Sales: Light Commercial Trucks</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</si>
  <si>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</si>
  <si>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Sales: Heavy Freight Trucks</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</si>
  <si>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</si>
  <si>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Passenger Motorbikes</t>
  </si>
  <si>
    <t>Output New Vehicles in Thousands[motorbikes,passenger,battery electric vehicle]; Output New Vehicles in Thousands[motorbikes,passenger,gasoline vehicle]</t>
  </si>
  <si>
    <t>Battery Electric Vehicle, Gasoline Engine Vehicle</t>
  </si>
  <si>
    <t>f1bb18, 969696</t>
  </si>
  <si>
    <t>Sales: Medium Freight Trucks</t>
  </si>
  <si>
    <t>Output New Vehicles in Thousands[motorbikes,freight,battery electric vehicle]; Output New Vehicles in Thousands[motorbikes,freight,gasoline vehicle]</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</si>
  <si>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</si>
  <si>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</si>
  <si>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</si>
  <si>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</si>
  <si>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Fleet Composition: Light Commercial Trucks</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</si>
  <si>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</si>
  <si>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Fleet Composition: Heavy Freight Trucks</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</si>
  <si>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</si>
  <si>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Passenger Motorbikes</t>
  </si>
  <si>
    <t>Output Vehicles in Millions[motorbikes,passenger,battery electric vehicle]; Output Vehicles in Millions[motorbikes,passenger,gasoline vehicle]</t>
  </si>
  <si>
    <t>Fleet Composition: Medium Freight Trucks</t>
  </si>
  <si>
    <t>Output Vehicles in Millions[motorbikes,freight,battery electric vehicle]; Output Vehicles in Millions[motorbikes,freight,gasoline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</si>
  <si>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</si>
  <si>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</si>
  <si>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</si>
  <si>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Motorbikes, Freight Ships, Recreational Boats, Freight Rail, Passenger Rail, Freight Aircraft, Passenger Aircraft, Heavy Trucks, Buses, Light &amp; Medium Freight Trucks, Cars and SUVs</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</si>
  <si>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</si>
  <si>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</si>
  <si>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</si>
  <si>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</si>
  <si>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</si>
  <si>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</si>
  <si>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</si>
  <si>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Fuel Use (Total)</t>
  </si>
  <si>
    <t>Output Transportation Sector Fuel Used</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</si>
  <si>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</si>
  <si>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</si>
  <si>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</si>
  <si>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</si>
  <si>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</si>
  <si>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</si>
  <si>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Freight Aircraft, Light &amp; Medium Freight Trucks, Freight Ships, Freight Rail, Heavy Trucks</t>
  </si>
  <si>
    <t>087bf1, f593e0, 004185, 00b050, 000000</t>
  </si>
  <si>
    <t>Industry: Fuel Use</t>
  </si>
  <si>
    <t>By Industry (Excluding Feedstocks)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</si>
  <si>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</si>
  <si>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</si>
  <si>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</si>
  <si>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</si>
  <si>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</si>
  <si>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Hydrogen, District Heat, Biomass, Electricity, Natural Gas, LPG Propane and Butane, Hard Coal, Heavy or Residual Fuel Oil, Crude Oil, Other Petroleum</t>
  </si>
  <si>
    <t>620e7a, f593e0, 00b050, f1bb18, c01b00, 087bf1, 969696, ad6600, 740000, 000000</t>
  </si>
  <si>
    <t>Total (Excluding Feedstocks)</t>
  </si>
  <si>
    <t>Output Total Industrial Fuel Use for Energy Purposes</t>
  </si>
  <si>
    <t>By Industry (Including Feedstocks)</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</si>
  <si>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</si>
  <si>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</si>
  <si>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</si>
  <si>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Total (Including Feedstocks)</t>
  </si>
  <si>
    <t>Output Total Industrial Fuel Use</t>
  </si>
  <si>
    <t>Industry: CO2e Emissions</t>
  </si>
  <si>
    <t>Total by Industry</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</si>
  <si>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</si>
  <si>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</si>
  <si>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</si>
  <si>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</si>
  <si>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</si>
  <si>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</si>
  <si>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</si>
  <si>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</si>
  <si>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</si>
  <si>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</si>
  <si>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</si>
  <si>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</si>
  <si>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</si>
  <si>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CO2 Emissions by Source Type</t>
  </si>
  <si>
    <t>Output Process CO2 Emissions; Output Industry Sector Energy Related CO2 Emissions</t>
  </si>
  <si>
    <t>Process Emissions, Energy-Related Emissions</t>
  </si>
  <si>
    <t>969696, c01b00</t>
  </si>
  <si>
    <t>Process CO2 Emissions by Industry</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</si>
  <si>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</si>
  <si>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Energy-Related CO2 Emissions by Industry</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</si>
  <si>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</si>
  <si>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</si>
  <si>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</si>
  <si>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</si>
  <si>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</si>
  <si>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</si>
  <si>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</si>
  <si>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</si>
  <si>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</si>
  <si>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</si>
  <si>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</si>
  <si>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</si>
  <si>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</si>
  <si>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</si>
  <si>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Output Total Buildings Energy Use</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</si>
  <si>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</si>
  <si>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</si>
  <si>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</si>
  <si>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</si>
  <si>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</si>
  <si>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</si>
  <si>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</si>
  <si>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</si>
  <si>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</si>
  <si>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</si>
  <si>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</si>
  <si>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</si>
  <si>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</si>
  <si>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</si>
  <si>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</si>
  <si>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</si>
  <si>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</si>
  <si>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</si>
  <si>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</si>
  <si>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</si>
  <si>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</si>
  <si>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</si>
  <si>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</si>
  <si>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</si>
  <si>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</si>
  <si>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</si>
  <si>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</si>
  <si>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</si>
  <si>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</si>
  <si>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</si>
  <si>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Exports, Imports, Production, and Consumption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</si>
  <si>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</si>
  <si>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</si>
  <si>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</si>
  <si>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</si>
  <si>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Energy: Change in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</si>
  <si>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</si>
  <si>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</si>
  <si>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</si>
  <si>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Energy: Change in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</si>
  <si>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</si>
  <si>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Energy: Embedded CO2 in Exports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</si>
  <si>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</si>
  <si>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</si>
  <si>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</si>
  <si>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Energy: Change in Embedded CO2 in Exports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</si>
  <si>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</si>
  <si>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</si>
  <si>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</si>
  <si>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</si>
  <si>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</si>
  <si>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Energy: Change in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</si>
  <si>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</si>
  <si>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</si>
  <si>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</si>
  <si>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</si>
  <si>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</si>
  <si>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Energy: Change in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</si>
  <si>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</si>
  <si>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</si>
  <si>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</si>
  <si>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</si>
  <si>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</si>
  <si>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</si>
  <si>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Energy: Change in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</si>
  <si>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</si>
  <si>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Nonenergy Products: Exports</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</si>
  <si>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</si>
  <si>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</si>
  <si>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6E8000, c01b00, FF9999, 009999, bfb088, af64ff, 004d10, f593e0, 740000, 087bf1, 004185, c2dffd, ad6600, ff00ff, f1bb18, 04ffaf, 00b050, ffff00, ff6400, 620e7a, 969696</t>
  </si>
  <si>
    <t>Nonenergy Products: Change in Exports</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</si>
  <si>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</si>
  <si>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6E8000, c01b00, FF9999, 009999, bfb088, af64ff, 004d10, f593e0, 740000, 087bf1, 004185, c2dffd, ad6600, ff00ff, f1bb18, 04ffaf, 00b050, ffff00, ff6400, 620e7a, 969697</t>
  </si>
  <si>
    <t>Nonenergy Products: Imports</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</si>
  <si>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</si>
  <si>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6E8000, c01b00, FF9999, 009999, bfb088, af64ff, 004d10, f593e0, 740000, 087bf1, 004185, c2dffd, ad6600, ff00ff, f1bb18, 04ffaf, 00b050, ffff00, ff6400, 620e7a, 969698</t>
  </si>
  <si>
    <t>Nonenergy Products: Change in Imports</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</si>
  <si>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</si>
  <si>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6E8000, c01b00, FF9999, 009999, bfb088, af64ff, 004d10, f593e0, 740000, 087bf1, 004185, c2dffd, ad6600, ff00ff, f1bb18, 04ffaf, 00b050, ffff00, ff6400, 620e7a, 969699</t>
  </si>
  <si>
    <t>Nonenergy Products: Production</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</si>
  <si>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</si>
  <si>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6E8000, c01b00, FF9999, 009999, bfb088, af64ff, 004d10, f593e0, 740000, 087bf1, 004185, c2dffd, ad6600, ff00ff, f1bb18, 04ffaf, 00b050, ffff00, ff6400, 620e7a, 969700</t>
  </si>
  <si>
    <t>Nonenergy Products: Change in Production</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</si>
  <si>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</si>
  <si>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6E8000, c01b00, FF9999, 009999, bfb088, af64ff, 004d10, f593e0, 740000, 087bf1, 004185, c2dffd, ad6600, ff00ff, f1bb18, 04ffaf, 00b050, ffff00, ff6400, 620e7a, 969701</t>
  </si>
  <si>
    <t>Nonenergy Products: Domestic Consumption</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</si>
  <si>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</si>
  <si>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6E8000, c01b00, FF9999, 009999, bfb088, af64ff, 004d10, f593e0, 740000, 087bf1, 004185, c2dffd, ad6600, ff00ff, f1bb18, 04ffaf, 00b050, ffff00, ff6400, 620e7a, 969702</t>
  </si>
  <si>
    <t>Nonenergy Products: Change in Domestic Consumption</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</si>
  <si>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</si>
  <si>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6E8000, c01b00, FF9999, 009999, bfb088, af64ff, 004d10, f593e0, 740000, 087bf1, 004185, c2dffd, ad6600, ff00ff, f1bb18, 04ffaf, 00b050, ffff00, ff6400, 620e7a, 969703</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</si>
  <si>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</si>
  <si>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</si>
  <si>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Transportation Sector, Industry Sector, District Heat &amp; Hydrogen Sectors, Geoenginnering Sector</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</si>
  <si>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</si>
  <si>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</si>
  <si>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</si>
  <si>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</si>
  <si>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</si>
  <si>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</si>
  <si>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</si>
  <si>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Commercial Buildings Sector, Residential Buildings Sector, Electricity Sector, Transportation Sector, Industry Sector, District Heat &amp; Hydrogen Sectors, Geoengineering Sector</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</si>
  <si>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</si>
  <si>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</si>
  <si>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</si>
  <si>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Commercial Buildings Sector, Residential Buildings Sector, Electricity Sector, Transportation Sector, Industry Sector, District Heat &amp; Hydrogen Sectors</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</si>
  <si>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</si>
  <si>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</si>
  <si>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</si>
  <si>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</si>
  <si>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</si>
  <si>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</si>
  <si>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</si>
  <si>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</si>
  <si>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</si>
  <si>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</si>
  <si>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</si>
  <si>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</si>
  <si>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</si>
  <si>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</si>
  <si>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Utility-Scale 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</si>
  <si>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</si>
  <si>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</si>
  <si>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</si>
  <si>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</si>
  <si>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</si>
  <si>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</si>
  <si>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</si>
  <si>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</si>
  <si>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</si>
  <si>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</si>
  <si>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</si>
  <si>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</si>
  <si>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</si>
  <si>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</si>
  <si>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</si>
  <si>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</si>
  <si>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</si>
  <si>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</si>
  <si>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</si>
  <si>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</si>
  <si>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</si>
  <si>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</si>
  <si>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</si>
  <si>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</si>
  <si>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</si>
  <si>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</si>
  <si>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</si>
  <si>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</si>
  <si>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</si>
  <si>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</si>
  <si>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</si>
  <si>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</si>
  <si>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</si>
  <si>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</si>
  <si>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</si>
  <si>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</si>
  <si>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</si>
  <si>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</si>
  <si>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</si>
  <si>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</si>
  <si>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</si>
  <si>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</si>
  <si>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</si>
  <si>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</si>
  <si>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</si>
  <si>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</si>
  <si>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</si>
  <si>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</si>
  <si>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</si>
  <si>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</si>
  <si>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</si>
  <si>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</si>
  <si>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</si>
  <si>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</si>
  <si>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</si>
  <si>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</si>
  <si>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</si>
  <si>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</si>
  <si>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</si>
  <si>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</si>
  <si>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</si>
  <si>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</si>
  <si>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</si>
  <si>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</si>
  <si>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</si>
  <si>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</si>
  <si>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</si>
  <si>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</si>
  <si>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</si>
  <si>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</si>
  <si>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</si>
  <si>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</si>
  <si>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Carbon Tax on Process Emissions</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</si>
  <si>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</si>
  <si>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</si>
  <si>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</si>
  <si>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</si>
  <si>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</si>
  <si>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</si>
  <si>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</si>
  <si>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</si>
  <si>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</si>
  <si>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</si>
  <si>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</si>
  <si>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</si>
  <si>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male</t>
  </si>
  <si>
    <t>female</t>
  </si>
  <si>
    <t>white</t>
  </si>
  <si>
    <t>black</t>
  </si>
  <si>
    <t>asian</t>
  </si>
  <si>
    <t>other race</t>
  </si>
  <si>
    <t>hispanic or latino</t>
  </si>
  <si>
    <t>not hispanic or latino</t>
  </si>
  <si>
    <t>age 16 to 19</t>
  </si>
  <si>
    <t>age 20 to 24</t>
  </si>
  <si>
    <t>age 25 to 34</t>
  </si>
  <si>
    <t>age 35 to 44</t>
  </si>
  <si>
    <t>age 45 to 54</t>
  </si>
  <si>
    <t>age 55 to 64</t>
  </si>
  <si>
    <t>age 65+</t>
  </si>
  <si>
    <t>Change in Union and Non-Union Jobs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</si>
  <si>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</si>
  <si>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</si>
  <si>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</si>
  <si>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</si>
  <si>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</si>
  <si>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</si>
  <si>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</si>
  <si>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</si>
  <si>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</si>
  <si>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</si>
  <si>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</si>
  <si>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</si>
  <si>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</si>
  <si>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</si>
  <si>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</si>
  <si>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</si>
  <si>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</si>
  <si>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</si>
  <si>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</si>
  <si>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</si>
  <si>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</si>
  <si>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</si>
  <si>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</si>
  <si>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</si>
  <si>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</si>
  <si>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</si>
  <si>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</si>
  <si>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</si>
  <si>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</si>
  <si>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</si>
  <si>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</si>
  <si>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Light &amp; Medium Freight Trucks</t>
  </si>
  <si>
    <t>Cars &amp; SUVs</t>
  </si>
  <si>
    <t>Industries</t>
  </si>
  <si>
    <t>0-99-99</t>
  </si>
  <si>
    <t>009999</t>
  </si>
  <si>
    <t>255-153-153</t>
  </si>
  <si>
    <t>FF9999</t>
  </si>
  <si>
    <t>204-255-51</t>
  </si>
  <si>
    <t>CCFF33</t>
  </si>
  <si>
    <t>110-128-0</t>
  </si>
  <si>
    <t>6E8000</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</si>
  <si>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</si>
  <si>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</si>
  <si>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</si>
  <si>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</si>
  <si>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</si>
  <si>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</si>
  <si>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</si>
  <si>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</si>
  <si>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</si>
  <si>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</si>
  <si>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</si>
  <si>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</si>
  <si>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</si>
  <si>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</si>
  <si>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</si>
  <si>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</si>
  <si>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</si>
  <si>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</si>
  <si>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</si>
  <si>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Scenario Name for Web App</t>
  </si>
  <si>
    <t>Corresponding .cin File</t>
  </si>
  <si>
    <t>Business as Usual</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</si>
  <si>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</si>
  <si>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</si>
  <si>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r>
      <t>NDC</t>
    </r>
    <r>
      <rPr>
        <sz val="11"/>
        <color theme="1"/>
        <rFont val="Calibri"/>
        <family val="2"/>
      </rPr>
      <t xml:space="preserve"> Pathway</t>
    </r>
  </si>
  <si>
    <t>Scenario_NDC.cin</t>
  </si>
  <si>
    <t>TABLE  1  SECTORAL REPORT FOR ENERGY</t>
  </si>
  <si>
    <t>Inventory 2005</t>
  </si>
  <si>
    <t>(Sheet 1 of 2)</t>
  </si>
  <si>
    <t>Submission 2022 v1</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</si>
  <si>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</si>
  <si>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</si>
  <si>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</si>
  <si>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</si>
  <si>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</si>
  <si>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</si>
  <si>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</si>
  <si>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</si>
  <si>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</si>
  <si>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</si>
  <si>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</si>
  <si>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</si>
  <si>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</si>
  <si>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</si>
  <si>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</si>
  <si>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</si>
  <si>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</si>
  <si>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</si>
  <si>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</si>
  <si>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</si>
  <si>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</si>
  <si>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</si>
  <si>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</si>
  <si>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</si>
  <si>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</si>
  <si>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</si>
  <si>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</si>
  <si>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</si>
  <si>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</si>
  <si>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</si>
  <si>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</si>
  <si>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</si>
  <si>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</si>
  <si>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</si>
  <si>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</si>
  <si>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</si>
  <si>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</si>
  <si>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NA</t>
  </si>
  <si>
    <t>B. Fugitive emissions from fuels</t>
  </si>
  <si>
    <t>1. Solid fuels</t>
  </si>
  <si>
    <t>a.  Coal mining and handling</t>
  </si>
  <si>
    <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</si>
  <si>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</si>
  <si>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</si>
  <si>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</si>
  <si>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</si>
  <si>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</si>
  <si>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</si>
  <si>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</si>
  <si>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</si>
  <si>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</si>
  <si>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</si>
  <si>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</si>
  <si>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</si>
  <si>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</si>
  <si>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</si>
  <si>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</si>
  <si>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NE</t>
  </si>
  <si>
    <t>Aviation</t>
  </si>
  <si>
    <t>NO,NA</t>
  </si>
  <si>
    <t>Navigation</t>
  </si>
  <si>
    <t>Multilateral operations</t>
  </si>
  <si>
    <t>CO2 emissions from biomass</t>
  </si>
  <si>
    <t>CO2 captured</t>
  </si>
  <si>
    <t>For domestic storage</t>
  </si>
  <si>
    <t>For storage in other countries</t>
  </si>
  <si>
    <t>Subtotals, excluding biomass, including bunkers</t>
  </si>
  <si>
    <t>Waste</t>
  </si>
  <si>
    <t>*adjustments made using Table 1.A(a) to move pipeline energy use from transportation into industry and to move waste incineration energy use from industry into waste</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</si>
  <si>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</si>
  <si>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</si>
  <si>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</si>
  <si>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</si>
  <si>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</si>
  <si>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</si>
  <si>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</si>
  <si>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</si>
  <si>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</si>
  <si>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</si>
  <si>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</si>
  <si>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</si>
  <si>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</si>
  <si>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</si>
  <si>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</si>
  <si>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</si>
  <si>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</si>
  <si>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</si>
  <si>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</si>
  <si>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</si>
  <si>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</si>
  <si>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t>1.A.1. Energy industries</t>
  </si>
  <si>
    <t>NO,IE,NA</t>
  </si>
  <si>
    <r>
      <t>a.  Public electricity and heat production</t>
    </r>
    <r>
      <rPr>
        <b/>
        <vertAlign val="superscript"/>
        <sz val="9"/>
        <rFont val="Times New Roman"/>
        <family val="1"/>
      </rPr>
      <t>(7)</t>
    </r>
  </si>
  <si>
    <t>1.A.1.a.i  Electricity Generation</t>
  </si>
  <si>
    <t>Liquid Fuels</t>
  </si>
  <si>
    <t>Solid Fuels</t>
  </si>
  <si>
    <t>Gaseous Fuels</t>
  </si>
  <si>
    <t>Other Fossil Fuels</t>
  </si>
  <si>
    <t>Peat</t>
  </si>
  <si>
    <t>1.A.1.a.ii  Combined heat and power generation</t>
  </si>
  <si>
    <t>IE,NO</t>
  </si>
  <si>
    <t>NO,IE</t>
  </si>
  <si>
    <t>1.A.1.a.iii  Heat plants</t>
  </si>
  <si>
    <r>
      <t>c.  Manufacture of solid fuels and other energy industries</t>
    </r>
    <r>
      <rPr>
        <b/>
        <vertAlign val="superscript"/>
        <sz val="9"/>
        <rFont val="Times New Roman"/>
        <family val="1"/>
      </rPr>
      <t>(8)</t>
    </r>
  </si>
  <si>
    <t>1.A.1.c.i  Manufacture of solid fuels</t>
  </si>
  <si>
    <t>1.A.1.c.ii  Oil and gas extraction</t>
  </si>
  <si>
    <t>1.A.1.c.iii  Other energy industries</t>
  </si>
  <si>
    <t>1.A.2 Manufacturing industries and construction</t>
  </si>
  <si>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</si>
  <si>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</si>
  <si>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</si>
  <si>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</si>
  <si>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t>1.A.2.g.viii  Other (please specify)</t>
  </si>
  <si>
    <t>Other non-specified</t>
  </si>
  <si>
    <t>1.A.3  Transport</t>
  </si>
  <si>
    <r>
      <t>a.  Domestic aviation</t>
    </r>
    <r>
      <rPr>
        <b/>
        <vertAlign val="superscript"/>
        <sz val="9"/>
        <rFont val="Times New Roman"/>
        <family val="1"/>
      </rPr>
      <t>(10)</t>
    </r>
  </si>
  <si>
    <t>Aviation gasoline</t>
  </si>
  <si>
    <t>Jet kerosene</t>
  </si>
  <si>
    <r>
      <t>b.  Road transportation</t>
    </r>
    <r>
      <rPr>
        <b/>
        <vertAlign val="superscript"/>
        <sz val="9"/>
        <rFont val="Times New Roman"/>
        <family val="1"/>
      </rPr>
      <t>(11)</t>
    </r>
  </si>
  <si>
    <t>Gasoline</t>
  </si>
  <si>
    <t>Diesel oil</t>
  </si>
  <si>
    <t>Liquefied petroleum gases (LPG)</t>
  </si>
  <si>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</si>
  <si>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</si>
  <si>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t>i.  Cars</t>
  </si>
  <si>
    <t>LNG</t>
  </si>
  <si>
    <t>ii.  Light duty trucks</t>
  </si>
  <si>
    <t>iii.  Heavy duty trucks and buses</t>
  </si>
  <si>
    <r>
      <t>Other liquid fFuels (</t>
    </r>
    <r>
      <rPr>
        <b/>
        <i/>
        <sz val="9"/>
        <rFont val="Times New Roman"/>
        <family val="1"/>
      </rPr>
      <t>please specify</t>
    </r>
    <r>
      <rPr>
        <b/>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</si>
  <si>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</si>
  <si>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</si>
  <si>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</si>
  <si>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</si>
  <si>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</si>
  <si>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</si>
  <si>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</si>
  <si>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</si>
  <si>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</si>
  <si>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t>Residual fuel oil</t>
  </si>
  <si>
    <t>Gas/diesel oil</t>
  </si>
  <si>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</si>
  <si>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</si>
  <si>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</si>
  <si>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t>NE,IE</t>
  </si>
  <si>
    <t>NO,NE</t>
  </si>
  <si>
    <t>i. Pipeline transport</t>
  </si>
  <si>
    <r>
      <t>ii. Other</t>
    </r>
    <r>
      <rPr>
        <b/>
        <i/>
        <sz val="9"/>
        <color indexed="8"/>
        <rFont val="Times New Roman"/>
        <family val="1"/>
      </rPr>
      <t xml:space="preserve"> (please specify)</t>
    </r>
  </si>
  <si>
    <t>Non-Transportation Mobile</t>
  </si>
  <si>
    <t>1.A.4  Other sectors</t>
  </si>
  <si>
    <r>
      <t>a.  Commercial/institutional</t>
    </r>
    <r>
      <rPr>
        <b/>
        <vertAlign val="superscript"/>
        <sz val="9"/>
        <rFont val="Times New Roman"/>
        <family val="1"/>
      </rPr>
      <t>(12)</t>
    </r>
  </si>
  <si>
    <t>1.A.4.a.i  Stationary combustion</t>
  </si>
  <si>
    <r>
      <t>b.  Residential</t>
    </r>
    <r>
      <rPr>
        <b/>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</si>
  <si>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</si>
  <si>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</si>
  <si>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</si>
  <si>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</si>
  <si>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</si>
  <si>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</si>
  <si>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</si>
  <si>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</si>
  <si>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</si>
  <si>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NE,NA</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</si>
  <si>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</si>
  <si>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</si>
  <si>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</si>
  <si>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</si>
  <si>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</si>
  <si>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b/>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</si>
  <si>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</si>
  <si>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</si>
  <si>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</si>
  <si>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</si>
  <si>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</si>
  <si>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</si>
  <si>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</si>
  <si>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</si>
  <si>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</si>
  <si>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</si>
  <si>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</si>
  <si>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</si>
  <si>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</si>
  <si>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</si>
  <si>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</si>
  <si>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</si>
  <si>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</si>
  <si>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</si>
  <si>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</si>
  <si>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</si>
  <si>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</si>
  <si>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</si>
  <si>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</si>
  <si>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</si>
  <si>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</si>
  <si>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</si>
  <si>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b/>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</si>
  <si>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</si>
  <si>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</si>
  <si>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</si>
  <si>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</si>
  <si>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</si>
  <si>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</si>
  <si>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</si>
  <si>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b/>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</si>
  <si>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</si>
  <si>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</si>
  <si>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</si>
  <si>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</si>
  <si>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</si>
  <si>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</si>
  <si>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</si>
  <si>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</si>
  <si>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</si>
  <si>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b/>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</si>
  <si>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</si>
  <si>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</si>
  <si>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</si>
  <si>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</si>
  <si>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</si>
  <si>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</si>
  <si>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</si>
  <si>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</si>
  <si>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</si>
  <si>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</si>
  <si>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</si>
  <si>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</si>
  <si>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</si>
  <si>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</si>
  <si>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</si>
  <si>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</si>
  <si>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</si>
  <si>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</si>
  <si>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</si>
  <si>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</si>
  <si>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</si>
  <si>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</si>
  <si>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</si>
  <si>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</si>
  <si>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</si>
  <si>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</si>
  <si>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</si>
  <si>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</si>
  <si>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</si>
  <si>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</si>
  <si>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</si>
  <si>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</si>
  <si>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</si>
  <si>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</si>
  <si>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</si>
  <si>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</si>
  <si>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</si>
  <si>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</si>
  <si>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</si>
  <si>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</si>
  <si>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</si>
  <si>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</si>
  <si>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</si>
  <si>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</si>
  <si>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</si>
  <si>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</si>
  <si>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</si>
  <si>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</si>
  <si>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</si>
  <si>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t>(t)</t>
  </si>
  <si>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</si>
  <si>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</si>
  <si>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NO,NE,IE,NA</t>
  </si>
  <si>
    <t>NO,NE,NA</t>
  </si>
  <si>
    <t>B.   Chemical industry</t>
  </si>
  <si>
    <t>9. Flurochemical production</t>
  </si>
  <si>
    <t>By-product emissions</t>
  </si>
  <si>
    <t>Fugitive emissions</t>
  </si>
  <si>
    <t>10. Other</t>
  </si>
  <si>
    <t>C.   Metal industry</t>
  </si>
  <si>
    <t>3. Aluminium production</t>
  </si>
  <si>
    <t>4. Magnesium production</t>
  </si>
  <si>
    <t>7. Other</t>
  </si>
  <si>
    <t>NO,NE,IE</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</si>
  <si>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</si>
  <si>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</si>
  <si>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</si>
  <si>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</si>
  <si>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</si>
  <si>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</si>
  <si>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</si>
  <si>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</si>
  <si>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</si>
  <si>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</si>
  <si>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</si>
  <si>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</si>
  <si>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</si>
  <si>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</si>
  <si>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</si>
  <si>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</si>
  <si>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</si>
  <si>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</si>
  <si>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</si>
  <si>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</si>
  <si>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</si>
  <si>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</si>
  <si>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</si>
  <si>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</si>
  <si>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</si>
  <si>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</si>
  <si>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</si>
  <si>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</si>
  <si>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</si>
  <si>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Steer Stocker</t>
  </si>
  <si>
    <t>Heifer Stocker</t>
  </si>
  <si>
    <t>Beef Cows</t>
  </si>
  <si>
    <t>Dairy Replacements</t>
  </si>
  <si>
    <t>Beef Replacements</t>
  </si>
  <si>
    <t>Steer Feedlot</t>
  </si>
  <si>
    <t>Heifer Feedlot</t>
  </si>
  <si>
    <t>Bulls</t>
  </si>
  <si>
    <t>Dairy Cows</t>
  </si>
  <si>
    <t>Beef Calves</t>
  </si>
  <si>
    <t>Dairy Calves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</si>
  <si>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</si>
  <si>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</si>
  <si>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</si>
  <si>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</si>
  <si>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</si>
  <si>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</si>
  <si>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</si>
  <si>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</si>
  <si>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</si>
  <si>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</si>
  <si>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</si>
  <si>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</si>
  <si>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</si>
  <si>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t>Dairy Cattle</t>
  </si>
  <si>
    <t>Non-Dairy Cattle</t>
  </si>
  <si>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</si>
  <si>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</si>
  <si>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</si>
  <si>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</si>
  <si>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</si>
  <si>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</si>
  <si>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</si>
  <si>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</si>
  <si>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</si>
  <si>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</si>
  <si>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</si>
  <si>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</si>
  <si>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</si>
  <si>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</si>
  <si>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</si>
  <si>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</si>
  <si>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</si>
  <si>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</si>
  <si>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</si>
  <si>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NE,IE,NA</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</si>
  <si>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</si>
  <si>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</si>
  <si>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</si>
  <si>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</si>
  <si>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</si>
  <si>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</si>
  <si>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</si>
  <si>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</si>
  <si>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</si>
  <si>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</si>
  <si>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</si>
  <si>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</si>
  <si>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</si>
  <si>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</si>
  <si>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</si>
  <si>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</si>
  <si>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</si>
  <si>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</si>
  <si>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</si>
  <si>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</si>
  <si>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</si>
  <si>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</si>
  <si>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</si>
  <si>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</si>
  <si>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</si>
  <si>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</si>
  <si>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</si>
  <si>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</si>
  <si>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</si>
  <si>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</si>
  <si>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</si>
  <si>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</si>
  <si>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</si>
  <si>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</si>
  <si>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</si>
  <si>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</si>
  <si>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</si>
  <si>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</si>
  <si>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</si>
  <si>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</si>
  <si>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</si>
  <si>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</si>
  <si>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</si>
  <si>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</si>
  <si>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</si>
  <si>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</si>
  <si>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</si>
  <si>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</si>
  <si>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</si>
  <si>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</si>
  <si>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</si>
  <si>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</si>
  <si>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</si>
  <si>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</si>
  <si>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</si>
  <si>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</si>
  <si>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</si>
  <si>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</si>
  <si>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</si>
  <si>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</si>
  <si>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</si>
  <si>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</si>
  <si>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</si>
  <si>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</si>
  <si>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</si>
  <si>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</si>
  <si>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</si>
  <si>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</si>
  <si>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</si>
  <si>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</si>
  <si>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</si>
  <si>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</si>
  <si>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 AR5)</t>
  </si>
  <si>
    <t>Total Emissions</t>
  </si>
  <si>
    <t>LULUCF</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</si>
  <si>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</si>
  <si>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</si>
  <si>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</si>
  <si>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</si>
  <si>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</si>
  <si>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</si>
  <si>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</si>
  <si>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</si>
  <si>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</si>
  <si>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</si>
  <si>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</si>
  <si>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</si>
  <si>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</si>
  <si>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</si>
  <si>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</si>
  <si>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</si>
  <si>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</si>
  <si>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</si>
  <si>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</si>
  <si>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</si>
  <si>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</si>
  <si>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</si>
  <si>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</si>
  <si>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</si>
  <si>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</si>
  <si>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</si>
  <si>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</si>
  <si>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</si>
  <si>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</si>
  <si>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</si>
  <si>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</si>
  <si>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</si>
  <si>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</si>
  <si>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</si>
  <si>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</si>
  <si>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</si>
  <si>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</si>
  <si>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</si>
  <si>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</si>
  <si>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</si>
  <si>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</si>
  <si>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</si>
  <si>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</si>
  <si>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</si>
  <si>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</si>
  <si>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</si>
  <si>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</si>
  <si>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</si>
  <si>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</si>
  <si>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</si>
  <si>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</si>
  <si>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</si>
  <si>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</si>
  <si>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</si>
  <si>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</si>
  <si>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</si>
  <si>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</si>
  <si>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</si>
  <si>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</si>
  <si>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</si>
  <si>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</si>
  <si>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</si>
  <si>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</si>
  <si>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</si>
  <si>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</si>
  <si>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</si>
  <si>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</si>
  <si>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</si>
  <si>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</si>
  <si>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</si>
  <si>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</si>
  <si>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</si>
  <si>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</si>
  <si>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</si>
  <si>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</si>
  <si>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</si>
  <si>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</si>
  <si>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</si>
  <si>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</si>
  <si>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</si>
  <si>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</si>
  <si>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</si>
  <si>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</si>
  <si>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</si>
  <si>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</si>
  <si>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</si>
  <si>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</si>
  <si>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</si>
  <si>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</si>
  <si>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</si>
  <si>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</si>
  <si>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</si>
  <si>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</si>
  <si>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</si>
  <si>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</si>
  <si>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</si>
  <si>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</si>
  <si>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</si>
  <si>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</si>
  <si>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</si>
  <si>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</si>
  <si>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</si>
  <si>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</si>
  <si>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</si>
  <si>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</si>
  <si>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</si>
  <si>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</si>
  <si>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</si>
  <si>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</si>
  <si>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</si>
  <si>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</si>
  <si>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</si>
  <si>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</si>
  <si>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</si>
  <si>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</si>
  <si>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</si>
  <si>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</si>
  <si>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</si>
  <si>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</si>
  <si>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</si>
  <si>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</si>
  <si>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</si>
  <si>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</si>
  <si>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</si>
  <si>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</si>
  <si>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</si>
  <si>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</si>
  <si>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</si>
  <si>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</si>
  <si>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</si>
  <si>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</si>
  <si>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</si>
  <si>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</si>
  <si>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</si>
  <si>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</si>
  <si>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</si>
  <si>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</si>
  <si>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</si>
  <si>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</si>
  <si>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</si>
  <si>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</si>
  <si>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</si>
  <si>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</si>
  <si>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</si>
  <si>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</si>
  <si>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</si>
  <si>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</si>
  <si>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</si>
  <si>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</si>
  <si>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</si>
  <si>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</si>
  <si>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</si>
  <si>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</si>
  <si>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</si>
  <si>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</si>
  <si>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</si>
  <si>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</si>
  <si>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</si>
  <si>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</si>
  <si>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</si>
  <si>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</si>
  <si>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</si>
  <si>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</si>
  <si>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</si>
  <si>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</si>
  <si>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</si>
  <si>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</si>
  <si>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</si>
  <si>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</si>
  <si>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</si>
  <si>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</si>
  <si>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</si>
  <si>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</si>
  <si>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</si>
  <si>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</si>
  <si>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</si>
  <si>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</si>
  <si>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</si>
  <si>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</si>
  <si>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</si>
  <si>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</si>
  <si>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</si>
  <si>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</si>
  <si>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</si>
  <si>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</si>
  <si>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</si>
  <si>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</si>
  <si>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</si>
  <si>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</si>
  <si>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</si>
  <si>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</si>
  <si>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</si>
  <si>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</si>
  <si>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</si>
  <si>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</si>
  <si>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</si>
  <si>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</si>
  <si>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</si>
  <si>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</si>
  <si>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</si>
  <si>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</si>
  <si>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</si>
  <si>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</si>
  <si>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</si>
  <si>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</si>
  <si>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</si>
  <si>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</si>
  <si>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</si>
  <si>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</si>
  <si>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</si>
  <si>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</si>
  <si>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</si>
  <si>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</si>
  <si>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</si>
  <si>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</si>
  <si>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</si>
  <si>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</si>
  <si>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</si>
  <si>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</si>
  <si>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</si>
  <si>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</si>
  <si>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</si>
  <si>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</si>
  <si>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</si>
  <si>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</si>
  <si>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</si>
  <si>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</si>
  <si>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</si>
  <si>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</si>
  <si>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</si>
  <si>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</si>
  <si>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</si>
  <si>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</si>
  <si>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</si>
  <si>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</si>
  <si>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</si>
  <si>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</si>
  <si>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</si>
  <si>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</si>
  <si>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</si>
  <si>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</si>
  <si>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</si>
  <si>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</si>
  <si>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</si>
  <si>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</si>
  <si>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</si>
  <si>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</si>
  <si>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</si>
  <si>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</si>
  <si>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</si>
  <si>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</si>
  <si>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</si>
  <si>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</si>
  <si>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</si>
  <si>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</si>
  <si>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</si>
  <si>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</si>
  <si>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</si>
  <si>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</si>
  <si>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</si>
  <si>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</si>
  <si>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</si>
  <si>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</si>
  <si>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</si>
  <si>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</si>
  <si>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</si>
  <si>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</si>
  <si>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</si>
  <si>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</si>
  <si>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</si>
  <si>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</si>
  <si>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</si>
  <si>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</si>
  <si>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</si>
  <si>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</si>
  <si>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</si>
  <si>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</si>
  <si>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</si>
  <si>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</si>
  <si>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</si>
  <si>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</si>
  <si>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</si>
  <si>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</si>
  <si>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</si>
  <si>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</si>
  <si>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</si>
  <si>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</si>
  <si>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</si>
  <si>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</si>
  <si>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</si>
  <si>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</si>
  <si>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</si>
  <si>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</si>
  <si>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</si>
  <si>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</si>
  <si>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</si>
  <si>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</si>
  <si>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</si>
  <si>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</si>
  <si>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</si>
  <si>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</si>
  <si>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</si>
  <si>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</si>
  <si>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</si>
  <si>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</si>
  <si>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</si>
  <si>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</si>
  <si>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</si>
  <si>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</si>
  <si>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</si>
  <si>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</si>
  <si>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</si>
  <si>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</si>
  <si>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</si>
  <si>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</si>
  <si>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</si>
  <si>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</si>
  <si>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</si>
  <si>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</si>
  <si>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</si>
  <si>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</si>
  <si>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</si>
  <si>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</si>
  <si>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</si>
  <si>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</si>
  <si>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</si>
  <si>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</si>
  <si>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</si>
  <si>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</si>
  <si>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</si>
  <si>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</si>
  <si>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</si>
  <si>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</si>
  <si>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</si>
  <si>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</si>
  <si>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</si>
  <si>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</si>
  <si>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</si>
  <si>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</si>
  <si>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</si>
  <si>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</si>
  <si>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</si>
  <si>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</si>
  <si>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</si>
  <si>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</si>
  <si>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</si>
  <si>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</si>
  <si>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</si>
  <si>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</si>
  <si>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</si>
  <si>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</si>
  <si>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</si>
  <si>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</si>
  <si>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</si>
  <si>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</si>
  <si>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</si>
  <si>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</si>
  <si>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</si>
  <si>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</si>
  <si>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</si>
  <si>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</si>
  <si>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</si>
  <si>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</si>
  <si>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</si>
  <si>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</si>
  <si>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</si>
  <si>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</si>
  <si>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</si>
  <si>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</si>
  <si>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</si>
  <si>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</si>
  <si>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</si>
  <si>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</si>
  <si>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</si>
  <si>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</si>
  <si>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</si>
  <si>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</si>
  <si>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</si>
  <si>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</si>
  <si>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</si>
  <si>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</si>
  <si>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</si>
  <si>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</si>
  <si>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</si>
  <si>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</si>
  <si>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</si>
  <si>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</si>
  <si>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</si>
  <si>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</si>
  <si>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</si>
  <si>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</si>
  <si>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</si>
  <si>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</si>
  <si>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</si>
  <si>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</si>
  <si>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</si>
  <si>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</si>
  <si>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</si>
  <si>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</si>
  <si>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</si>
  <si>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</si>
  <si>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</si>
  <si>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</si>
  <si>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</si>
  <si>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</si>
  <si>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</si>
  <si>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</si>
  <si>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</si>
  <si>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</si>
  <si>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</si>
  <si>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</si>
  <si>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</si>
  <si>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</si>
  <si>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</si>
  <si>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</si>
  <si>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</si>
  <si>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</si>
  <si>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</si>
  <si>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</si>
  <si>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</si>
  <si>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</si>
  <si>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</si>
  <si>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</si>
  <si>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</si>
  <si>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</si>
  <si>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</si>
  <si>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</si>
  <si>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</si>
  <si>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</si>
  <si>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</si>
  <si>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</si>
  <si>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</si>
  <si>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</si>
  <si>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</si>
  <si>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</si>
  <si>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</si>
  <si>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</si>
  <si>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</si>
  <si>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</si>
  <si>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</si>
  <si>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</si>
  <si>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</si>
  <si>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</si>
  <si>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</si>
  <si>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</si>
  <si>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</si>
  <si>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</si>
  <si>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</si>
  <si>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</si>
  <si>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</si>
  <si>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</si>
  <si>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</si>
  <si>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</si>
  <si>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</si>
  <si>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</si>
  <si>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</si>
  <si>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</si>
  <si>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</si>
  <si>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</si>
  <si>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</si>
  <si>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</si>
  <si>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</si>
  <si>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</si>
  <si>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</si>
  <si>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</si>
  <si>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</si>
  <si>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</si>
  <si>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</si>
  <si>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</si>
  <si>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</si>
  <si>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</si>
  <si>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</si>
  <si>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</si>
  <si>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</si>
  <si>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</si>
  <si>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</si>
  <si>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</si>
  <si>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</si>
  <si>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</si>
  <si>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</si>
  <si>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</si>
  <si>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</si>
  <si>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</si>
  <si>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</si>
  <si>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</si>
  <si>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</si>
  <si>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</si>
  <si>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</si>
  <si>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</si>
  <si>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</si>
  <si>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</si>
  <si>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</si>
  <si>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</si>
  <si>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</si>
  <si>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</si>
  <si>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</si>
  <si>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</si>
  <si>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</si>
  <si>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</si>
  <si>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</si>
  <si>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</si>
  <si>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</si>
  <si>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</si>
  <si>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</si>
  <si>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</si>
  <si>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</si>
  <si>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</si>
  <si>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</si>
  <si>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</si>
  <si>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</si>
  <si>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</si>
  <si>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</si>
  <si>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</si>
  <si>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</si>
  <si>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</si>
  <si>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</si>
  <si>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</si>
  <si>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</si>
  <si>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</si>
  <si>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</si>
  <si>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</si>
  <si>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</si>
  <si>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</si>
  <si>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</si>
  <si>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</si>
  <si>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</si>
  <si>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</si>
  <si>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</si>
  <si>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</si>
  <si>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</si>
  <si>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</si>
  <si>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</si>
  <si>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</si>
  <si>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</si>
  <si>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</si>
  <si>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</si>
  <si>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</si>
  <si>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</si>
  <si>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</si>
  <si>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</si>
  <si>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</si>
  <si>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</si>
  <si>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</si>
  <si>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</si>
  <si>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</si>
  <si>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</si>
  <si>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</si>
  <si>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</si>
  <si>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</si>
  <si>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</si>
  <si>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</si>
  <si>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</si>
  <si>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</si>
  <si>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</si>
  <si>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</si>
  <si>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</si>
  <si>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</si>
  <si>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</si>
  <si>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</si>
  <si>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</si>
  <si>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</si>
  <si>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</si>
  <si>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</si>
  <si>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</si>
  <si>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</si>
  <si>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</si>
  <si>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</si>
  <si>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</si>
  <si>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</si>
  <si>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</si>
  <si>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</si>
  <si>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</si>
  <si>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</si>
  <si>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</si>
  <si>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</si>
  <si>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</si>
  <si>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</si>
  <si>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</si>
  <si>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</si>
  <si>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</si>
  <si>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</si>
  <si>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</si>
  <si>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</si>
  <si>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</si>
  <si>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</si>
  <si>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</si>
  <si>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</si>
  <si>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</si>
  <si>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</si>
  <si>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</si>
  <si>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</si>
  <si>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</si>
  <si>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</si>
  <si>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</si>
  <si>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</si>
  <si>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</si>
  <si>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</si>
  <si>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</si>
  <si>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</si>
  <si>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</si>
  <si>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</si>
  <si>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</si>
  <si>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</si>
  <si>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</si>
  <si>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</si>
  <si>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</si>
  <si>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</si>
  <si>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</si>
  <si>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</si>
  <si>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</si>
  <si>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</si>
  <si>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</si>
  <si>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</si>
  <si>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</si>
  <si>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</si>
  <si>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</si>
  <si>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</si>
  <si>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</si>
  <si>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</si>
  <si>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</si>
  <si>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</si>
  <si>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</si>
  <si>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</si>
  <si>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</si>
  <si>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</si>
  <si>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</si>
  <si>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</si>
  <si>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</si>
  <si>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</si>
  <si>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</si>
  <si>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</si>
  <si>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</si>
  <si>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</si>
  <si>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</si>
  <si>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</si>
  <si>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</si>
  <si>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</si>
  <si>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</si>
  <si>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</si>
  <si>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</si>
  <si>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</si>
  <si>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</si>
  <si>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</si>
  <si>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</si>
  <si>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</si>
  <si>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</si>
  <si>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</si>
  <si>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</si>
  <si>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</si>
  <si>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</si>
  <si>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</si>
  <si>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</si>
  <si>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</si>
  <si>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</si>
  <si>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</si>
  <si>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</si>
  <si>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</si>
  <si>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</si>
  <si>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</si>
  <si>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</si>
  <si>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</si>
  <si>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</si>
  <si>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</si>
  <si>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</si>
  <si>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</si>
  <si>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</si>
  <si>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</si>
  <si>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</si>
  <si>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</si>
  <si>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</si>
  <si>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</si>
  <si>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</si>
  <si>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</si>
  <si>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</si>
  <si>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</si>
  <si>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</si>
  <si>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</si>
  <si>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</si>
  <si>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</si>
  <si>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</si>
  <si>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</si>
  <si>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</si>
  <si>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</si>
  <si>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</si>
  <si>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</si>
  <si>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</si>
  <si>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</si>
  <si>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</si>
  <si>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</si>
  <si>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</si>
  <si>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</si>
  <si>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</si>
  <si>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</si>
  <si>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</si>
  <si>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</si>
  <si>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</si>
  <si>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</si>
  <si>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</si>
  <si>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</si>
  <si>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</si>
  <si>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</si>
  <si>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</si>
  <si>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</si>
  <si>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</si>
  <si>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</si>
  <si>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</si>
  <si>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</si>
  <si>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</si>
  <si>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</si>
  <si>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</si>
  <si>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</si>
  <si>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</si>
  <si>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</si>
  <si>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</si>
  <si>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</si>
  <si>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</si>
  <si>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</si>
  <si>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</si>
  <si>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</si>
  <si>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</si>
  <si>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</si>
  <si>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</si>
  <si>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</si>
  <si>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</si>
  <si>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</si>
  <si>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</si>
  <si>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</si>
  <si>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</si>
  <si>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</si>
  <si>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</si>
  <si>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</si>
  <si>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</si>
  <si>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</si>
  <si>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</si>
  <si>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</si>
  <si>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</si>
  <si>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</si>
  <si>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</si>
  <si>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</si>
  <si>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</si>
  <si>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</si>
  <si>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</si>
  <si>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</si>
  <si>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</si>
  <si>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</si>
  <si>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</si>
  <si>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</si>
  <si>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</si>
  <si>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</si>
  <si>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</si>
  <si>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</si>
  <si>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</si>
  <si>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</si>
  <si>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</si>
  <si>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</si>
  <si>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</si>
  <si>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</si>
  <si>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</si>
  <si>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</si>
  <si>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</si>
  <si>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</si>
  <si>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</si>
  <si>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</si>
  <si>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</si>
  <si>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</si>
  <si>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</si>
  <si>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</si>
  <si>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</si>
  <si>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</si>
  <si>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</si>
  <si>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</si>
  <si>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</si>
  <si>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</si>
  <si>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</si>
  <si>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</si>
  <si>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</si>
  <si>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</si>
  <si>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</si>
  <si>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</si>
  <si>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</si>
  <si>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</si>
  <si>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</si>
  <si>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</si>
  <si>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</si>
  <si>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</si>
  <si>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</si>
  <si>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</si>
  <si>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</si>
  <si>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</si>
  <si>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</si>
  <si>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</si>
  <si>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</si>
  <si>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</si>
  <si>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</si>
  <si>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</si>
  <si>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</si>
  <si>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</si>
  <si>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</si>
  <si>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</si>
  <si>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</si>
  <si>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</si>
  <si>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</si>
  <si>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</si>
  <si>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</si>
  <si>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</si>
  <si>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</si>
  <si>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</si>
  <si>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</si>
  <si>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</si>
  <si>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</si>
  <si>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</si>
  <si>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</si>
  <si>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</si>
  <si>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</si>
  <si>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</si>
  <si>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</si>
  <si>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</si>
  <si>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</si>
  <si>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</si>
  <si>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</si>
  <si>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</si>
  <si>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</si>
  <si>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</si>
  <si>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</si>
  <si>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</si>
  <si>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</si>
  <si>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</si>
  <si>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</si>
  <si>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</si>
  <si>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</si>
  <si>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</si>
  <si>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</si>
  <si>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</si>
  <si>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</si>
  <si>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</si>
  <si>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</si>
  <si>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</si>
  <si>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</si>
  <si>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</si>
  <si>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</si>
  <si>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</si>
  <si>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</si>
  <si>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</si>
  <si>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</si>
  <si>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</si>
  <si>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</si>
  <si>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</si>
  <si>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</si>
  <si>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</si>
  <si>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</si>
  <si>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</si>
  <si>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</si>
  <si>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</si>
  <si>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</si>
  <si>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</si>
  <si>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</si>
  <si>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</si>
  <si>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</si>
  <si>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</si>
  <si>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</si>
  <si>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</si>
  <si>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</si>
  <si>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</si>
  <si>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</si>
  <si>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</si>
  <si>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</si>
  <si>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</si>
  <si>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</si>
  <si>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</si>
  <si>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</si>
  <si>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</si>
  <si>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</si>
  <si>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</si>
  <si>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</si>
  <si>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</si>
  <si>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</si>
  <si>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</si>
  <si>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</si>
  <si>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</si>
  <si>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</si>
  <si>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</si>
  <si>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</si>
  <si>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</si>
  <si>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</si>
  <si>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</si>
  <si>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</si>
  <si>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</si>
  <si>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</si>
  <si>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</si>
  <si>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</si>
  <si>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</si>
  <si>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</si>
  <si>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</si>
  <si>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</si>
  <si>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</si>
  <si>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</si>
  <si>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</si>
  <si>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</si>
  <si>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</si>
  <si>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</si>
  <si>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</si>
  <si>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</si>
  <si>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</si>
  <si>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</si>
  <si>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</si>
  <si>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</si>
  <si>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</si>
  <si>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</si>
  <si>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</si>
  <si>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</si>
  <si>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</si>
  <si>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</si>
  <si>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</si>
  <si>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</si>
  <si>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</si>
  <si>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</si>
  <si>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</si>
  <si>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</si>
  <si>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</si>
  <si>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</si>
  <si>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</si>
  <si>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</si>
  <si>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</si>
  <si>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</si>
  <si>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</si>
  <si>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</si>
  <si>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</si>
  <si>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</si>
  <si>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</si>
  <si>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</si>
  <si>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</si>
  <si>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</si>
  <si>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</si>
  <si>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</si>
  <si>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</si>
  <si>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</si>
  <si>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</si>
  <si>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</si>
  <si>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</si>
  <si>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</si>
  <si>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</si>
  <si>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</si>
  <si>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</si>
  <si>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</si>
  <si>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</si>
  <si>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</si>
  <si>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</si>
  <si>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</si>
  <si>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</si>
  <si>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</si>
  <si>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</si>
  <si>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</si>
  <si>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</si>
  <si>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</si>
  <si>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</si>
  <si>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</si>
  <si>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</si>
  <si>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</si>
  <si>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</si>
  <si>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</si>
  <si>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</si>
  <si>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</si>
  <si>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</si>
  <si>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</si>
  <si>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</si>
  <si>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</si>
  <si>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</si>
  <si>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</si>
  <si>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</si>
  <si>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</si>
  <si>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</si>
  <si>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</si>
  <si>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</si>
  <si>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</si>
  <si>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</si>
  <si>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</si>
  <si>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</si>
  <si>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</si>
  <si>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</si>
  <si>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</si>
  <si>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</si>
  <si>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</si>
  <si>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</si>
  <si>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</si>
  <si>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</si>
  <si>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</si>
  <si>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</si>
  <si>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</si>
  <si>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</si>
  <si>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</si>
  <si>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</si>
  <si>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</si>
  <si>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</si>
  <si>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</si>
  <si>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</si>
  <si>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</si>
  <si>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</si>
  <si>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</si>
  <si>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</si>
  <si>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</si>
  <si>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</si>
  <si>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</si>
  <si>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</si>
  <si>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</si>
  <si>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</si>
  <si>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</si>
  <si>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</si>
  <si>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</si>
  <si>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</si>
  <si>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</si>
  <si>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</si>
  <si>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</si>
  <si>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</si>
  <si>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</si>
  <si>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</si>
  <si>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</si>
  <si>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</si>
  <si>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</si>
  <si>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</si>
  <si>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</si>
  <si>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</si>
  <si>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</si>
  <si>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</si>
  <si>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</si>
  <si>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</si>
  <si>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</si>
  <si>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</si>
  <si>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</si>
  <si>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</si>
  <si>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</si>
  <si>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</si>
  <si>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</si>
  <si>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</si>
  <si>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</si>
  <si>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</si>
  <si>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</si>
  <si>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</si>
  <si>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</si>
  <si>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</si>
  <si>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</si>
  <si>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</si>
  <si>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</si>
  <si>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</si>
  <si>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</si>
  <si>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</si>
  <si>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</si>
  <si>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</si>
  <si>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</si>
  <si>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</si>
  <si>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</si>
  <si>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</si>
  <si>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</si>
  <si>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</si>
  <si>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</si>
  <si>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</si>
  <si>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</si>
  <si>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</si>
  <si>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</si>
  <si>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</si>
  <si>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</si>
  <si>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</si>
  <si>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</si>
  <si>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</si>
  <si>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</si>
  <si>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</si>
  <si>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</si>
  <si>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</si>
  <si>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</si>
  <si>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</si>
  <si>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</si>
  <si>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</si>
  <si>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</si>
  <si>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</si>
  <si>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</si>
  <si>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</si>
  <si>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</si>
  <si>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</si>
  <si>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</si>
  <si>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</si>
  <si>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</si>
  <si>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</si>
  <si>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</si>
  <si>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</si>
  <si>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</si>
  <si>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</si>
  <si>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</si>
  <si>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</si>
  <si>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</si>
  <si>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</si>
  <si>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</si>
  <si>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</si>
  <si>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</si>
  <si>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</si>
  <si>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</si>
  <si>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</si>
  <si>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</si>
  <si>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</si>
  <si>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</si>
  <si>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</si>
  <si>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</si>
  <si>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</si>
  <si>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</si>
  <si>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</si>
  <si>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</si>
  <si>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</si>
  <si>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</si>
  <si>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</si>
  <si>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</si>
  <si>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</si>
  <si>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</si>
  <si>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</si>
  <si>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</si>
  <si>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</si>
  <si>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</si>
  <si>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</si>
  <si>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</si>
  <si>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</si>
  <si>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</si>
  <si>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</si>
  <si>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</si>
  <si>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</si>
  <si>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</si>
  <si>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</si>
  <si>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</si>
  <si>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</si>
  <si>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</si>
  <si>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</si>
  <si>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</si>
  <si>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</si>
  <si>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</si>
  <si>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</si>
  <si>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</si>
  <si>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</si>
  <si>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</si>
  <si>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</si>
  <si>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</si>
  <si>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</si>
  <si>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</si>
  <si>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</si>
  <si>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</si>
  <si>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</si>
  <si>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</si>
  <si>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</si>
  <si>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</si>
  <si>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</si>
  <si>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</si>
  <si>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</si>
  <si>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</si>
  <si>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</si>
  <si>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</si>
  <si>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</si>
  <si>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</si>
  <si>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</si>
  <si>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</si>
  <si>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</si>
  <si>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</si>
  <si>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</si>
  <si>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</si>
  <si>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</si>
  <si>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</si>
  <si>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</si>
  <si>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</si>
  <si>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</si>
  <si>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</si>
  <si>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</si>
  <si>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</si>
  <si>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</si>
  <si>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</si>
  <si>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</si>
  <si>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</si>
  <si>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</si>
  <si>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</si>
  <si>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</si>
  <si>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</si>
  <si>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</si>
  <si>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</si>
  <si>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</si>
  <si>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</si>
  <si>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</si>
  <si>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</si>
  <si>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</si>
  <si>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</si>
  <si>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</si>
  <si>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</si>
  <si>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</si>
  <si>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</si>
  <si>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</si>
  <si>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</si>
  <si>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</si>
  <si>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</si>
  <si>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</si>
  <si>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</si>
  <si>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</si>
  <si>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</si>
  <si>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</si>
  <si>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</si>
  <si>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</si>
  <si>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</si>
  <si>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</si>
  <si>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</si>
  <si>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</si>
  <si>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</si>
  <si>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</si>
  <si>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</si>
  <si>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</si>
  <si>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</si>
  <si>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</si>
  <si>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</si>
  <si>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</si>
  <si>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</si>
  <si>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</si>
  <si>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</si>
  <si>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</si>
  <si>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</si>
  <si>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</si>
  <si>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</si>
  <si>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</si>
  <si>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</si>
  <si>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</si>
  <si>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</si>
  <si>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</si>
  <si>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</si>
  <si>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</si>
  <si>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</si>
  <si>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</si>
  <si>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</si>
  <si>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</si>
  <si>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</si>
  <si>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</si>
  <si>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</si>
  <si>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</si>
  <si>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</si>
  <si>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</si>
  <si>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</si>
  <si>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</si>
  <si>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</si>
  <si>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</si>
  <si>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</si>
  <si>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</si>
  <si>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</si>
  <si>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</si>
  <si>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</si>
  <si>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</si>
  <si>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</si>
  <si>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</si>
  <si>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</si>
  <si>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</si>
  <si>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</si>
  <si>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</si>
  <si>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</si>
  <si>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</si>
  <si>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</si>
  <si>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</si>
  <si>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</si>
  <si>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</si>
  <si>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</si>
  <si>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</si>
  <si>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</si>
  <si>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</si>
  <si>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</si>
  <si>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</si>
  <si>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</si>
  <si>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</si>
  <si>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</si>
  <si>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</si>
  <si>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</si>
  <si>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</si>
  <si>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</si>
  <si>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</si>
  <si>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</si>
  <si>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</si>
  <si>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</si>
  <si>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</si>
  <si>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</si>
  <si>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</si>
  <si>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</si>
  <si>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</si>
  <si>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</si>
  <si>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</si>
  <si>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</si>
  <si>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</si>
  <si>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</si>
  <si>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</si>
  <si>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</si>
  <si>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</si>
  <si>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</si>
  <si>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</si>
  <si>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</si>
  <si>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</si>
  <si>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</si>
  <si>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</si>
  <si>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</si>
  <si>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</si>
  <si>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</si>
  <si>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</si>
  <si>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</si>
  <si>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</si>
  <si>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</si>
  <si>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</si>
  <si>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</si>
  <si>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</si>
  <si>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</si>
  <si>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</si>
  <si>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</si>
  <si>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</si>
  <si>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</si>
  <si>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</si>
  <si>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</si>
  <si>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</si>
  <si>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</si>
  <si>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</si>
  <si>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</si>
  <si>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</si>
  <si>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</si>
  <si>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</si>
  <si>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</si>
  <si>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</si>
  <si>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</si>
  <si>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</si>
  <si>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</si>
  <si>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</si>
  <si>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</si>
  <si>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</si>
  <si>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</si>
  <si>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</si>
  <si>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</si>
  <si>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</si>
  <si>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</si>
  <si>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</si>
  <si>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</si>
  <si>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</si>
  <si>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</si>
  <si>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</si>
  <si>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</si>
  <si>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</si>
  <si>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</si>
  <si>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</si>
  <si>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</si>
  <si>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</si>
  <si>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</si>
  <si>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</si>
  <si>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</si>
  <si>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</si>
  <si>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</si>
  <si>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</si>
  <si>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</si>
  <si>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</si>
  <si>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</si>
  <si>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</si>
  <si>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</si>
  <si>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</si>
  <si>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</si>
  <si>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</si>
  <si>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</si>
  <si>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</si>
  <si>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</si>
  <si>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</si>
  <si>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</si>
  <si>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</si>
  <si>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</si>
  <si>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</si>
  <si>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</si>
  <si>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</si>
  <si>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</si>
  <si>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</si>
  <si>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</si>
  <si>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</si>
  <si>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</si>
  <si>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</si>
  <si>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</si>
  <si>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</si>
  <si>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p. 731, Table 8.A, Row 1</t>
  </si>
  <si>
    <t>p. 740, Table 8.A.5, Row 3 (VOC North America)</t>
  </si>
  <si>
    <t>p. 740, Table 8.A.4, Row 3 (CO North America)</t>
  </si>
  <si>
    <t>p. 739, Table 8.A.3, Row 3 (NOx North America)</t>
  </si>
  <si>
    <t>This is handled via BC and OC, below.  To include a value here would be double-counting.</t>
  </si>
  <si>
    <t>No value is reported by the IPCC for SOx.</t>
  </si>
  <si>
    <t>p. 740, Table 8.A.6, Row 2 (BC four regions)</t>
  </si>
  <si>
    <t>p. 740, Table 8.A.6, Row 7 (OC four regions)</t>
  </si>
  <si>
    <t>p. 731, Table 8.A, Row 2</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</si>
  <si>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</si>
  <si>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</si>
  <si>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</si>
  <si>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</si>
  <si>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</si>
  <si>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</si>
  <si>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</si>
  <si>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</si>
  <si>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</si>
  <si>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</si>
  <si>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</si>
  <si>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</si>
  <si>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</si>
  <si>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</si>
  <si>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</si>
  <si>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</si>
  <si>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</si>
  <si>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</si>
  <si>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</si>
  <si>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</si>
  <si>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</si>
  <si>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</si>
  <si>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</si>
  <si>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</si>
  <si>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</si>
  <si>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</si>
  <si>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</si>
  <si>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</si>
  <si>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</si>
  <si>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</si>
  <si>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</si>
  <si>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</si>
  <si>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</si>
  <si>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</si>
  <si>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</si>
  <si>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</si>
  <si>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</si>
  <si>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</si>
  <si>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</si>
  <si>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</si>
  <si>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</si>
  <si>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</si>
  <si>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</si>
  <si>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</si>
  <si>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</si>
  <si>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</si>
  <si>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</si>
  <si>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</si>
  <si>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</si>
  <si>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</si>
  <si>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</si>
  <si>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</si>
  <si>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</si>
  <si>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</si>
  <si>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</si>
  <si>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</si>
  <si>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</si>
  <si>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</si>
  <si>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</si>
  <si>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</si>
  <si>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</si>
  <si>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t>Exclude</t>
  </si>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</sst>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_-* #,##0.00_-;\-* #,##0.00_-;_-* &quot;-&quot;??_-;_-@_-"/>
    <numFmt numFmtId="165" formatCode="0.0%"/>
    <numFmt numFmtId="166" formatCode="0.0000000"/>
    <numFmt numFmtId="167" formatCode="0.000E+00"/>
    <numFmt numFmtId="168" formatCode="###0;###0"/>
    <numFmt numFmtId="169" formatCode="###0.0;###0.0"/>
    <numFmt numFmtId="170" formatCode="###0.00;###0.00"/>
    <numFmt numFmtId="171" formatCode="#,##0;#,##0"/>
    <numFmt numFmtId="172" formatCode="#,##0.0;#,##0.0"/>
    <numFmt numFmtId="173" formatCode="###0.000;###0.000"/>
    <numFmt numFmtId="174" formatCode="_-* #,##0.00\ _F_-;\-* #,##0.00\ _F_-;_-* &quot;-&quot;??\ _F_-;_-@_-"/>
    <numFmt numFmtId="175" formatCode="#,##0.0000"/>
    <numFmt numFmtId="176" formatCode="_(* #,##0_);_(* \(#,##0\);_(* &quot;-&quot;??_);_(@_)"/>
  </numFmts>
  <fonts count="121"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1"/>
      <name val="Calibri"/>
      <family val="2"/>
    </font>
    <font>
      <u/>
      <sz val="11"/>
      <color rgb="FFFF0000"/>
      <name val="Calibri"/>
      <family val="2"/>
      <scheme val="minor"/>
    </font>
    <font>
      <sz val="9"/>
      <color indexed="81"/>
      <name val="Tahoma"/>
      <family val="2"/>
    </font>
    <font>
      <i/>
      <sz val="11"/>
      <name val="Calibri"/>
      <family val="2"/>
      <scheme val="minor"/>
    </font>
    <font>
      <b/>
      <sz val="9"/>
      <color indexed="81"/>
      <name val="Tahoma"/>
      <family val="2"/>
    </font>
    <font>
      <sz val="11"/>
      <color theme="1" tint="0.34998626667073579"/>
      <name val="Calibri"/>
      <family val="2"/>
      <scheme val="minor"/>
    </font>
    <font>
      <i/>
      <sz val="11"/>
      <color theme="1" tint="0.34998626667073579"/>
      <name val="Calibri"/>
      <family val="2"/>
      <scheme val="minor"/>
    </font>
    <font>
      <b/>
      <sz val="9"/>
      <color indexed="81"/>
      <name val="Tahoma"/>
      <charset val="1"/>
    </font>
    <font>
      <sz val="9"/>
      <color indexed="81"/>
      <name val="Tahoma"/>
      <charset val="1"/>
    </font>
    <font>
      <sz val="11"/>
      <color rgb="FF000000"/>
      <name val="Calibri"/>
      <family val="2"/>
    </font>
    <font>
      <sz val="11"/>
      <name val="Calibri"/>
      <family val="2"/>
    </font>
    <font>
      <sz val="11"/>
      <color rgb="FF9C0006"/>
      <name val="Calibri"/>
      <family val="2"/>
    </font>
  </fonts>
  <fills count="95">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DCE6F1"/>
        <bgColor rgb="FFDCE6F1"/>
      </patternFill>
    </fill>
    <fill>
      <patternFill patternType="solid">
        <fgColor rgb="FFFFFF00"/>
        <bgColor rgb="FF000000"/>
      </patternFill>
    </fill>
    <fill>
      <patternFill patternType="solid">
        <fgColor rgb="FFFFC7CE"/>
        <bgColor rgb="FF000000"/>
      </patternFill>
    </fill>
  </fills>
  <borders count="10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right/>
      <top style="thin">
        <color rgb="FF95B3D7"/>
      </top>
      <bottom style="thin">
        <color rgb="FF95B3D7"/>
      </bottom>
      <diagonal/>
    </border>
    <border>
      <left/>
      <right/>
      <top style="thin">
        <color rgb="FF95B3D7"/>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3472">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8" fillId="9" borderId="29">
      <alignment horizontal="right" vertical="center"/>
    </xf>
    <xf numFmtId="0" fontId="25" fillId="0" borderId="26"/>
    <xf numFmtId="0" fontId="24" fillId="0" borderId="45">
      <alignment horizontal="left" vertical="center" wrapText="1" indent="2"/>
    </xf>
    <xf numFmtId="0" fontId="51" fillId="0" borderId="0"/>
    <xf numFmtId="0" fontId="2" fillId="0" borderId="0"/>
    <xf numFmtId="0" fontId="56" fillId="7" borderId="50" applyNumberFormat="0" applyAlignment="0" applyProtection="0"/>
    <xf numFmtId="0" fontId="2" fillId="48" borderId="0" applyNumberFormat="0" applyBorder="0" applyAlignment="0" applyProtection="0"/>
    <xf numFmtId="0" fontId="20" fillId="14" borderId="85">
      <alignment horizontal="right" vertical="center"/>
    </xf>
    <xf numFmtId="0" fontId="25" fillId="0" borderId="0"/>
    <xf numFmtId="0" fontId="24" fillId="9" borderId="0" applyBorder="0">
      <alignment horizontal="right" vertical="center"/>
    </xf>
    <xf numFmtId="0" fontId="24" fillId="9" borderId="53">
      <alignment horizontal="right" vertical="center"/>
    </xf>
    <xf numFmtId="0" fontId="20" fillId="14" borderId="84">
      <alignment horizontal="right" vertical="center"/>
    </xf>
    <xf numFmtId="0" fontId="24" fillId="0" borderId="87">
      <alignment horizontal="left" vertical="center" wrapText="1" indent="2"/>
    </xf>
    <xf numFmtId="0" fontId="24" fillId="0" borderId="0" applyBorder="0">
      <alignment horizontal="right" vertical="center"/>
    </xf>
    <xf numFmtId="0" fontId="20" fillId="14" borderId="85">
      <alignment horizontal="right" vertical="center"/>
    </xf>
    <xf numFmtId="0" fontId="73" fillId="86" borderId="81" applyNumberFormat="0" applyAlignment="0" applyProtection="0"/>
    <xf numFmtId="4" fontId="20" fillId="14" borderId="86">
      <alignment horizontal="right" vertical="center"/>
    </xf>
    <xf numFmtId="0" fontId="24" fillId="0" borderId="29" applyNumberFormat="0" applyFill="0" applyAlignment="0" applyProtection="0"/>
    <xf numFmtId="0" fontId="20" fillId="0" borderId="59">
      <alignment horizontal="left" vertical="top" wrapText="1"/>
    </xf>
    <xf numFmtId="0" fontId="20" fillId="14" borderId="29">
      <alignment horizontal="right" vertical="center"/>
    </xf>
    <xf numFmtId="0" fontId="20" fillId="14" borderId="29">
      <alignment horizontal="right" vertical="center"/>
    </xf>
    <xf numFmtId="0" fontId="24" fillId="0" borderId="92">
      <alignment horizontal="right" vertical="center"/>
    </xf>
    <xf numFmtId="0" fontId="20" fillId="14" borderId="56">
      <alignment horizontal="right" vertical="center"/>
    </xf>
    <xf numFmtId="0" fontId="24" fillId="0" borderId="29">
      <alignment horizontal="right" vertical="center"/>
    </xf>
    <xf numFmtId="0" fontId="92" fillId="0" borderId="82" applyNumberFormat="0" applyFill="0" applyAlignment="0" applyProtection="0"/>
    <xf numFmtId="0" fontId="63" fillId="9" borderId="29">
      <alignment horizontal="right" vertical="center"/>
    </xf>
    <xf numFmtId="0" fontId="24" fillId="16" borderId="29"/>
    <xf numFmtId="0" fontId="25" fillId="89" borderId="83" applyNumberFormat="0" applyFont="0" applyAlignment="0" applyProtection="0"/>
    <xf numFmtId="0" fontId="20" fillId="14" borderId="84">
      <alignment horizontal="right" vertical="center"/>
    </xf>
    <xf numFmtId="0" fontId="20" fillId="9" borderId="29">
      <alignment horizontal="right" vertical="center"/>
    </xf>
    <xf numFmtId="0" fontId="20" fillId="9" borderId="54">
      <alignment horizontal="right" vertical="center"/>
    </xf>
    <xf numFmtId="0" fontId="24" fillId="0" borderId="54">
      <alignment horizontal="right" vertical="center"/>
    </xf>
    <xf numFmtId="4" fontId="25" fillId="0" borderId="0"/>
    <xf numFmtId="0" fontId="20" fillId="14" borderId="57">
      <alignment horizontal="right" vertical="center"/>
    </xf>
    <xf numFmtId="0" fontId="20" fillId="14" borderId="54">
      <alignment horizontal="right" vertical="center"/>
    </xf>
    <xf numFmtId="0" fontId="20" fillId="14" borderId="55">
      <alignment horizontal="right" vertical="center"/>
    </xf>
    <xf numFmtId="4" fontId="20" fillId="14" borderId="56">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6" fillId="0" borderId="0" applyNumberFormat="0" applyFill="0" applyBorder="0" applyAlignment="0" applyProtection="0"/>
    <xf numFmtId="4" fontId="25" fillId="0" borderId="0"/>
    <xf numFmtId="4" fontId="25" fillId="0" borderId="0"/>
    <xf numFmtId="0" fontId="2" fillId="0" borderId="0"/>
    <xf numFmtId="4" fontId="63" fillId="9" borderId="84">
      <alignment horizontal="right" vertical="center"/>
    </xf>
    <xf numFmtId="0" fontId="24" fillId="16" borderId="29"/>
    <xf numFmtId="0" fontId="20" fillId="14" borderId="56">
      <alignment horizontal="right" vertical="center"/>
    </xf>
    <xf numFmtId="0" fontId="24" fillId="0" borderId="92" applyNumberFormat="0" applyFill="0" applyAlignment="0" applyProtection="0"/>
    <xf numFmtId="4" fontId="24" fillId="16" borderId="84"/>
    <xf numFmtId="0" fontId="85" fillId="73" borderId="81" applyNumberFormat="0" applyAlignment="0" applyProtection="0"/>
    <xf numFmtId="0" fontId="92" fillId="0" borderId="82" applyNumberFormat="0" applyFill="0" applyAlignment="0" applyProtection="0"/>
    <xf numFmtId="0" fontId="63" fillId="9" borderId="84">
      <alignment horizontal="right" vertical="center"/>
    </xf>
    <xf numFmtId="0" fontId="57" fillId="46" borderId="51" applyNumberFormat="0" applyAlignment="0" applyProtection="0"/>
    <xf numFmtId="0" fontId="58" fillId="46" borderId="50" applyNumberFormat="0" applyAlignment="0" applyProtection="0"/>
    <xf numFmtId="0" fontId="77" fillId="0" borderId="82" applyNumberFormat="0" applyFill="0" applyAlignment="0" applyProtection="0"/>
    <xf numFmtId="0" fontId="67" fillId="89" borderId="83" applyNumberFormat="0" applyFont="0" applyAlignment="0" applyProtection="0"/>
    <xf numFmtId="0" fontId="59" fillId="0" borderId="0" applyNumberFormat="0" applyFill="0" applyBorder="0" applyAlignment="0" applyProtection="0"/>
    <xf numFmtId="0" fontId="2" fillId="50" borderId="0" applyNumberFormat="0" applyBorder="0" applyAlignment="0" applyProtection="0"/>
    <xf numFmtId="0" fontId="60" fillId="0" borderId="0" applyNumberFormat="0" applyFill="0" applyBorder="0" applyAlignment="0" applyProtection="0"/>
    <xf numFmtId="0" fontId="3" fillId="0" borderId="52"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1" fillId="49" borderId="0" applyNumberFormat="0" applyBorder="0" applyAlignment="0" applyProtection="0"/>
    <xf numFmtId="0" fontId="73" fillId="86" borderId="89"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1" fillId="52" borderId="0" applyNumberFormat="0" applyBorder="0" applyAlignment="0" applyProtection="0"/>
    <xf numFmtId="49" fontId="22" fillId="0" borderId="84"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1" fillId="55" borderId="0" applyNumberFormat="0" applyBorder="0" applyAlignment="0" applyProtection="0"/>
    <xf numFmtId="0" fontId="92" fillId="0" borderId="82"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1" fillId="58" borderId="0" applyNumberFormat="0" applyBorder="0" applyAlignment="0" applyProtection="0"/>
    <xf numFmtId="0" fontId="85" fillId="73" borderId="81"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1" fillId="61" borderId="0" applyNumberFormat="0" applyBorder="0" applyAlignment="0" applyProtection="0"/>
    <xf numFmtId="49" fontId="24" fillId="0" borderId="84"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1"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45">
      <alignment horizontal="left" vertical="center" wrapText="1" indent="2"/>
    </xf>
    <xf numFmtId="0" fontId="20" fillId="14" borderId="56">
      <alignment horizontal="right" vertical="center"/>
    </xf>
    <xf numFmtId="0" fontId="24" fillId="0" borderId="29">
      <alignment horizontal="right" vertical="center"/>
    </xf>
    <xf numFmtId="0" fontId="63" fillId="9" borderId="29">
      <alignment horizontal="right" vertical="center"/>
    </xf>
    <xf numFmtId="0" fontId="24" fillId="16" borderId="29"/>
    <xf numFmtId="0" fontId="20" fillId="9" borderId="29">
      <alignment horizontal="right" vertical="center"/>
    </xf>
    <xf numFmtId="0" fontId="20" fillId="14" borderId="55">
      <alignment horizontal="right" vertical="center"/>
    </xf>
    <xf numFmtId="0" fontId="65" fillId="0" borderId="0" applyNumberFormat="0" applyFill="0" applyBorder="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55" applyNumberFormat="0" applyFont="0" applyFill="0" applyBorder="0" applyProtection="0">
      <alignment horizontal="left" vertical="center" indent="5"/>
    </xf>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3" fillId="9" borderId="29">
      <alignment horizontal="right" vertical="center"/>
    </xf>
    <xf numFmtId="4" fontId="20" fillId="14" borderId="29">
      <alignment horizontal="right" vertical="center"/>
    </xf>
    <xf numFmtId="4" fontId="20" fillId="14" borderId="29">
      <alignment horizontal="right" vertical="center"/>
    </xf>
    <xf numFmtId="4" fontId="20" fillId="14" borderId="55">
      <alignment horizontal="right" vertical="center"/>
    </xf>
    <xf numFmtId="4" fontId="20" fillId="14" borderId="56">
      <alignment horizontal="right" vertical="center"/>
    </xf>
    <xf numFmtId="0" fontId="68" fillId="82" borderId="0" applyNumberFormat="0" applyBorder="0" applyAlignment="0" applyProtection="0"/>
    <xf numFmtId="0" fontId="68" fillId="83" borderId="0" applyNumberFormat="0" applyBorder="0" applyAlignment="0" applyProtection="0"/>
    <xf numFmtId="0" fontId="68" fillId="84" borderId="0" applyNumberFormat="0" applyBorder="0" applyAlignment="0" applyProtection="0"/>
    <xf numFmtId="0" fontId="68" fillId="79" borderId="0" applyNumberFormat="0" applyBorder="0" applyAlignment="0" applyProtection="0"/>
    <xf numFmtId="0" fontId="68" fillId="80" borderId="0" applyNumberFormat="0" applyBorder="0" applyAlignment="0" applyProtection="0"/>
    <xf numFmtId="0" fontId="68" fillId="85" borderId="0" applyNumberFormat="0" applyBorder="0" applyAlignment="0" applyProtection="0"/>
    <xf numFmtId="0" fontId="71" fillId="69" borderId="0" applyNumberFormat="0" applyBorder="0" applyAlignment="0" applyProtection="0"/>
    <xf numFmtId="4" fontId="22" fillId="0" borderId="33" applyFill="0" applyBorder="0" applyProtection="0">
      <alignment horizontal="right" vertical="center"/>
    </xf>
    <xf numFmtId="0" fontId="73" fillId="86" borderId="61" applyNumberFormat="0" applyAlignment="0" applyProtection="0"/>
    <xf numFmtId="0" fontId="74" fillId="87" borderId="62" applyNumberFormat="0" applyAlignment="0" applyProtection="0"/>
    <xf numFmtId="164" fontId="64" fillId="0" borderId="0" applyFont="0" applyFill="0" applyBorder="0" applyAlignment="0" applyProtection="0"/>
    <xf numFmtId="174" fontId="75" fillId="0" borderId="0" applyFont="0" applyFill="0" applyBorder="0" applyAlignment="0" applyProtection="0"/>
    <xf numFmtId="164" fontId="64" fillId="0" borderId="0" applyFont="0" applyFill="0" applyBorder="0" applyAlignment="0" applyProtection="0"/>
    <xf numFmtId="0" fontId="24" fillId="14" borderId="45">
      <alignment horizontal="left" vertical="center" wrapText="1" indent="2"/>
    </xf>
    <xf numFmtId="0" fontId="24" fillId="9" borderId="55">
      <alignment horizontal="left" vertical="center"/>
    </xf>
    <xf numFmtId="0" fontId="79" fillId="0" borderId="0" applyNumberFormat="0" applyFill="0" applyBorder="0" applyAlignment="0" applyProtection="0"/>
    <xf numFmtId="0" fontId="80" fillId="70" borderId="0" applyNumberFormat="0" applyBorder="0" applyAlignment="0" applyProtection="0"/>
    <xf numFmtId="0" fontId="81" fillId="70" borderId="0" applyNumberFormat="0" applyBorder="0" applyAlignment="0" applyProtection="0"/>
    <xf numFmtId="0" fontId="82" fillId="0" borderId="64" applyNumberFormat="0" applyFill="0" applyAlignment="0" applyProtection="0"/>
    <xf numFmtId="0" fontId="83" fillId="0" borderId="65" applyNumberFormat="0" applyFill="0" applyAlignment="0" applyProtection="0"/>
    <xf numFmtId="0" fontId="84" fillId="0" borderId="66" applyNumberFormat="0" applyFill="0" applyAlignment="0" applyProtection="0"/>
    <xf numFmtId="0" fontId="84" fillId="0" borderId="0" applyNumberFormat="0" applyFill="0" applyBorder="0" applyAlignment="0" applyProtection="0"/>
    <xf numFmtId="0" fontId="85" fillId="73" borderId="61" applyNumberFormat="0" applyAlignment="0" applyProtection="0"/>
    <xf numFmtId="4" fontId="24" fillId="0" borderId="0" applyBorder="0">
      <alignment horizontal="right" vertical="center"/>
    </xf>
    <xf numFmtId="0" fontId="24" fillId="0" borderId="58">
      <alignment horizontal="right" vertical="center"/>
    </xf>
    <xf numFmtId="4" fontId="24" fillId="0" borderId="29">
      <alignment horizontal="right" vertical="center"/>
    </xf>
    <xf numFmtId="1" fontId="62" fillId="9" borderId="0" applyBorder="0">
      <alignment horizontal="right" vertical="center"/>
    </xf>
    <xf numFmtId="0" fontId="86" fillId="0" borderId="67" applyNumberFormat="0" applyFill="0" applyAlignment="0" applyProtection="0"/>
    <xf numFmtId="0" fontId="87" fillId="88" borderId="0" applyNumberFormat="0" applyBorder="0" applyAlignment="0" applyProtection="0"/>
    <xf numFmtId="0" fontId="25" fillId="0" borderId="0"/>
    <xf numFmtId="0" fontId="25" fillId="0" borderId="0"/>
    <xf numFmtId="0" fontId="25" fillId="0" borderId="0"/>
    <xf numFmtId="0" fontId="25" fillId="0" borderId="0"/>
    <xf numFmtId="0" fontId="75" fillId="0" borderId="0"/>
    <xf numFmtId="4" fontId="88" fillId="0" borderId="0"/>
    <xf numFmtId="0" fontId="25" fillId="0" borderId="0"/>
    <xf numFmtId="0" fontId="25" fillId="0" borderId="0"/>
    <xf numFmtId="0" fontId="25" fillId="0" borderId="0"/>
    <xf numFmtId="0" fontId="25" fillId="0" borderId="0"/>
    <xf numFmtId="0" fontId="2"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5" fillId="65" borderId="0" applyNumberFormat="0" applyFont="0" applyBorder="0" applyAlignment="0" applyProtection="0"/>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175" fontId="24" fillId="90" borderId="29" applyNumberFormat="0" applyFont="0" applyBorder="0" applyAlignment="0" applyProtection="0">
      <alignment horizontal="right" vertical="center"/>
    </xf>
    <xf numFmtId="9" fontId="75" fillId="0" borderId="0" applyFont="0" applyFill="0" applyBorder="0" applyAlignment="0" applyProtection="0"/>
    <xf numFmtId="0" fontId="90" fillId="69" borderId="0" applyNumberFormat="0" applyBorder="0" applyAlignment="0" applyProtection="0"/>
    <xf numFmtId="4" fontId="24" fillId="16" borderId="29"/>
    <xf numFmtId="0" fontId="24" fillId="16" borderId="54"/>
    <xf numFmtId="0" fontId="91" fillId="0" borderId="0" applyNumberFormat="0" applyFill="0" applyBorder="0" applyAlignment="0" applyProtection="0"/>
    <xf numFmtId="0" fontId="92" fillId="0" borderId="63" applyNumberFormat="0" applyFill="0" applyAlignment="0" applyProtection="0"/>
    <xf numFmtId="0" fontId="93" fillId="0" borderId="0" applyNumberFormat="0" applyFill="0" applyBorder="0" applyAlignment="0" applyProtection="0"/>
    <xf numFmtId="0" fontId="94" fillId="0" borderId="64" applyNumberFormat="0" applyFill="0" applyAlignment="0" applyProtection="0"/>
    <xf numFmtId="0" fontId="95" fillId="0" borderId="65" applyNumberFormat="0" applyFill="0" applyAlignment="0" applyProtection="0"/>
    <xf numFmtId="0" fontId="96" fillId="0" borderId="66" applyNumberFormat="0" applyFill="0" applyAlignment="0" applyProtection="0"/>
    <xf numFmtId="0" fontId="96" fillId="0" borderId="0" applyNumberFormat="0" applyFill="0" applyBorder="0" applyAlignment="0" applyProtection="0"/>
    <xf numFmtId="0" fontId="97" fillId="0" borderId="67" applyNumberFormat="0" applyFill="0" applyAlignment="0" applyProtection="0"/>
    <xf numFmtId="0" fontId="99" fillId="0" borderId="0" applyNumberFormat="0" applyFill="0" applyBorder="0" applyAlignment="0" applyProtection="0"/>
    <xf numFmtId="0" fontId="100" fillId="87" borderId="62" applyNumberFormat="0" applyAlignment="0" applyProtection="0"/>
    <xf numFmtId="0" fontId="66" fillId="0" borderId="0" applyNumberFormat="0" applyFill="0" applyBorder="0" applyAlignment="0" applyProtection="0"/>
    <xf numFmtId="0" fontId="101"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2" fillId="0" borderId="0"/>
    <xf numFmtId="0" fontId="25" fillId="16" borderId="0" applyNumberFormat="0" applyFont="0" applyBorder="0" applyAlignment="0" applyProtection="0"/>
    <xf numFmtId="0" fontId="66" fillId="0" borderId="0" applyNumberFormat="0" applyFill="0" applyBorder="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71" fillId="69" borderId="0" applyNumberFormat="0" applyBorder="0" applyAlignment="0" applyProtection="0"/>
    <xf numFmtId="0" fontId="73" fillId="86" borderId="61" applyNumberFormat="0" applyAlignment="0" applyProtection="0"/>
    <xf numFmtId="0" fontId="74" fillId="87" borderId="62" applyNumberFormat="0" applyAlignment="0" applyProtection="0"/>
    <xf numFmtId="0" fontId="79" fillId="0" borderId="0" applyNumberFormat="0" applyFill="0" applyBorder="0" applyAlignment="0" applyProtection="0"/>
    <xf numFmtId="0" fontId="80" fillId="70" borderId="0" applyNumberFormat="0" applyBorder="0" applyAlignment="0" applyProtection="0"/>
    <xf numFmtId="0" fontId="82" fillId="0" borderId="64" applyNumberFormat="0" applyFill="0" applyAlignment="0" applyProtection="0"/>
    <xf numFmtId="0" fontId="83" fillId="0" borderId="65" applyNumberFormat="0" applyFill="0" applyAlignment="0" applyProtection="0"/>
    <xf numFmtId="0" fontId="84" fillId="0" borderId="66" applyNumberFormat="0" applyFill="0" applyAlignment="0" applyProtection="0"/>
    <xf numFmtId="0" fontId="84" fillId="0" borderId="0" applyNumberFormat="0" applyFill="0" applyBorder="0" applyAlignment="0" applyProtection="0"/>
    <xf numFmtId="0" fontId="85" fillId="73" borderId="61" applyNumberFormat="0" applyAlignment="0" applyProtection="0"/>
    <xf numFmtId="0" fontId="86" fillId="0" borderId="67" applyNumberFormat="0" applyFill="0" applyAlignment="0" applyProtection="0"/>
    <xf numFmtId="0" fontId="87" fillId="88" borderId="0" applyNumberFormat="0" applyBorder="0" applyAlignment="0" applyProtection="0"/>
    <xf numFmtId="0" fontId="25" fillId="0" borderId="0"/>
    <xf numFmtId="0" fontId="67" fillId="89" borderId="68" applyNumberFormat="0" applyFont="0" applyAlignment="0" applyProtection="0"/>
    <xf numFmtId="0" fontId="89" fillId="86" borderId="60" applyNumberFormat="0" applyAlignment="0" applyProtection="0"/>
    <xf numFmtId="0" fontId="91" fillId="0" borderId="0" applyNumberFormat="0" applyFill="0" applyBorder="0" applyAlignment="0" applyProtection="0"/>
    <xf numFmtId="0" fontId="92" fillId="0" borderId="63" applyNumberFormat="0" applyFill="0" applyAlignment="0" applyProtection="0"/>
    <xf numFmtId="0" fontId="99" fillId="0" borderId="0" applyNumberFormat="0" applyFill="0" applyBorder="0" applyAlignment="0" applyProtection="0"/>
    <xf numFmtId="0" fontId="103" fillId="0" borderId="0">
      <alignment horizontal="left" vertical="center" indent="1"/>
    </xf>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20" fillId="14" borderId="70">
      <alignment horizontal="right" vertical="center"/>
    </xf>
    <xf numFmtId="4" fontId="20" fillId="14" borderId="70">
      <alignment horizontal="right" vertical="center"/>
    </xf>
    <xf numFmtId="0" fontId="20" fillId="14" borderId="71">
      <alignment horizontal="right" vertical="center"/>
    </xf>
    <xf numFmtId="4" fontId="20" fillId="14" borderId="71">
      <alignment horizontal="right" vertical="center"/>
    </xf>
    <xf numFmtId="0" fontId="73"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79" fillId="0" borderId="0" applyNumberFormat="0" applyFill="0" applyBorder="0" applyAlignment="0" applyProtection="0"/>
    <xf numFmtId="0" fontId="85" fillId="73" borderId="61" applyNumberFormat="0" applyAlignment="0" applyProtection="0"/>
    <xf numFmtId="0" fontId="24" fillId="0" borderId="69">
      <alignment horizontal="right" vertical="center"/>
    </xf>
    <xf numFmtId="4" fontId="24" fillId="0" borderId="69">
      <alignment horizontal="right" vertical="center"/>
    </xf>
    <xf numFmtId="0" fontId="2" fillId="0" borderId="0"/>
    <xf numFmtId="0" fontId="24" fillId="0" borderId="69" applyNumberFormat="0" applyFill="0" applyAlignment="0" applyProtection="0"/>
    <xf numFmtId="0" fontId="89" fillId="86" borderId="60" applyNumberFormat="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0" fontId="92" fillId="0" borderId="63" applyNumberFormat="0" applyFill="0" applyAlignment="0" applyProtection="0"/>
    <xf numFmtId="0" fontId="9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6" fillId="7" borderId="50"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0" fontId="68" fillId="82" borderId="0" applyNumberFormat="0" applyBorder="0" applyAlignment="0" applyProtection="0"/>
    <xf numFmtId="0" fontId="68" fillId="83" borderId="0" applyNumberFormat="0" applyBorder="0" applyAlignment="0" applyProtection="0"/>
    <xf numFmtId="0" fontId="68" fillId="84" borderId="0" applyNumberFormat="0" applyBorder="0" applyAlignment="0" applyProtection="0"/>
    <xf numFmtId="0" fontId="68" fillId="79" borderId="0" applyNumberFormat="0" applyBorder="0" applyAlignment="0" applyProtection="0"/>
    <xf numFmtId="0" fontId="68" fillId="80" borderId="0" applyNumberFormat="0" applyBorder="0" applyAlignment="0" applyProtection="0"/>
    <xf numFmtId="0" fontId="68" fillId="85" borderId="0" applyNumberFormat="0" applyBorder="0" applyAlignment="0" applyProtection="0"/>
    <xf numFmtId="0" fontId="81" fillId="70" borderId="0" applyNumberFormat="0" applyBorder="0" applyAlignment="0" applyProtection="0"/>
    <xf numFmtId="4" fontId="25" fillId="0" borderId="0"/>
    <xf numFmtId="0" fontId="25" fillId="0" borderId="0"/>
    <xf numFmtId="0" fontId="2" fillId="0" borderId="0"/>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5" fillId="16" borderId="0" applyNumberFormat="0" applyFont="0" applyBorder="0" applyAlignment="0" applyProtection="0"/>
    <xf numFmtId="0" fontId="90" fillId="69" borderId="0" applyNumberFormat="0" applyBorder="0" applyAlignment="0" applyProtection="0"/>
    <xf numFmtId="0" fontId="94" fillId="0" borderId="64" applyNumberFormat="0" applyFill="0" applyAlignment="0" applyProtection="0"/>
    <xf numFmtId="0" fontId="95" fillId="0" borderId="65" applyNumberFormat="0" applyFill="0" applyAlignment="0" applyProtection="0"/>
    <xf numFmtId="0" fontId="96" fillId="0" borderId="66" applyNumberFormat="0" applyFill="0" applyAlignment="0" applyProtection="0"/>
    <xf numFmtId="0" fontId="96" fillId="0" borderId="0" applyNumberFormat="0" applyFill="0" applyBorder="0" applyAlignment="0" applyProtection="0"/>
    <xf numFmtId="0" fontId="97" fillId="0" borderId="67" applyNumberFormat="0" applyFill="0" applyAlignment="0" applyProtection="0"/>
    <xf numFmtId="0" fontId="100" fillId="87" borderId="62" applyNumberFormat="0" applyAlignment="0" applyProtection="0"/>
    <xf numFmtId="0" fontId="66" fillId="0" borderId="0" applyNumberFormat="0" applyFill="0" applyBorder="0" applyAlignment="0" applyProtection="0"/>
    <xf numFmtId="0" fontId="2" fillId="0" borderId="0"/>
    <xf numFmtId="0" fontId="56" fillId="7" borderId="50" applyNumberFormat="0" applyAlignment="0" applyProtection="0"/>
    <xf numFmtId="0" fontId="64" fillId="68" borderId="0" applyNumberFormat="0" applyBorder="0" applyAlignment="0" applyProtection="0"/>
    <xf numFmtId="0" fontId="64" fillId="69" borderId="0" applyNumberFormat="0" applyBorder="0" applyAlignment="0" applyProtection="0"/>
    <xf numFmtId="0" fontId="64" fillId="70" borderId="0" applyNumberFormat="0" applyBorder="0" applyAlignment="0" applyProtection="0"/>
    <xf numFmtId="0" fontId="64" fillId="71" borderId="0" applyNumberFormat="0" applyBorder="0" applyAlignment="0" applyProtection="0"/>
    <xf numFmtId="0" fontId="64" fillId="72" borderId="0" applyNumberFormat="0" applyBorder="0" applyAlignment="0" applyProtection="0"/>
    <xf numFmtId="0" fontId="64" fillId="73" borderId="0" applyNumberFormat="0" applyBorder="0" applyAlignment="0" applyProtection="0"/>
    <xf numFmtId="0" fontId="64" fillId="74" borderId="0" applyNumberFormat="0" applyBorder="0" applyAlignment="0" applyProtection="0"/>
    <xf numFmtId="0" fontId="64" fillId="75" borderId="0" applyNumberFormat="0" applyBorder="0" applyAlignment="0" applyProtection="0"/>
    <xf numFmtId="0" fontId="64" fillId="76" borderId="0" applyNumberFormat="0" applyBorder="0" applyAlignment="0" applyProtection="0"/>
    <xf numFmtId="0" fontId="64" fillId="71" borderId="0" applyNumberFormat="0" applyBorder="0" applyAlignment="0" applyProtection="0"/>
    <xf numFmtId="0" fontId="64" fillId="74" borderId="0" applyNumberFormat="0" applyBorder="0" applyAlignment="0" applyProtection="0"/>
    <xf numFmtId="0" fontId="64" fillId="77" borderId="0" applyNumberFormat="0" applyBorder="0" applyAlignment="0" applyProtection="0"/>
    <xf numFmtId="0" fontId="68" fillId="78"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9" borderId="0" applyNumberFormat="0" applyBorder="0" applyAlignment="0" applyProtection="0"/>
    <xf numFmtId="0" fontId="68" fillId="80" borderId="0" applyNumberFormat="0" applyBorder="0" applyAlignment="0" applyProtection="0"/>
    <xf numFmtId="0" fontId="68" fillId="81" borderId="0" applyNumberFormat="0" applyBorder="0" applyAlignment="0" applyProtection="0"/>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0" fontId="78" fillId="0" borderId="0" applyNumberFormat="0" applyFill="0" applyBorder="0" applyAlignment="0" applyProtection="0"/>
    <xf numFmtId="0" fontId="2" fillId="0" borderId="0"/>
    <xf numFmtId="0" fontId="98" fillId="0" borderId="0" applyNumberFormat="0" applyFill="0" applyBorder="0" applyAlignment="0" applyProtection="0"/>
    <xf numFmtId="0" fontId="2" fillId="0" borderId="0"/>
    <xf numFmtId="0" fontId="2" fillId="0" borderId="0"/>
    <xf numFmtId="0" fontId="2" fillId="0" borderId="0"/>
    <xf numFmtId="49" fontId="24" fillId="0" borderId="29" applyNumberFormat="0" applyFont="0" applyFill="0" applyBorder="0" applyProtection="0">
      <alignment horizontal="left" vertical="center" indent="2"/>
    </xf>
    <xf numFmtId="49" fontId="24" fillId="0" borderId="55"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3" fillId="9" borderId="29">
      <alignment horizontal="right" vertical="center"/>
    </xf>
    <xf numFmtId="4" fontId="63"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55">
      <alignment horizontal="right" vertical="center"/>
    </xf>
    <xf numFmtId="4" fontId="20" fillId="14" borderId="55">
      <alignment horizontal="right" vertical="center"/>
    </xf>
    <xf numFmtId="0" fontId="20" fillId="14" borderId="56">
      <alignment horizontal="right" vertical="center"/>
    </xf>
    <xf numFmtId="4" fontId="20" fillId="14" borderId="56">
      <alignment horizontal="right" vertical="center"/>
    </xf>
    <xf numFmtId="174" fontId="104" fillId="0" borderId="0" applyFont="0" applyFill="0" applyBorder="0" applyAlignment="0" applyProtection="0"/>
    <xf numFmtId="0" fontId="24" fillId="14" borderId="45">
      <alignment horizontal="left" vertical="center" wrapText="1" indent="2"/>
    </xf>
    <xf numFmtId="0" fontId="24" fillId="0" borderId="45">
      <alignment horizontal="left" vertical="center" wrapText="1" indent="2"/>
    </xf>
    <xf numFmtId="0" fontId="24" fillId="9" borderId="55">
      <alignment horizontal="left" vertical="center"/>
    </xf>
    <xf numFmtId="0" fontId="76" fillId="73" borderId="61" applyNumberFormat="0" applyAlignment="0" applyProtection="0"/>
    <xf numFmtId="0" fontId="24" fillId="0" borderId="29">
      <alignment horizontal="right" vertical="center"/>
    </xf>
    <xf numFmtId="4" fontId="24" fillId="0" borderId="29">
      <alignment horizontal="right" vertical="center"/>
    </xf>
    <xf numFmtId="0" fontId="104" fillId="0" borderId="0"/>
    <xf numFmtId="0" fontId="102" fillId="0" borderId="0"/>
    <xf numFmtId="0" fontId="102" fillId="0" borderId="0"/>
    <xf numFmtId="0" fontId="2" fillId="0" borderId="0"/>
    <xf numFmtId="0" fontId="2" fillId="0" borderId="0"/>
    <xf numFmtId="0" fontId="2" fillId="0" borderId="0"/>
    <xf numFmtId="0" fontId="2" fillId="0" borderId="0"/>
    <xf numFmtId="0" fontId="102"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4"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4" fillId="0" borderId="0" applyFont="0" applyFill="0" applyBorder="0" applyAlignment="0" applyProtection="0"/>
    <xf numFmtId="0" fontId="24" fillId="16" borderId="29"/>
    <xf numFmtId="4" fontId="24" fillId="16" borderId="29"/>
    <xf numFmtId="0" fontId="24" fillId="14" borderId="72">
      <alignment horizontal="left" vertical="center" wrapText="1" indent="2"/>
    </xf>
    <xf numFmtId="0" fontId="24" fillId="0" borderId="72">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4" fillId="14" borderId="45">
      <alignment horizontal="left" vertical="center" wrapText="1" indent="2"/>
    </xf>
    <xf numFmtId="0" fontId="24" fillId="0" borderId="45">
      <alignment horizontal="left" vertical="center" wrapText="1" indent="2"/>
    </xf>
    <xf numFmtId="0" fontId="25" fillId="0" borderId="0"/>
    <xf numFmtId="4" fontId="20" fillId="14" borderId="69">
      <alignment horizontal="right" vertical="center"/>
    </xf>
    <xf numFmtId="0" fontId="24" fillId="16" borderId="69"/>
    <xf numFmtId="0" fontId="72" fillId="86" borderId="61" applyNumberFormat="0" applyAlignment="0" applyProtection="0"/>
    <xf numFmtId="0" fontId="20" fillId="9" borderId="69">
      <alignment horizontal="right" vertical="center"/>
    </xf>
    <xf numFmtId="0" fontId="24" fillId="0" borderId="69">
      <alignment horizontal="right" vertical="center"/>
    </xf>
    <xf numFmtId="0" fontId="92" fillId="0" borderId="63" applyNumberFormat="0" applyFill="0" applyAlignment="0" applyProtection="0"/>
    <xf numFmtId="0" fontId="24" fillId="9" borderId="70">
      <alignment horizontal="left" vertical="center"/>
    </xf>
    <xf numFmtId="0" fontId="85" fillId="73" borderId="61" applyNumberFormat="0" applyAlignment="0" applyProtection="0"/>
    <xf numFmtId="175" fontId="24" fillId="90" borderId="69" applyNumberFormat="0" applyFont="0" applyBorder="0" applyAlignment="0" applyProtection="0">
      <alignment horizontal="right" vertical="center"/>
    </xf>
    <xf numFmtId="0" fontId="67"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0" fillId="14" borderId="71">
      <alignment horizontal="right" vertical="center"/>
    </xf>
    <xf numFmtId="4" fontId="20" fillId="14" borderId="69">
      <alignment horizontal="right" vertical="center"/>
    </xf>
    <xf numFmtId="4" fontId="20" fillId="14" borderId="69">
      <alignment horizontal="right" vertical="center"/>
    </xf>
    <xf numFmtId="0" fontId="63" fillId="9" borderId="69">
      <alignment horizontal="right" vertical="center"/>
    </xf>
    <xf numFmtId="0" fontId="20" fillId="9" borderId="69">
      <alignment horizontal="right" vertical="center"/>
    </xf>
    <xf numFmtId="49" fontId="24" fillId="0" borderId="69" applyNumberFormat="0" applyFont="0" applyFill="0" applyBorder="0" applyProtection="0">
      <alignment horizontal="left" vertical="center" indent="2"/>
    </xf>
    <xf numFmtId="0" fontId="85" fillId="73" borderId="61" applyNumberFormat="0" applyAlignment="0" applyProtection="0"/>
    <xf numFmtId="0" fontId="70" fillId="86" borderId="60" applyNumberFormat="0" applyAlignment="0" applyProtection="0"/>
    <xf numFmtId="49" fontId="24" fillId="0" borderId="69" applyNumberFormat="0" applyFont="0" applyFill="0" applyBorder="0" applyProtection="0">
      <alignment horizontal="left" vertical="center" indent="2"/>
    </xf>
    <xf numFmtId="0" fontId="76" fillId="73" borderId="61" applyNumberFormat="0" applyAlignment="0" applyProtection="0"/>
    <xf numFmtId="4" fontId="24" fillId="0" borderId="69" applyFill="0" applyBorder="0" applyProtection="0">
      <alignment horizontal="right" vertical="center"/>
    </xf>
    <xf numFmtId="0" fontId="73" fillId="86" borderId="61" applyNumberFormat="0" applyAlignment="0" applyProtection="0"/>
    <xf numFmtId="0" fontId="92" fillId="0" borderId="63" applyNumberFormat="0" applyFill="0" applyAlignment="0" applyProtection="0"/>
    <xf numFmtId="0" fontId="89" fillId="86" borderId="60"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85" fillId="73" borderId="61" applyNumberFormat="0" applyAlignment="0" applyProtection="0"/>
    <xf numFmtId="0" fontId="70" fillId="86" borderId="60" applyNumberFormat="0" applyAlignment="0" applyProtection="0"/>
    <xf numFmtId="0" fontId="72" fillId="86" borderId="61" applyNumberFormat="0" applyAlignment="0" applyProtection="0"/>
    <xf numFmtId="0" fontId="24" fillId="14" borderId="72">
      <alignment horizontal="left" vertical="center" wrapText="1" indent="2"/>
    </xf>
    <xf numFmtId="0" fontId="73" fillId="86" borderId="61" applyNumberFormat="0" applyAlignment="0" applyProtection="0"/>
    <xf numFmtId="0" fontId="73" fillId="86" borderId="61" applyNumberFormat="0" applyAlignment="0" applyProtection="0"/>
    <xf numFmtId="4" fontId="20" fillId="14" borderId="70">
      <alignment horizontal="right" vertical="center"/>
    </xf>
    <xf numFmtId="0" fontId="20" fillId="14" borderId="70">
      <alignment horizontal="right" vertical="center"/>
    </xf>
    <xf numFmtId="0" fontId="20" fillId="14" borderId="69">
      <alignment horizontal="right" vertical="center"/>
    </xf>
    <xf numFmtId="4" fontId="63" fillId="9" borderId="69">
      <alignment horizontal="right" vertical="center"/>
    </xf>
    <xf numFmtId="0" fontId="76" fillId="73" borderId="61" applyNumberFormat="0" applyAlignment="0" applyProtection="0"/>
    <xf numFmtId="0" fontId="77" fillId="0" borderId="63" applyNumberFormat="0" applyFill="0" applyAlignment="0" applyProtection="0"/>
    <xf numFmtId="0" fontId="92" fillId="0" borderId="63" applyNumberFormat="0" applyFill="0" applyAlignment="0" applyProtection="0"/>
    <xf numFmtId="0" fontId="67" fillId="89" borderId="68" applyNumberFormat="0" applyFont="0" applyAlignment="0" applyProtection="0"/>
    <xf numFmtId="0" fontId="85" fillId="73" borderId="61"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73" fillId="86" borderId="61" applyNumberFormat="0" applyAlignment="0" applyProtection="0"/>
    <xf numFmtId="0" fontId="24" fillId="0" borderId="72">
      <alignment horizontal="left" vertical="center" wrapText="1" indent="2"/>
    </xf>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4" fontId="24" fillId="16" borderId="69"/>
    <xf numFmtId="0" fontId="20" fillId="14" borderId="69">
      <alignment horizontal="right" vertical="center"/>
    </xf>
    <xf numFmtId="0" fontId="92" fillId="0" borderId="63" applyNumberFormat="0" applyFill="0" applyAlignment="0" applyProtection="0"/>
    <xf numFmtId="4" fontId="20" fillId="14" borderId="71">
      <alignment horizontal="right" vertical="center"/>
    </xf>
    <xf numFmtId="0" fontId="72" fillId="86" borderId="61" applyNumberFormat="0" applyAlignment="0" applyProtection="0"/>
    <xf numFmtId="0" fontId="20" fillId="14" borderId="70">
      <alignment horizontal="right" vertical="center"/>
    </xf>
    <xf numFmtId="0" fontId="73" fillId="86" borderId="61" applyNumberFormat="0" applyAlignment="0" applyProtection="0"/>
    <xf numFmtId="0" fontId="77" fillId="0" borderId="63" applyNumberFormat="0" applyFill="0" applyAlignment="0" applyProtection="0"/>
    <xf numFmtId="0" fontId="67" fillId="89" borderId="68" applyNumberFormat="0" applyFont="0" applyAlignment="0" applyProtection="0"/>
    <xf numFmtId="4" fontId="20" fillId="14" borderId="70">
      <alignment horizontal="right" vertical="center"/>
    </xf>
    <xf numFmtId="0" fontId="24" fillId="14" borderId="72">
      <alignment horizontal="left" vertical="center" wrapText="1" indent="2"/>
    </xf>
    <xf numFmtId="0" fontId="24" fillId="16" borderId="69"/>
    <xf numFmtId="175"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0" fillId="9" borderId="69">
      <alignment horizontal="right" vertical="center"/>
    </xf>
    <xf numFmtId="0" fontId="77" fillId="0" borderId="63"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73" fillId="86" borderId="61" applyNumberFormat="0" applyAlignment="0" applyProtection="0"/>
    <xf numFmtId="4" fontId="20" fillId="14" borderId="71">
      <alignment horizontal="right" vertical="center"/>
    </xf>
    <xf numFmtId="0" fontId="85" fillId="73" borderId="61" applyNumberFormat="0" applyAlignment="0" applyProtection="0"/>
    <xf numFmtId="0" fontId="85" fillId="73" borderId="61" applyNumberFormat="0" applyAlignment="0" applyProtection="0"/>
    <xf numFmtId="0" fontId="67"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20" fillId="14" borderId="69">
      <alignment horizontal="right" vertical="center"/>
    </xf>
    <xf numFmtId="0" fontId="25" fillId="89" borderId="68" applyNumberFormat="0" applyFont="0" applyAlignment="0" applyProtection="0"/>
    <xf numFmtId="4" fontId="24" fillId="0" borderId="69">
      <alignment horizontal="right" vertical="center"/>
    </xf>
    <xf numFmtId="0" fontId="92" fillId="0" borderId="63" applyNumberFormat="0" applyFill="0" applyAlignment="0" applyProtection="0"/>
    <xf numFmtId="0" fontId="20" fillId="14" borderId="69">
      <alignment horizontal="right" vertical="center"/>
    </xf>
    <xf numFmtId="0" fontId="20" fillId="14" borderId="69">
      <alignment horizontal="right" vertical="center"/>
    </xf>
    <xf numFmtId="4" fontId="63" fillId="9" borderId="69">
      <alignment horizontal="right" vertical="center"/>
    </xf>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20" fillId="14" borderId="70">
      <alignment horizontal="right" vertical="center"/>
    </xf>
    <xf numFmtId="4" fontId="20" fillId="14" borderId="70">
      <alignment horizontal="right" vertical="center"/>
    </xf>
    <xf numFmtId="0" fontId="20" fillId="14" borderId="71">
      <alignment horizontal="right" vertical="center"/>
    </xf>
    <xf numFmtId="4" fontId="20" fillId="14" borderId="71">
      <alignment horizontal="right" vertical="center"/>
    </xf>
    <xf numFmtId="0" fontId="73"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85" fillId="73" borderId="61"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89" fillId="86" borderId="60" applyNumberFormat="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0" fontId="92" fillId="0" borderId="63" applyNumberFormat="0" applyFill="0" applyAlignment="0" applyProtection="0"/>
    <xf numFmtId="0" fontId="25" fillId="89" borderId="68" applyNumberFormat="0" applyFont="0" applyAlignment="0" applyProtection="0"/>
    <xf numFmtId="0" fontId="67" fillId="89" borderId="68" applyNumberFormat="0" applyFont="0" applyAlignment="0" applyProtection="0"/>
    <xf numFmtId="0" fontId="24" fillId="0" borderId="69" applyNumberFormat="0" applyFill="0" applyAlignment="0" applyProtection="0"/>
    <xf numFmtId="0" fontId="77" fillId="0" borderId="63" applyNumberFormat="0" applyFill="0" applyAlignment="0" applyProtection="0"/>
    <xf numFmtId="0" fontId="92" fillId="0" borderId="63" applyNumberFormat="0" applyFill="0" applyAlignment="0" applyProtection="0"/>
    <xf numFmtId="0" fontId="76" fillId="73" borderId="61" applyNumberFormat="0" applyAlignment="0" applyProtection="0"/>
    <xf numFmtId="0" fontId="73" fillId="86" borderId="61" applyNumberFormat="0" applyAlignment="0" applyProtection="0"/>
    <xf numFmtId="4" fontId="63" fillId="9" borderId="69">
      <alignment horizontal="right" vertical="center"/>
    </xf>
    <xf numFmtId="0" fontId="20" fillId="9" borderId="69">
      <alignment horizontal="right" vertical="center"/>
    </xf>
    <xf numFmtId="175" fontId="24" fillId="90" borderId="69" applyNumberFormat="0" applyFont="0" applyBorder="0" applyAlignment="0" applyProtection="0">
      <alignment horizontal="right" vertical="center"/>
    </xf>
    <xf numFmtId="0" fontId="77" fillId="0" borderId="63"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89" fillId="86" borderId="60" applyNumberFormat="0" applyAlignment="0" applyProtection="0"/>
    <xf numFmtId="0" fontId="20" fillId="14" borderId="71">
      <alignment horizontal="right" vertical="center"/>
    </xf>
    <xf numFmtId="0" fontId="76" fillId="73" borderId="61" applyNumberFormat="0" applyAlignment="0" applyProtection="0"/>
    <xf numFmtId="0" fontId="20" fillId="14" borderId="71">
      <alignment horizontal="right" vertical="center"/>
    </xf>
    <xf numFmtId="4" fontId="20" fillId="14" borderId="69">
      <alignment horizontal="right" vertical="center"/>
    </xf>
    <xf numFmtId="0" fontId="20" fillId="14" borderId="69">
      <alignment horizontal="right" vertical="center"/>
    </xf>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0" fontId="24" fillId="16" borderId="69"/>
    <xf numFmtId="4" fontId="24" fillId="16" borderId="69"/>
    <xf numFmtId="4" fontId="20" fillId="14" borderId="69">
      <alignment horizontal="right" vertical="center"/>
    </xf>
    <xf numFmtId="0" fontId="63" fillId="9" borderId="69">
      <alignment horizontal="right" vertical="center"/>
    </xf>
    <xf numFmtId="0" fontId="76" fillId="73" borderId="61" applyNumberFormat="0" applyAlignment="0" applyProtection="0"/>
    <xf numFmtId="0" fontId="73" fillId="86" borderId="61"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89" fillId="86" borderId="60" applyNumberFormat="0" applyAlignment="0" applyProtection="0"/>
    <xf numFmtId="0" fontId="85" fillId="73" borderId="61" applyNumberFormat="0" applyAlignment="0" applyProtection="0"/>
    <xf numFmtId="0" fontId="72" fillId="86" borderId="61" applyNumberFormat="0" applyAlignment="0" applyProtection="0"/>
    <xf numFmtId="0" fontId="70" fillId="86" borderId="60" applyNumberFormat="0" applyAlignment="0" applyProtection="0"/>
    <xf numFmtId="0" fontId="20" fillId="14" borderId="71">
      <alignment horizontal="right" vertical="center"/>
    </xf>
    <xf numFmtId="0" fontId="63" fillId="9" borderId="69">
      <alignment horizontal="right" vertical="center"/>
    </xf>
    <xf numFmtId="4" fontId="20" fillId="9" borderId="69">
      <alignment horizontal="right" vertical="center"/>
    </xf>
    <xf numFmtId="4" fontId="20"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0" fillId="9" borderId="69">
      <alignment horizontal="right" vertical="center"/>
    </xf>
    <xf numFmtId="0" fontId="25" fillId="0" borderId="0"/>
    <xf numFmtId="0" fontId="85" fillId="73" borderId="61" applyNumberFormat="0" applyAlignment="0" applyProtection="0"/>
    <xf numFmtId="0" fontId="76" fillId="73" borderId="61" applyNumberFormat="0" applyAlignment="0" applyProtection="0"/>
    <xf numFmtId="0" fontId="72"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24" fillId="0" borderId="72">
      <alignment horizontal="left" vertical="center" wrapText="1" indent="2"/>
    </xf>
    <xf numFmtId="0" fontId="70" fillId="86" borderId="60" applyNumberFormat="0" applyAlignment="0" applyProtection="0"/>
    <xf numFmtId="0" fontId="72" fillId="86" borderId="61" applyNumberFormat="0" applyAlignment="0" applyProtection="0"/>
    <xf numFmtId="0" fontId="73" fillId="86" borderId="61" applyNumberFormat="0" applyAlignment="0" applyProtection="0"/>
    <xf numFmtId="0" fontId="76" fillId="73" borderId="61" applyNumberFormat="0" applyAlignment="0" applyProtection="0"/>
    <xf numFmtId="0" fontId="77" fillId="0" borderId="63" applyNumberFormat="0" applyFill="0" applyAlignment="0" applyProtection="0"/>
    <xf numFmtId="0" fontId="85" fillId="73" borderId="61" applyNumberFormat="0" applyAlignment="0" applyProtection="0"/>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73" fillId="86" borderId="61" applyNumberFormat="0" applyAlignment="0" applyProtection="0"/>
    <xf numFmtId="0" fontId="85" fillId="73" borderId="61" applyNumberFormat="0" applyAlignment="0" applyProtection="0"/>
    <xf numFmtId="0" fontId="67"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20" fillId="14" borderId="55">
      <alignment horizontal="right" vertical="center"/>
    </xf>
    <xf numFmtId="4" fontId="20" fillId="14" borderId="55">
      <alignment horizontal="right" vertical="center"/>
    </xf>
    <xf numFmtId="0" fontId="20" fillId="14" borderId="56">
      <alignment horizontal="right" vertical="center"/>
    </xf>
    <xf numFmtId="4" fontId="20" fillId="14" borderId="56">
      <alignment horizontal="right" vertical="center"/>
    </xf>
    <xf numFmtId="0" fontId="73" fillId="86" borderId="61" applyNumberFormat="0" applyAlignment="0" applyProtection="0"/>
    <xf numFmtId="0" fontId="24" fillId="14" borderId="45">
      <alignment horizontal="left" vertical="center" wrapText="1" indent="2"/>
    </xf>
    <xf numFmtId="0" fontId="24" fillId="0" borderId="45">
      <alignment horizontal="left" vertical="center" wrapText="1" indent="2"/>
    </xf>
    <xf numFmtId="0" fontId="24" fillId="9" borderId="55">
      <alignment horizontal="left" vertical="center"/>
    </xf>
    <xf numFmtId="0" fontId="85" fillId="73" borderId="61" applyNumberFormat="0" applyAlignment="0" applyProtection="0"/>
    <xf numFmtId="0" fontId="89" fillId="86" borderId="60" applyNumberFormat="0" applyAlignment="0" applyProtection="0"/>
    <xf numFmtId="0" fontId="92" fillId="0" borderId="63" applyNumberFormat="0" applyFill="0" applyAlignment="0" applyProtection="0"/>
    <xf numFmtId="49" fontId="24" fillId="0" borderId="55" applyNumberFormat="0" applyFont="0" applyFill="0" applyBorder="0" applyProtection="0">
      <alignment horizontal="left" vertical="center" indent="5"/>
    </xf>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49" fontId="24" fillId="0" borderId="69" applyNumberFormat="0" applyFont="0" applyFill="0" applyBorder="0" applyProtection="0">
      <alignment horizontal="left" vertical="center" indent="2"/>
    </xf>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76" fillId="73" borderId="61" applyNumberFormat="0" applyAlignment="0" applyProtection="0"/>
    <xf numFmtId="0" fontId="24" fillId="0" borderId="69">
      <alignment horizontal="right" vertical="center"/>
    </xf>
    <xf numFmtId="4" fontId="24" fillId="0" borderId="69">
      <alignment horizontal="right" vertical="center"/>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69" applyNumberFormat="0" applyFill="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4" fontId="20" fillId="14" borderId="69">
      <alignment horizontal="right" vertical="center"/>
    </xf>
    <xf numFmtId="0" fontId="24" fillId="16" borderId="69"/>
    <xf numFmtId="0" fontId="72" fillId="86" borderId="61" applyNumberFormat="0" applyAlignment="0" applyProtection="0"/>
    <xf numFmtId="0" fontId="20" fillId="9" borderId="69">
      <alignment horizontal="right" vertical="center"/>
    </xf>
    <xf numFmtId="0" fontId="24" fillId="0" borderId="69">
      <alignment horizontal="right" vertical="center"/>
    </xf>
    <xf numFmtId="0" fontId="92" fillId="0" borderId="63" applyNumberFormat="0" applyFill="0" applyAlignment="0" applyProtection="0"/>
    <xf numFmtId="0" fontId="24" fillId="9" borderId="70">
      <alignment horizontal="left" vertical="center"/>
    </xf>
    <xf numFmtId="0" fontId="85" fillId="73" borderId="61" applyNumberFormat="0" applyAlignment="0" applyProtection="0"/>
    <xf numFmtId="175" fontId="24" fillId="90" borderId="69" applyNumberFormat="0" applyFont="0" applyBorder="0" applyAlignment="0" applyProtection="0">
      <alignment horizontal="right" vertical="center"/>
    </xf>
    <xf numFmtId="0" fontId="67"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0" fillId="14" borderId="71">
      <alignment horizontal="right" vertical="center"/>
    </xf>
    <xf numFmtId="4" fontId="20" fillId="14" borderId="69">
      <alignment horizontal="right" vertical="center"/>
    </xf>
    <xf numFmtId="4" fontId="20" fillId="14" borderId="69">
      <alignment horizontal="right" vertical="center"/>
    </xf>
    <xf numFmtId="0" fontId="63" fillId="9" borderId="69">
      <alignment horizontal="right" vertical="center"/>
    </xf>
    <xf numFmtId="0" fontId="20" fillId="9" borderId="69">
      <alignment horizontal="right" vertical="center"/>
    </xf>
    <xf numFmtId="49" fontId="24" fillId="0" borderId="69" applyNumberFormat="0" applyFont="0" applyFill="0" applyBorder="0" applyProtection="0">
      <alignment horizontal="left" vertical="center" indent="2"/>
    </xf>
    <xf numFmtId="0" fontId="85" fillId="73" borderId="61" applyNumberFormat="0" applyAlignment="0" applyProtection="0"/>
    <xf numFmtId="0" fontId="70" fillId="86" borderId="60" applyNumberFormat="0" applyAlignment="0" applyProtection="0"/>
    <xf numFmtId="49" fontId="24" fillId="0" borderId="69" applyNumberFormat="0" applyFont="0" applyFill="0" applyBorder="0" applyProtection="0">
      <alignment horizontal="left" vertical="center" indent="2"/>
    </xf>
    <xf numFmtId="0" fontId="76" fillId="73" borderId="61" applyNumberFormat="0" applyAlignment="0" applyProtection="0"/>
    <xf numFmtId="4" fontId="24" fillId="0" borderId="69" applyFill="0" applyBorder="0" applyProtection="0">
      <alignment horizontal="right" vertical="center"/>
    </xf>
    <xf numFmtId="0" fontId="73" fillId="86" borderId="61" applyNumberFormat="0" applyAlignment="0" applyProtection="0"/>
    <xf numFmtId="0" fontId="92" fillId="0" borderId="63" applyNumberFormat="0" applyFill="0" applyAlignment="0" applyProtection="0"/>
    <xf numFmtId="0" fontId="89" fillId="86" borderId="60"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85" fillId="73" borderId="61" applyNumberFormat="0" applyAlignment="0" applyProtection="0"/>
    <xf numFmtId="0" fontId="70" fillId="86" borderId="60" applyNumberFormat="0" applyAlignment="0" applyProtection="0"/>
    <xf numFmtId="0" fontId="72" fillId="86" borderId="61" applyNumberFormat="0" applyAlignment="0" applyProtection="0"/>
    <xf numFmtId="0" fontId="24" fillId="14" borderId="72">
      <alignment horizontal="left" vertical="center" wrapText="1" indent="2"/>
    </xf>
    <xf numFmtId="0" fontId="73" fillId="86" borderId="61" applyNumberFormat="0" applyAlignment="0" applyProtection="0"/>
    <xf numFmtId="0" fontId="73" fillId="86" borderId="61" applyNumberFormat="0" applyAlignment="0" applyProtection="0"/>
    <xf numFmtId="4" fontId="20" fillId="14" borderId="70">
      <alignment horizontal="right" vertical="center"/>
    </xf>
    <xf numFmtId="0" fontId="20" fillId="14" borderId="70">
      <alignment horizontal="right" vertical="center"/>
    </xf>
    <xf numFmtId="0" fontId="20" fillId="14" borderId="69">
      <alignment horizontal="right" vertical="center"/>
    </xf>
    <xf numFmtId="4" fontId="63" fillId="9" borderId="69">
      <alignment horizontal="right" vertical="center"/>
    </xf>
    <xf numFmtId="0" fontId="76" fillId="73" borderId="61" applyNumberFormat="0" applyAlignment="0" applyProtection="0"/>
    <xf numFmtId="0" fontId="77" fillId="0" borderId="63" applyNumberFormat="0" applyFill="0" applyAlignment="0" applyProtection="0"/>
    <xf numFmtId="0" fontId="92" fillId="0" borderId="63" applyNumberFormat="0" applyFill="0" applyAlignment="0" applyProtection="0"/>
    <xf numFmtId="0" fontId="67" fillId="89" borderId="68" applyNumberFormat="0" applyFont="0" applyAlignment="0" applyProtection="0"/>
    <xf numFmtId="0" fontId="85" fillId="73" borderId="61"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73" fillId="86" borderId="61" applyNumberFormat="0" applyAlignment="0" applyProtection="0"/>
    <xf numFmtId="0" fontId="24" fillId="0" borderId="72">
      <alignment horizontal="left" vertical="center" wrapText="1" indent="2"/>
    </xf>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4" fontId="24" fillId="16" borderId="69"/>
    <xf numFmtId="0" fontId="20" fillId="14" borderId="69">
      <alignment horizontal="right" vertical="center"/>
    </xf>
    <xf numFmtId="0" fontId="92" fillId="0" borderId="63" applyNumberFormat="0" applyFill="0" applyAlignment="0" applyProtection="0"/>
    <xf numFmtId="4" fontId="20" fillId="14" borderId="71">
      <alignment horizontal="right" vertical="center"/>
    </xf>
    <xf numFmtId="0" fontId="72" fillId="86" borderId="61" applyNumberFormat="0" applyAlignment="0" applyProtection="0"/>
    <xf numFmtId="0" fontId="20" fillId="14" borderId="70">
      <alignment horizontal="right" vertical="center"/>
    </xf>
    <xf numFmtId="0" fontId="73" fillId="86" borderId="61" applyNumberFormat="0" applyAlignment="0" applyProtection="0"/>
    <xf numFmtId="0" fontId="77" fillId="0" borderId="63" applyNumberFormat="0" applyFill="0" applyAlignment="0" applyProtection="0"/>
    <xf numFmtId="0" fontId="67" fillId="89" borderId="68" applyNumberFormat="0" applyFont="0" applyAlignment="0" applyProtection="0"/>
    <xf numFmtId="4" fontId="20" fillId="14" borderId="70">
      <alignment horizontal="right" vertical="center"/>
    </xf>
    <xf numFmtId="0" fontId="24" fillId="14" borderId="72">
      <alignment horizontal="left" vertical="center" wrapText="1" indent="2"/>
    </xf>
    <xf numFmtId="0" fontId="24" fillId="16" borderId="69"/>
    <xf numFmtId="175"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0" fillId="9" borderId="69">
      <alignment horizontal="right" vertical="center"/>
    </xf>
    <xf numFmtId="0" fontId="77" fillId="0" borderId="63"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73" fillId="86" borderId="61" applyNumberFormat="0" applyAlignment="0" applyProtection="0"/>
    <xf numFmtId="4" fontId="20" fillId="14" borderId="71">
      <alignment horizontal="right" vertical="center"/>
    </xf>
    <xf numFmtId="0" fontId="85" fillId="73" borderId="61" applyNumberFormat="0" applyAlignment="0" applyProtection="0"/>
    <xf numFmtId="0" fontId="85" fillId="73" borderId="61" applyNumberFormat="0" applyAlignment="0" applyProtection="0"/>
    <xf numFmtId="0" fontId="67"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20" fillId="14" borderId="69">
      <alignment horizontal="right" vertical="center"/>
    </xf>
    <xf numFmtId="0" fontId="25" fillId="89" borderId="68" applyNumberFormat="0" applyFont="0" applyAlignment="0" applyProtection="0"/>
    <xf numFmtId="4" fontId="24" fillId="0" borderId="69">
      <alignment horizontal="right" vertical="center"/>
    </xf>
    <xf numFmtId="0" fontId="92" fillId="0" borderId="63" applyNumberFormat="0" applyFill="0" applyAlignment="0" applyProtection="0"/>
    <xf numFmtId="0" fontId="20" fillId="14" borderId="69">
      <alignment horizontal="right" vertical="center"/>
    </xf>
    <xf numFmtId="0" fontId="20" fillId="14" borderId="69">
      <alignment horizontal="right" vertical="center"/>
    </xf>
    <xf numFmtId="4" fontId="63" fillId="9" borderId="69">
      <alignment horizontal="right" vertical="center"/>
    </xf>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20" fillId="14" borderId="70">
      <alignment horizontal="right" vertical="center"/>
    </xf>
    <xf numFmtId="4" fontId="20" fillId="14" borderId="70">
      <alignment horizontal="right" vertical="center"/>
    </xf>
    <xf numFmtId="0" fontId="20" fillId="14" borderId="71">
      <alignment horizontal="right" vertical="center"/>
    </xf>
    <xf numFmtId="4" fontId="20" fillId="14" borderId="71">
      <alignment horizontal="right" vertical="center"/>
    </xf>
    <xf numFmtId="0" fontId="73"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85" fillId="73" borderId="61"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89" fillId="86" borderId="60" applyNumberFormat="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0" fontId="92" fillId="0" borderId="63" applyNumberFormat="0" applyFill="0" applyAlignment="0" applyProtection="0"/>
    <xf numFmtId="0" fontId="25" fillId="89" borderId="68" applyNumberFormat="0" applyFont="0" applyAlignment="0" applyProtection="0"/>
    <xf numFmtId="0" fontId="67" fillId="89" borderId="68" applyNumberFormat="0" applyFont="0" applyAlignment="0" applyProtection="0"/>
    <xf numFmtId="0" fontId="24" fillId="0" borderId="69" applyNumberFormat="0" applyFill="0" applyAlignment="0" applyProtection="0"/>
    <xf numFmtId="0" fontId="77" fillId="0" borderId="63" applyNumberFormat="0" applyFill="0" applyAlignment="0" applyProtection="0"/>
    <xf numFmtId="0" fontId="92" fillId="0" borderId="63" applyNumberFormat="0" applyFill="0" applyAlignment="0" applyProtection="0"/>
    <xf numFmtId="0" fontId="76" fillId="73" borderId="61" applyNumberFormat="0" applyAlignment="0" applyProtection="0"/>
    <xf numFmtId="0" fontId="73" fillId="86" borderId="61" applyNumberFormat="0" applyAlignment="0" applyProtection="0"/>
    <xf numFmtId="4" fontId="63" fillId="9" borderId="69">
      <alignment horizontal="right" vertical="center"/>
    </xf>
    <xf numFmtId="0" fontId="20" fillId="9" borderId="69">
      <alignment horizontal="right" vertical="center"/>
    </xf>
    <xf numFmtId="175" fontId="24" fillId="90" borderId="69" applyNumberFormat="0" applyFont="0" applyBorder="0" applyAlignment="0" applyProtection="0">
      <alignment horizontal="right" vertical="center"/>
    </xf>
    <xf numFmtId="0" fontId="77" fillId="0" borderId="63"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89" fillId="86" borderId="60" applyNumberFormat="0" applyAlignment="0" applyProtection="0"/>
    <xf numFmtId="0" fontId="20" fillId="14" borderId="71">
      <alignment horizontal="right" vertical="center"/>
    </xf>
    <xf numFmtId="0" fontId="76" fillId="73" borderId="61" applyNumberFormat="0" applyAlignment="0" applyProtection="0"/>
    <xf numFmtId="0" fontId="20" fillId="14" borderId="71">
      <alignment horizontal="right" vertical="center"/>
    </xf>
    <xf numFmtId="4" fontId="20" fillId="14" borderId="69">
      <alignment horizontal="right" vertical="center"/>
    </xf>
    <xf numFmtId="0" fontId="20" fillId="14" borderId="69">
      <alignment horizontal="right" vertical="center"/>
    </xf>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0" fontId="24" fillId="16" borderId="69"/>
    <xf numFmtId="4" fontId="24" fillId="16" borderId="69"/>
    <xf numFmtId="4" fontId="20" fillId="14" borderId="69">
      <alignment horizontal="right" vertical="center"/>
    </xf>
    <xf numFmtId="0" fontId="63" fillId="9" borderId="69">
      <alignment horizontal="right" vertical="center"/>
    </xf>
    <xf numFmtId="0" fontId="76" fillId="73" borderId="61" applyNumberFormat="0" applyAlignment="0" applyProtection="0"/>
    <xf numFmtId="0" fontId="73" fillId="86" borderId="61"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89" fillId="86" borderId="60" applyNumberFormat="0" applyAlignment="0" applyProtection="0"/>
    <xf numFmtId="0" fontId="85" fillId="73" borderId="61" applyNumberFormat="0" applyAlignment="0" applyProtection="0"/>
    <xf numFmtId="0" fontId="72" fillId="86" borderId="61" applyNumberFormat="0" applyAlignment="0" applyProtection="0"/>
    <xf numFmtId="0" fontId="70" fillId="86" borderId="60" applyNumberFormat="0" applyAlignment="0" applyProtection="0"/>
    <xf numFmtId="0" fontId="20" fillId="14" borderId="71">
      <alignment horizontal="right" vertical="center"/>
    </xf>
    <xf numFmtId="0" fontId="63" fillId="9" borderId="69">
      <alignment horizontal="right" vertical="center"/>
    </xf>
    <xf numFmtId="4" fontId="20" fillId="9" borderId="69">
      <alignment horizontal="right" vertical="center"/>
    </xf>
    <xf numFmtId="4" fontId="20"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0" fillId="9" borderId="69">
      <alignment horizontal="right" vertical="center"/>
    </xf>
    <xf numFmtId="0" fontId="85" fillId="73" borderId="61" applyNumberFormat="0" applyAlignment="0" applyProtection="0"/>
    <xf numFmtId="0" fontId="76" fillId="73" borderId="61" applyNumberFormat="0" applyAlignment="0" applyProtection="0"/>
    <xf numFmtId="0" fontId="72"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2" fillId="0" borderId="0"/>
    <xf numFmtId="0" fontId="24" fillId="0" borderId="87">
      <alignment horizontal="left" vertical="center" wrapText="1" indent="2"/>
    </xf>
    <xf numFmtId="0" fontId="67" fillId="89" borderId="83" applyNumberFormat="0" applyFont="0" applyAlignment="0" applyProtection="0"/>
    <xf numFmtId="0" fontId="89" fillId="86" borderId="88" applyNumberFormat="0" applyAlignment="0" applyProtection="0"/>
    <xf numFmtId="0" fontId="85" fillId="73" borderId="81" applyNumberFormat="0" applyAlignment="0" applyProtection="0"/>
    <xf numFmtId="0" fontId="77" fillId="0" borderId="82" applyNumberFormat="0" applyFill="0" applyAlignment="0" applyProtection="0"/>
    <xf numFmtId="4" fontId="24" fillId="0" borderId="92" applyFill="0" applyBorder="0" applyProtection="0">
      <alignment horizontal="right" vertical="center"/>
    </xf>
    <xf numFmtId="49" fontId="24" fillId="0" borderId="84" applyNumberFormat="0" applyFont="0" applyFill="0" applyBorder="0" applyProtection="0">
      <alignment horizontal="left" vertical="center" indent="2"/>
    </xf>
    <xf numFmtId="175" fontId="24" fillId="90" borderId="84" applyNumberFormat="0" applyFont="0" applyBorder="0" applyAlignment="0" applyProtection="0">
      <alignment horizontal="right" vertical="center"/>
    </xf>
    <xf numFmtId="4" fontId="20" fillId="14" borderId="86">
      <alignment horizontal="right" vertical="center"/>
    </xf>
    <xf numFmtId="0" fontId="24" fillId="16" borderId="84"/>
    <xf numFmtId="0" fontId="60" fillId="0" borderId="0" applyNumberFormat="0" applyFill="0" applyBorder="0" applyAlignment="0" applyProtection="0"/>
    <xf numFmtId="0" fontId="76" fillId="73" borderId="81" applyNumberFormat="0" applyAlignment="0" applyProtection="0"/>
    <xf numFmtId="0" fontId="73" fillId="86" borderId="81" applyNumberFormat="0" applyAlignment="0" applyProtection="0"/>
    <xf numFmtId="0" fontId="20" fillId="14" borderId="84">
      <alignment horizontal="right" vertical="center"/>
    </xf>
    <xf numFmtId="0" fontId="20" fillId="14" borderId="84">
      <alignment horizontal="right" vertical="center"/>
    </xf>
    <xf numFmtId="4" fontId="24" fillId="0" borderId="92">
      <alignment horizontal="right" vertical="center"/>
    </xf>
    <xf numFmtId="0" fontId="67" fillId="89" borderId="83" applyNumberFormat="0" applyFont="0" applyAlignment="0" applyProtection="0"/>
    <xf numFmtId="0" fontId="57" fillId="46" borderId="51" applyNumberFormat="0" applyAlignment="0" applyProtection="0"/>
    <xf numFmtId="0" fontId="58" fillId="46" borderId="50" applyNumberFormat="0" applyAlignment="0" applyProtection="0"/>
    <xf numFmtId="49" fontId="24" fillId="0" borderId="85" applyNumberFormat="0" applyFont="0" applyFill="0" applyBorder="0" applyProtection="0">
      <alignment horizontal="left" vertical="center" indent="5"/>
    </xf>
    <xf numFmtId="0" fontId="59" fillId="0" borderId="0" applyNumberFormat="0" applyFill="0" applyBorder="0" applyAlignment="0" applyProtection="0"/>
    <xf numFmtId="0" fontId="20" fillId="14" borderId="84">
      <alignment horizontal="right" vertical="center"/>
    </xf>
    <xf numFmtId="0" fontId="60" fillId="0" borderId="0" applyNumberFormat="0" applyFill="0" applyBorder="0" applyAlignment="0" applyProtection="0"/>
    <xf numFmtId="0" fontId="3" fillId="0" borderId="52"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1"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1"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1" fillId="55" borderId="0" applyNumberFormat="0" applyBorder="0" applyAlignment="0" applyProtection="0"/>
    <xf numFmtId="0" fontId="70" fillId="86" borderId="88"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1" fillId="58" borderId="0" applyNumberFormat="0" applyBorder="0" applyAlignment="0" applyProtection="0"/>
    <xf numFmtId="4" fontId="24" fillId="16" borderId="84"/>
    <xf numFmtId="0" fontId="2" fillId="59" borderId="0" applyNumberFormat="0" applyBorder="0" applyAlignment="0" applyProtection="0"/>
    <xf numFmtId="0" fontId="2" fillId="60" borderId="0" applyNumberFormat="0" applyBorder="0" applyAlignment="0" applyProtection="0"/>
    <xf numFmtId="0" fontId="61"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1" fillId="64" borderId="0" applyNumberFormat="0" applyBorder="0" applyAlignment="0" applyProtection="0"/>
    <xf numFmtId="0" fontId="20" fillId="14" borderId="92">
      <alignment horizontal="right" vertical="center"/>
    </xf>
    <xf numFmtId="49" fontId="24" fillId="0" borderId="85" applyNumberFormat="0" applyFont="0" applyFill="0" applyBorder="0" applyProtection="0">
      <alignment horizontal="left" vertical="center" indent="5"/>
    </xf>
    <xf numFmtId="0" fontId="24" fillId="0" borderId="84" applyNumberFormat="0" applyFill="0" applyAlignment="0" applyProtection="0"/>
    <xf numFmtId="0" fontId="70" fillId="86" borderId="88" applyNumberFormat="0" applyAlignment="0" applyProtection="0"/>
    <xf numFmtId="0" fontId="57" fillId="46" borderId="51" applyNumberFormat="0" applyAlignment="0" applyProtection="0"/>
    <xf numFmtId="0" fontId="85" fillId="73" borderId="81" applyNumberFormat="0" applyAlignment="0" applyProtection="0"/>
    <xf numFmtId="0" fontId="3" fillId="0" borderId="52" applyNumberFormat="0" applyFill="0" applyAlignment="0" applyProtection="0"/>
    <xf numFmtId="0" fontId="57" fillId="46" borderId="51" applyNumberFormat="0" applyAlignment="0" applyProtection="0"/>
    <xf numFmtId="0" fontId="73" fillId="86" borderId="81" applyNumberFormat="0" applyAlignment="0" applyProtection="0"/>
    <xf numFmtId="0" fontId="72" fillId="86" borderId="89" applyNumberFormat="0" applyAlignment="0" applyProtection="0"/>
    <xf numFmtId="49" fontId="24" fillId="0" borderId="93" applyNumberFormat="0" applyFont="0" applyFill="0" applyBorder="0" applyProtection="0">
      <alignment horizontal="left" vertical="center" indent="5"/>
    </xf>
    <xf numFmtId="0" fontId="73" fillId="86" borderId="89" applyNumberFormat="0" applyAlignment="0" applyProtection="0"/>
    <xf numFmtId="4" fontId="20" fillId="14" borderId="86">
      <alignment horizontal="right" vertical="center"/>
    </xf>
    <xf numFmtId="49" fontId="24" fillId="0" borderId="85" applyNumberFormat="0" applyFont="0" applyFill="0" applyBorder="0" applyProtection="0">
      <alignment horizontal="left" vertical="center" indent="5"/>
    </xf>
    <xf numFmtId="0" fontId="2" fillId="60" borderId="0" applyNumberFormat="0" applyBorder="0" applyAlignment="0" applyProtection="0"/>
    <xf numFmtId="49" fontId="24" fillId="0" borderId="85" applyNumberFormat="0" applyFont="0" applyFill="0" applyBorder="0" applyProtection="0">
      <alignment horizontal="left" vertical="center" indent="5"/>
    </xf>
    <xf numFmtId="0" fontId="24" fillId="14" borderId="95">
      <alignment horizontal="left" vertical="center" wrapText="1" indent="2"/>
    </xf>
    <xf numFmtId="0" fontId="67" fillId="89" borderId="91" applyNumberFormat="0" applyFont="0" applyAlignment="0" applyProtection="0"/>
    <xf numFmtId="4" fontId="24" fillId="16" borderId="84"/>
    <xf numFmtId="4" fontId="20" fillId="14" borderId="84">
      <alignment horizontal="right" vertical="center"/>
    </xf>
    <xf numFmtId="4" fontId="20" fillId="14" borderId="84">
      <alignment horizontal="right" vertical="center"/>
    </xf>
    <xf numFmtId="4" fontId="24" fillId="0" borderId="84" applyFill="0" applyBorder="0" applyProtection="0">
      <alignment horizontal="right" vertical="center"/>
    </xf>
    <xf numFmtId="0" fontId="20" fillId="9" borderId="84">
      <alignment horizontal="right" vertical="center"/>
    </xf>
    <xf numFmtId="0" fontId="20" fillId="14" borderId="84">
      <alignment horizontal="right" vertical="center"/>
    </xf>
    <xf numFmtId="0" fontId="61" fillId="58" borderId="0" applyNumberFormat="0" applyBorder="0" applyAlignment="0" applyProtection="0"/>
    <xf numFmtId="0" fontId="24" fillId="9" borderId="85">
      <alignment horizontal="left" vertical="center"/>
    </xf>
    <xf numFmtId="0" fontId="24" fillId="0" borderId="84" applyNumberFormat="0" applyFill="0" applyAlignment="0" applyProtection="0"/>
    <xf numFmtId="0" fontId="76" fillId="73" borderId="81" applyNumberFormat="0" applyAlignment="0" applyProtection="0"/>
    <xf numFmtId="0" fontId="61" fillId="64" borderId="0" applyNumberFormat="0" applyBorder="0" applyAlignment="0" applyProtection="0"/>
    <xf numFmtId="0" fontId="73" fillId="86" borderId="81" applyNumberFormat="0" applyAlignment="0" applyProtection="0"/>
    <xf numFmtId="4" fontId="20" fillId="14" borderId="92">
      <alignment horizontal="right" vertical="center"/>
    </xf>
    <xf numFmtId="0" fontId="92" fillId="0" borderId="82" applyNumberFormat="0" applyFill="0" applyAlignment="0" applyProtection="0"/>
    <xf numFmtId="0" fontId="77" fillId="0" borderId="82" applyNumberFormat="0" applyFill="0" applyAlignment="0" applyProtection="0"/>
    <xf numFmtId="0" fontId="73" fillId="86" borderId="81" applyNumberFormat="0" applyAlignment="0" applyProtection="0"/>
    <xf numFmtId="0" fontId="85" fillId="73" borderId="81" applyNumberFormat="0" applyAlignment="0" applyProtection="0"/>
    <xf numFmtId="0" fontId="73" fillId="86" borderId="74" applyNumberFormat="0" applyAlignment="0" applyProtection="0"/>
    <xf numFmtId="4" fontId="20" fillId="14" borderId="84">
      <alignment horizontal="right" vertical="center"/>
    </xf>
    <xf numFmtId="0" fontId="67" fillId="89" borderId="83" applyNumberFormat="0" applyFont="0" applyAlignment="0" applyProtection="0"/>
    <xf numFmtId="0" fontId="24" fillId="0" borderId="84">
      <alignment horizontal="right" vertical="center"/>
    </xf>
    <xf numFmtId="0" fontId="24" fillId="9" borderId="85">
      <alignment horizontal="left" vertical="center"/>
    </xf>
    <xf numFmtId="0" fontId="24" fillId="14" borderId="87">
      <alignment horizontal="left" vertical="center" wrapText="1" indent="2"/>
    </xf>
    <xf numFmtId="0" fontId="2" fillId="47" borderId="0" applyNumberFormat="0" applyBorder="0" applyAlignment="0" applyProtection="0"/>
    <xf numFmtId="0" fontId="24" fillId="16" borderId="84"/>
    <xf numFmtId="4" fontId="63" fillId="9" borderId="84">
      <alignment horizontal="right" vertical="center"/>
    </xf>
    <xf numFmtId="4" fontId="20" fillId="14" borderId="85">
      <alignment horizontal="right" vertical="center"/>
    </xf>
    <xf numFmtId="4" fontId="20" fillId="14" borderId="86">
      <alignment horizontal="right" vertical="center"/>
    </xf>
    <xf numFmtId="0" fontId="85" fillId="73" borderId="74" applyNumberFormat="0" applyAlignment="0" applyProtection="0"/>
    <xf numFmtId="4" fontId="20" fillId="14" borderId="84">
      <alignment horizontal="right" vertical="center"/>
    </xf>
    <xf numFmtId="0" fontId="2" fillId="57" borderId="0" applyNumberFormat="0" applyBorder="0" applyAlignment="0" applyProtection="0"/>
    <xf numFmtId="0" fontId="24" fillId="0" borderId="87">
      <alignment horizontal="left" vertical="center" wrapText="1" indent="2"/>
    </xf>
    <xf numFmtId="49" fontId="24" fillId="0" borderId="84" applyNumberFormat="0" applyFont="0" applyFill="0" applyBorder="0" applyProtection="0">
      <alignment horizontal="left" vertical="center" indent="2"/>
    </xf>
    <xf numFmtId="0" fontId="20" fillId="9" borderId="84">
      <alignment horizontal="right" vertical="center"/>
    </xf>
    <xf numFmtId="175" fontId="24" fillId="90" borderId="84" applyNumberFormat="0" applyFont="0" applyBorder="0" applyAlignment="0" applyProtection="0">
      <alignment horizontal="right" vertical="center"/>
    </xf>
    <xf numFmtId="0" fontId="73" fillId="86" borderId="81" applyNumberFormat="0" applyAlignment="0" applyProtection="0"/>
    <xf numFmtId="0" fontId="72" fillId="86" borderId="81" applyNumberFormat="0" applyAlignment="0" applyProtection="0"/>
    <xf numFmtId="4" fontId="24" fillId="16" borderId="84"/>
    <xf numFmtId="0" fontId="3" fillId="0" borderId="52" applyNumberFormat="0" applyFill="0" applyAlignment="0" applyProtection="0"/>
    <xf numFmtId="0" fontId="60" fillId="0" borderId="0" applyNumberFormat="0" applyFill="0" applyBorder="0" applyAlignment="0" applyProtection="0"/>
    <xf numFmtId="0" fontId="58" fillId="46" borderId="50" applyNumberFormat="0" applyAlignment="0" applyProtection="0"/>
    <xf numFmtId="0" fontId="57" fillId="46" borderId="51" applyNumberFormat="0" applyAlignment="0" applyProtection="0"/>
    <xf numFmtId="0" fontId="24" fillId="0" borderId="87">
      <alignment horizontal="left" vertical="center" wrapText="1" indent="2"/>
    </xf>
    <xf numFmtId="0" fontId="77" fillId="0" borderId="82" applyNumberFormat="0" applyFill="0" applyAlignment="0" applyProtection="0"/>
    <xf numFmtId="0" fontId="77" fillId="0" borderId="82" applyNumberFormat="0" applyFill="0" applyAlignment="0" applyProtection="0"/>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49" fontId="24" fillId="0" borderId="85" applyNumberFormat="0" applyFont="0" applyFill="0" applyBorder="0" applyProtection="0">
      <alignment horizontal="left" vertical="center" indent="5"/>
    </xf>
    <xf numFmtId="0" fontId="25" fillId="89" borderId="91" applyNumberFormat="0" applyFont="0" applyAlignment="0" applyProtection="0"/>
    <xf numFmtId="4" fontId="20" fillId="9" borderId="84">
      <alignment horizontal="right" vertical="center"/>
    </xf>
    <xf numFmtId="0" fontId="92" fillId="0" borderId="82" applyNumberFormat="0" applyFill="0" applyAlignment="0" applyProtection="0"/>
    <xf numFmtId="0" fontId="24" fillId="0" borderId="87">
      <alignment horizontal="left" vertical="center" wrapText="1" indent="2"/>
    </xf>
    <xf numFmtId="0" fontId="92" fillId="0" borderId="75" applyNumberFormat="0" applyFill="0" applyAlignment="0" applyProtection="0"/>
    <xf numFmtId="0" fontId="24" fillId="14" borderId="87">
      <alignment horizontal="left" vertical="center" wrapText="1" indent="2"/>
    </xf>
    <xf numFmtId="0" fontId="85" fillId="73" borderId="81" applyNumberFormat="0" applyAlignment="0" applyProtection="0"/>
    <xf numFmtId="4" fontId="24" fillId="0" borderId="84">
      <alignment horizontal="right" vertical="center"/>
    </xf>
    <xf numFmtId="0" fontId="25" fillId="89" borderId="83" applyNumberFormat="0" applyFont="0" applyAlignment="0" applyProtection="0"/>
    <xf numFmtId="0" fontId="72" fillId="86" borderId="81" applyNumberFormat="0" applyAlignment="0" applyProtection="0"/>
    <xf numFmtId="0" fontId="24" fillId="16" borderId="84"/>
    <xf numFmtId="0" fontId="2" fillId="47" borderId="0" applyNumberFormat="0" applyBorder="0" applyAlignment="0" applyProtection="0"/>
    <xf numFmtId="0" fontId="24" fillId="14" borderId="87">
      <alignment horizontal="left" vertical="center" wrapText="1" indent="2"/>
    </xf>
    <xf numFmtId="0" fontId="70" fillId="86" borderId="88" applyNumberFormat="0" applyAlignment="0" applyProtection="0"/>
    <xf numFmtId="49" fontId="24" fillId="0" borderId="84" applyNumberFormat="0" applyFont="0" applyFill="0" applyBorder="0" applyProtection="0">
      <alignment horizontal="left" vertical="center" indent="2"/>
    </xf>
    <xf numFmtId="0" fontId="20" fillId="14" borderId="84">
      <alignment horizontal="right" vertical="center"/>
    </xf>
    <xf numFmtId="0" fontId="24" fillId="14" borderId="87">
      <alignment horizontal="left" vertical="center" wrapText="1" indent="2"/>
    </xf>
    <xf numFmtId="4" fontId="20" fillId="14" borderId="86">
      <alignment horizontal="right" vertical="center"/>
    </xf>
    <xf numFmtId="0" fontId="2" fillId="47" borderId="0" applyNumberFormat="0" applyBorder="0" applyAlignment="0" applyProtection="0"/>
    <xf numFmtId="0" fontId="85" fillId="73" borderId="81" applyNumberFormat="0" applyAlignment="0" applyProtection="0"/>
    <xf numFmtId="4" fontId="20" fillId="9" borderId="84">
      <alignment horizontal="right" vertical="center"/>
    </xf>
    <xf numFmtId="0" fontId="76" fillId="73" borderId="81" applyNumberFormat="0" applyAlignment="0" applyProtection="0"/>
    <xf numFmtId="4" fontId="63" fillId="9" borderId="92">
      <alignment horizontal="right" vertical="center"/>
    </xf>
    <xf numFmtId="0" fontId="24" fillId="16" borderId="84"/>
    <xf numFmtId="0" fontId="63" fillId="9" borderId="84">
      <alignment horizontal="right" vertical="center"/>
    </xf>
    <xf numFmtId="0" fontId="20" fillId="14" borderId="84">
      <alignment horizontal="right" vertical="center"/>
    </xf>
    <xf numFmtId="0" fontId="24" fillId="14" borderId="87">
      <alignment horizontal="left" vertical="center" wrapText="1" indent="2"/>
    </xf>
    <xf numFmtId="4" fontId="20" fillId="14" borderId="85">
      <alignment horizontal="right" vertical="center"/>
    </xf>
    <xf numFmtId="0" fontId="92" fillId="0" borderId="82" applyNumberFormat="0" applyFill="0" applyAlignment="0" applyProtection="0"/>
    <xf numFmtId="0" fontId="24" fillId="0" borderId="87">
      <alignment horizontal="left" vertical="center" wrapText="1" indent="2"/>
    </xf>
    <xf numFmtId="4" fontId="24" fillId="0" borderId="84" applyFill="0" applyBorder="0" applyProtection="0">
      <alignment horizontal="right" vertical="center"/>
    </xf>
    <xf numFmtId="0" fontId="73" fillId="86" borderId="74" applyNumberFormat="0" applyAlignment="0" applyProtection="0"/>
    <xf numFmtId="0" fontId="63" fillId="9" borderId="84">
      <alignment horizontal="right" vertical="center"/>
    </xf>
    <xf numFmtId="0" fontId="76" fillId="73" borderId="89" applyNumberFormat="0" applyAlignment="0" applyProtection="0"/>
    <xf numFmtId="4" fontId="20" fillId="14" borderId="84">
      <alignment horizontal="right" vertical="center"/>
    </xf>
    <xf numFmtId="0" fontId="85" fillId="73" borderId="74" applyNumberFormat="0" applyAlignment="0" applyProtection="0"/>
    <xf numFmtId="4" fontId="63" fillId="9" borderId="84">
      <alignment horizontal="right" vertical="center"/>
    </xf>
    <xf numFmtId="0" fontId="24" fillId="9" borderId="85">
      <alignment horizontal="left" vertical="center"/>
    </xf>
    <xf numFmtId="0" fontId="67" fillId="89" borderId="76" applyNumberFormat="0" applyFont="0" applyAlignment="0" applyProtection="0"/>
    <xf numFmtId="0" fontId="89" fillId="86" borderId="73" applyNumberFormat="0" applyAlignment="0" applyProtection="0"/>
    <xf numFmtId="0" fontId="60" fillId="0" borderId="0" applyNumberFormat="0" applyFill="0" applyBorder="0" applyAlignment="0" applyProtection="0"/>
    <xf numFmtId="0" fontId="92" fillId="0" borderId="75" applyNumberFormat="0" applyFill="0" applyAlignment="0" applyProtection="0"/>
    <xf numFmtId="0" fontId="2" fillId="47" borderId="0" applyNumberFormat="0" applyBorder="0" applyAlignment="0" applyProtection="0"/>
    <xf numFmtId="0" fontId="61" fillId="52" borderId="0" applyNumberFormat="0" applyBorder="0" applyAlignment="0" applyProtection="0"/>
    <xf numFmtId="0" fontId="72" fillId="86" borderId="81" applyNumberFormat="0" applyAlignment="0" applyProtection="0"/>
    <xf numFmtId="0" fontId="20" fillId="9" borderId="84">
      <alignment horizontal="right" vertical="center"/>
    </xf>
    <xf numFmtId="0" fontId="85" fillId="73" borderId="81" applyNumberFormat="0" applyAlignment="0" applyProtection="0"/>
    <xf numFmtId="0" fontId="24" fillId="0" borderId="87">
      <alignment horizontal="left" vertical="center" wrapText="1" indent="2"/>
    </xf>
    <xf numFmtId="0" fontId="20" fillId="14" borderId="86">
      <alignment horizontal="right" vertical="center"/>
    </xf>
    <xf numFmtId="0" fontId="67" fillId="89" borderId="83" applyNumberFormat="0" applyFont="0" applyAlignment="0" applyProtection="0"/>
    <xf numFmtId="0" fontId="61" fillId="64" borderId="0" applyNumberFormat="0" applyBorder="0" applyAlignment="0" applyProtection="0"/>
    <xf numFmtId="49" fontId="22" fillId="0" borderId="84" applyNumberFormat="0" applyFill="0" applyBorder="0" applyProtection="0">
      <alignment horizontal="left" vertical="center"/>
    </xf>
    <xf numFmtId="0" fontId="25" fillId="89" borderId="83" applyNumberFormat="0" applyFont="0" applyAlignment="0" applyProtection="0"/>
    <xf numFmtId="0" fontId="61" fillId="61" borderId="0" applyNumberFormat="0" applyBorder="0" applyAlignment="0" applyProtection="0"/>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20" fillId="14" borderId="78">
      <alignment horizontal="right" vertical="center"/>
    </xf>
    <xf numFmtId="4" fontId="20" fillId="14" borderId="78">
      <alignment horizontal="right" vertical="center"/>
    </xf>
    <xf numFmtId="0" fontId="20" fillId="14" borderId="79">
      <alignment horizontal="right" vertical="center"/>
    </xf>
    <xf numFmtId="4" fontId="20" fillId="14" borderId="79">
      <alignment horizontal="right" vertical="center"/>
    </xf>
    <xf numFmtId="0" fontId="73"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9" borderId="78">
      <alignment horizontal="left" vertical="center"/>
    </xf>
    <xf numFmtId="4" fontId="24" fillId="0" borderId="84" applyFill="0" applyBorder="0" applyProtection="0">
      <alignment horizontal="right" vertical="center"/>
    </xf>
    <xf numFmtId="0" fontId="85" fillId="73" borderId="74" applyNumberFormat="0" applyAlignment="0" applyProtection="0"/>
    <xf numFmtId="0" fontId="24" fillId="0" borderId="77">
      <alignment horizontal="right" vertical="center"/>
    </xf>
    <xf numFmtId="4" fontId="24" fillId="0" borderId="77">
      <alignment horizontal="right" vertical="center"/>
    </xf>
    <xf numFmtId="49" fontId="24" fillId="0" borderId="84" applyNumberFormat="0" applyFont="0" applyFill="0" applyBorder="0" applyProtection="0">
      <alignment horizontal="left" vertical="center" indent="2"/>
    </xf>
    <xf numFmtId="0" fontId="24" fillId="0" borderId="77" applyNumberFormat="0" applyFill="0" applyAlignment="0" applyProtection="0"/>
    <xf numFmtId="0" fontId="89" fillId="86" borderId="73" applyNumberFormat="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0" fontId="92" fillId="0" borderId="75" applyNumberFormat="0" applyFill="0" applyAlignment="0" applyProtection="0"/>
    <xf numFmtId="0" fontId="70" fillId="86" borderId="88"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0" fillId="14" borderId="85">
      <alignment horizontal="right" vertical="center"/>
    </xf>
    <xf numFmtId="0" fontId="92" fillId="0" borderId="82" applyNumberFormat="0" applyFill="0" applyAlignment="0" applyProtection="0"/>
    <xf numFmtId="0" fontId="58" fillId="46" borderId="50" applyNumberFormat="0" applyAlignment="0" applyProtection="0"/>
    <xf numFmtId="0" fontId="67" fillId="89" borderId="83" applyNumberFormat="0" applyFont="0" applyAlignment="0" applyProtection="0"/>
    <xf numFmtId="4" fontId="24" fillId="0" borderId="84"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0" fillId="14" borderId="86">
      <alignment horizontal="right" vertical="center"/>
    </xf>
    <xf numFmtId="0" fontId="2" fillId="51" borderId="0" applyNumberFormat="0" applyBorder="0" applyAlignment="0" applyProtection="0"/>
    <xf numFmtId="0" fontId="20" fillId="14" borderId="84">
      <alignment horizontal="right" vertical="center"/>
    </xf>
    <xf numFmtId="0" fontId="89" fillId="86" borderId="88" applyNumberFormat="0" applyAlignment="0" applyProtection="0"/>
    <xf numFmtId="0" fontId="2" fillId="50" borderId="0" applyNumberFormat="0" applyBorder="0" applyAlignment="0" applyProtection="0"/>
    <xf numFmtId="0" fontId="72" fillId="86" borderId="81" applyNumberFormat="0" applyAlignment="0" applyProtection="0"/>
    <xf numFmtId="0" fontId="92" fillId="0" borderId="82" applyNumberFormat="0" applyFill="0" applyAlignment="0" applyProtection="0"/>
    <xf numFmtId="4" fontId="20" fillId="14" borderId="84">
      <alignment horizontal="right" vertical="center"/>
    </xf>
    <xf numFmtId="0" fontId="61" fillId="55" borderId="0" applyNumberFormat="0" applyBorder="0" applyAlignment="0" applyProtection="0"/>
    <xf numFmtId="0" fontId="24" fillId="0" borderId="84" applyNumberFormat="0" applyFill="0" applyAlignment="0" applyProtection="0"/>
    <xf numFmtId="0" fontId="2" fillId="56" borderId="0" applyNumberFormat="0" applyBorder="0" applyAlignment="0" applyProtection="0"/>
    <xf numFmtId="0" fontId="92" fillId="0" borderId="82" applyNumberFormat="0" applyFill="0" applyAlignment="0" applyProtection="0"/>
    <xf numFmtId="4" fontId="24" fillId="0" borderId="84">
      <alignment horizontal="right" vertical="center"/>
    </xf>
    <xf numFmtId="4" fontId="20" fillId="14" borderId="86">
      <alignment horizontal="right" vertical="center"/>
    </xf>
    <xf numFmtId="0" fontId="63" fillId="9" borderId="84">
      <alignment horizontal="right" vertical="center"/>
    </xf>
    <xf numFmtId="0" fontId="25" fillId="89" borderId="83" applyNumberFormat="0" applyFont="0" applyAlignment="0" applyProtection="0"/>
    <xf numFmtId="0" fontId="2" fillId="59" borderId="0" applyNumberFormat="0" applyBorder="0" applyAlignment="0" applyProtection="0"/>
    <xf numFmtId="0" fontId="85" fillId="73" borderId="81" applyNumberFormat="0" applyAlignment="0" applyProtection="0"/>
    <xf numFmtId="4" fontId="63" fillId="9" borderId="84">
      <alignment horizontal="right" vertical="center"/>
    </xf>
    <xf numFmtId="0" fontId="24" fillId="0" borderId="87">
      <alignment horizontal="left" vertical="center" wrapText="1" indent="2"/>
    </xf>
    <xf numFmtId="0" fontId="89" fillId="86" borderId="88" applyNumberFormat="0" applyAlignment="0" applyProtection="0"/>
    <xf numFmtId="0" fontId="67" fillId="89" borderId="83" applyNumberFormat="0" applyFont="0" applyAlignment="0" applyProtection="0"/>
    <xf numFmtId="0" fontId="76" fillId="73" borderId="81" applyNumberFormat="0" applyAlignment="0" applyProtection="0"/>
    <xf numFmtId="49" fontId="22" fillId="0" borderId="84" applyNumberFormat="0" applyFill="0" applyBorder="0" applyProtection="0">
      <alignment horizontal="left" vertical="center"/>
    </xf>
    <xf numFmtId="4" fontId="20" fillId="9" borderId="84">
      <alignment horizontal="right" vertical="center"/>
    </xf>
    <xf numFmtId="0" fontId="92" fillId="0" borderId="82" applyNumberFormat="0" applyFill="0" applyAlignment="0" applyProtection="0"/>
    <xf numFmtId="0" fontId="2" fillId="53" borderId="0" applyNumberFormat="0" applyBorder="0" applyAlignment="0" applyProtection="0"/>
    <xf numFmtId="0" fontId="89" fillId="86" borderId="88" applyNumberFormat="0" applyAlignment="0" applyProtection="0"/>
    <xf numFmtId="0" fontId="85" fillId="73" borderId="81" applyNumberFormat="0" applyAlignment="0" applyProtection="0"/>
    <xf numFmtId="0" fontId="2" fillId="51" borderId="0" applyNumberFormat="0" applyBorder="0" applyAlignment="0" applyProtection="0"/>
    <xf numFmtId="0" fontId="61" fillId="61" borderId="0" applyNumberFormat="0" applyBorder="0" applyAlignment="0" applyProtection="0"/>
    <xf numFmtId="0" fontId="2" fillId="47" borderId="0" applyNumberFormat="0" applyBorder="0" applyAlignment="0" applyProtection="0"/>
    <xf numFmtId="49" fontId="22" fillId="0" borderId="84" applyNumberFormat="0" applyFill="0" applyBorder="0" applyProtection="0">
      <alignment horizontal="left" vertical="center"/>
    </xf>
    <xf numFmtId="0" fontId="92" fillId="0" borderId="82" applyNumberFormat="0" applyFill="0" applyAlignment="0" applyProtection="0"/>
    <xf numFmtId="0" fontId="61" fillId="52" borderId="0" applyNumberFormat="0" applyBorder="0" applyAlignment="0" applyProtection="0"/>
    <xf numFmtId="49" fontId="24" fillId="0" borderId="77" applyNumberFormat="0" applyFont="0" applyFill="0" applyBorder="0" applyProtection="0">
      <alignment horizontal="left" vertical="center" indent="2"/>
    </xf>
    <xf numFmtId="49" fontId="24" fillId="0" borderId="78" applyNumberFormat="0" applyFont="0" applyFill="0" applyBorder="0" applyProtection="0">
      <alignment horizontal="left" vertical="center" indent="5"/>
    </xf>
    <xf numFmtId="0" fontId="85" fillId="73" borderId="81" applyNumberFormat="0" applyAlignment="0" applyProtection="0"/>
    <xf numFmtId="0" fontId="24" fillId="9" borderId="85">
      <alignment horizontal="left" vertical="center"/>
    </xf>
    <xf numFmtId="0" fontId="73" fillId="86" borderId="81" applyNumberFormat="0" applyAlignment="0" applyProtection="0"/>
    <xf numFmtId="0" fontId="92" fillId="0" borderId="82" applyNumberFormat="0" applyFill="0" applyAlignment="0" applyProtection="0"/>
    <xf numFmtId="4" fontId="20" fillId="14" borderId="85">
      <alignment horizontal="right" vertical="center"/>
    </xf>
    <xf numFmtId="0" fontId="25" fillId="89" borderId="83" applyNumberFormat="0" applyFont="0" applyAlignment="0" applyProtection="0"/>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4" fontId="20" fillId="14" borderId="86">
      <alignment horizontal="right" vertical="center"/>
    </xf>
    <xf numFmtId="0" fontId="61" fillId="64" borderId="0" applyNumberFormat="0" applyBorder="0" applyAlignment="0" applyProtection="0"/>
    <xf numFmtId="0" fontId="92" fillId="0" borderId="82" applyNumberFormat="0" applyFill="0" applyAlignment="0" applyProtection="0"/>
    <xf numFmtId="0" fontId="76" fillId="73" borderId="81" applyNumberFormat="0" applyAlignment="0" applyProtection="0"/>
    <xf numFmtId="0" fontId="77" fillId="0" borderId="82" applyNumberFormat="0" applyFill="0" applyAlignment="0" applyProtection="0"/>
    <xf numFmtId="0" fontId="67" fillId="89" borderId="83" applyNumberFormat="0" applyFont="0" applyAlignment="0" applyProtection="0"/>
    <xf numFmtId="0" fontId="92" fillId="0" borderId="82" applyNumberFormat="0" applyFill="0" applyAlignment="0" applyProtection="0"/>
    <xf numFmtId="0" fontId="61" fillId="55" borderId="0" applyNumberFormat="0" applyBorder="0" applyAlignment="0" applyProtection="0"/>
    <xf numFmtId="0" fontId="67" fillId="89" borderId="83" applyNumberFormat="0" applyFont="0" applyAlignment="0" applyProtection="0"/>
    <xf numFmtId="0" fontId="24" fillId="0" borderId="84" applyNumberFormat="0" applyFill="0" applyAlignment="0" applyProtection="0"/>
    <xf numFmtId="49" fontId="24" fillId="0" borderId="85" applyNumberFormat="0" applyFont="0" applyFill="0" applyBorder="0" applyProtection="0">
      <alignment horizontal="left" vertical="center" indent="5"/>
    </xf>
    <xf numFmtId="0" fontId="24" fillId="0" borderId="84" applyNumberFormat="0" applyFill="0" applyAlignment="0" applyProtection="0"/>
    <xf numFmtId="4" fontId="24" fillId="0" borderId="84">
      <alignment horizontal="right" vertical="center"/>
    </xf>
    <xf numFmtId="4" fontId="24" fillId="0" borderId="84">
      <alignment horizontal="right" vertical="center"/>
    </xf>
    <xf numFmtId="0" fontId="20" fillId="14" borderId="84">
      <alignment horizontal="right" vertical="center"/>
    </xf>
    <xf numFmtId="0" fontId="24" fillId="14" borderId="87">
      <alignment horizontal="left" vertical="center" wrapText="1" indent="2"/>
    </xf>
    <xf numFmtId="0" fontId="85" fillId="73" borderId="81" applyNumberFormat="0" applyAlignment="0" applyProtection="0"/>
    <xf numFmtId="0" fontId="24" fillId="0" borderId="84">
      <alignment horizontal="right" vertical="center"/>
    </xf>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175" fontId="24" fillId="90" borderId="84" applyNumberFormat="0" applyFont="0" applyBorder="0" applyAlignment="0" applyProtection="0">
      <alignment horizontal="right" vertical="center"/>
    </xf>
    <xf numFmtId="0" fontId="57" fillId="46" borderId="51" applyNumberFormat="0" applyAlignment="0" applyProtection="0"/>
    <xf numFmtId="0" fontId="20" fillId="14" borderId="86">
      <alignment horizontal="right" vertical="center"/>
    </xf>
    <xf numFmtId="0" fontId="73" fillId="86" borderId="81" applyNumberFormat="0" applyAlignment="0" applyProtection="0"/>
    <xf numFmtId="0" fontId="72" fillId="86" borderId="81" applyNumberFormat="0" applyAlignment="0" applyProtection="0"/>
    <xf numFmtId="0" fontId="92" fillId="0" borderId="82" applyNumberFormat="0" applyFill="0" applyAlignment="0" applyProtection="0"/>
    <xf numFmtId="0" fontId="92" fillId="0" borderId="82" applyNumberFormat="0" applyFill="0" applyAlignment="0" applyProtection="0"/>
    <xf numFmtId="0" fontId="25" fillId="89" borderId="83" applyNumberFormat="0" applyFont="0" applyAlignment="0" applyProtection="0"/>
    <xf numFmtId="0" fontId="61" fillId="61" borderId="0" applyNumberFormat="0" applyBorder="0" applyAlignment="0" applyProtection="0"/>
    <xf numFmtId="0" fontId="20" fillId="14" borderId="86">
      <alignment horizontal="right" vertical="center"/>
    </xf>
    <xf numFmtId="0" fontId="2" fillId="59" borderId="0" applyNumberFormat="0" applyBorder="0" applyAlignment="0" applyProtection="0"/>
    <xf numFmtId="0" fontId="20" fillId="14" borderId="85">
      <alignment horizontal="right" vertical="center"/>
    </xf>
    <xf numFmtId="0" fontId="67" fillId="89" borderId="91" applyNumberFormat="0" applyFont="0" applyAlignment="0" applyProtection="0"/>
    <xf numFmtId="4" fontId="20" fillId="9" borderId="84">
      <alignment horizontal="right" vertical="center"/>
    </xf>
    <xf numFmtId="4" fontId="20" fillId="14" borderId="84">
      <alignment horizontal="right" vertical="center"/>
    </xf>
    <xf numFmtId="0" fontId="59" fillId="0" borderId="0" applyNumberFormat="0" applyFill="0" applyBorder="0" applyAlignment="0" applyProtection="0"/>
    <xf numFmtId="4" fontId="20" fillId="14" borderId="84">
      <alignment horizontal="right" vertical="center"/>
    </xf>
    <xf numFmtId="0" fontId="76" fillId="73" borderId="74" applyNumberFormat="0" applyAlignment="0" applyProtection="0"/>
    <xf numFmtId="0" fontId="20" fillId="14" borderId="84">
      <alignment horizontal="right" vertical="center"/>
    </xf>
    <xf numFmtId="4" fontId="20" fillId="14" borderId="84">
      <alignment horizontal="right" vertical="center"/>
    </xf>
    <xf numFmtId="0" fontId="89" fillId="86" borderId="88" applyNumberFormat="0" applyAlignment="0" applyProtection="0"/>
    <xf numFmtId="4" fontId="20" fillId="14" borderId="84">
      <alignment horizontal="right" vertical="center"/>
    </xf>
    <xf numFmtId="0" fontId="24" fillId="0" borderId="84">
      <alignment horizontal="right" vertical="center"/>
    </xf>
    <xf numFmtId="0" fontId="2" fillId="48" borderId="0" applyNumberFormat="0" applyBorder="0" applyAlignment="0" applyProtection="0"/>
    <xf numFmtId="0" fontId="61" fillId="49" borderId="0" applyNumberFormat="0" applyBorder="0" applyAlignment="0" applyProtection="0"/>
    <xf numFmtId="0" fontId="59" fillId="0" borderId="0" applyNumberFormat="0" applyFill="0" applyBorder="0" applyAlignment="0" applyProtection="0"/>
    <xf numFmtId="0" fontId="24" fillId="0" borderId="87">
      <alignment horizontal="left" vertical="center" wrapText="1" indent="2"/>
    </xf>
    <xf numFmtId="0" fontId="24" fillId="16" borderId="84"/>
    <xf numFmtId="4" fontId="24" fillId="0" borderId="84" applyFill="0" applyBorder="0" applyProtection="0">
      <alignment horizontal="right" vertical="center"/>
    </xf>
    <xf numFmtId="0" fontId="73" fillId="86" borderId="81" applyNumberFormat="0" applyAlignment="0" applyProtection="0"/>
    <xf numFmtId="0" fontId="24" fillId="14" borderId="80">
      <alignment horizontal="left" vertical="center" wrapText="1" indent="2"/>
    </xf>
    <xf numFmtId="0" fontId="24" fillId="0" borderId="80">
      <alignment horizontal="left" vertical="center" wrapText="1" indent="2"/>
    </xf>
    <xf numFmtId="0" fontId="77" fillId="0" borderId="82" applyNumberFormat="0" applyFill="0" applyAlignment="0" applyProtection="0"/>
    <xf numFmtId="0" fontId="85" fillId="73" borderId="81" applyNumberFormat="0" applyAlignment="0" applyProtection="0"/>
    <xf numFmtId="0" fontId="24" fillId="0" borderId="84">
      <alignment horizontal="right" vertical="center"/>
    </xf>
    <xf numFmtId="49" fontId="24" fillId="0" borderId="84" applyNumberFormat="0" applyFont="0" applyFill="0" applyBorder="0" applyProtection="0">
      <alignment horizontal="left" vertical="center" indent="2"/>
    </xf>
    <xf numFmtId="0" fontId="72" fillId="86" borderId="81" applyNumberFormat="0" applyAlignment="0" applyProtection="0"/>
    <xf numFmtId="0" fontId="24" fillId="0" borderId="84">
      <alignment horizontal="right" vertical="center"/>
    </xf>
    <xf numFmtId="0" fontId="20" fillId="9" borderId="84">
      <alignment horizontal="right" vertical="center"/>
    </xf>
    <xf numFmtId="4" fontId="20" fillId="14" borderId="93">
      <alignment horizontal="right" vertical="center"/>
    </xf>
    <xf numFmtId="0" fontId="61" fillId="52" borderId="0" applyNumberFormat="0" applyBorder="0" applyAlignment="0" applyProtection="0"/>
    <xf numFmtId="4" fontId="24" fillId="0" borderId="84">
      <alignment horizontal="right" vertical="center"/>
    </xf>
    <xf numFmtId="175" fontId="24" fillId="90" borderId="84" applyNumberFormat="0" applyFont="0" applyBorder="0" applyAlignment="0" applyProtection="0">
      <alignment horizontal="right" vertical="center"/>
    </xf>
    <xf numFmtId="4" fontId="63" fillId="9" borderId="84">
      <alignment horizontal="right" vertical="center"/>
    </xf>
    <xf numFmtId="4" fontId="20" fillId="14" borderId="85">
      <alignment horizontal="right" vertical="center"/>
    </xf>
    <xf numFmtId="4" fontId="20" fillId="9" borderId="84">
      <alignment horizontal="right" vertical="center"/>
    </xf>
    <xf numFmtId="0" fontId="77" fillId="0" borderId="82" applyNumberFormat="0" applyFill="0" applyAlignment="0" applyProtection="0"/>
    <xf numFmtId="0" fontId="85" fillId="73" borderId="81" applyNumberFormat="0" applyAlignment="0" applyProtection="0"/>
    <xf numFmtId="0" fontId="24" fillId="16" borderId="84"/>
    <xf numFmtId="49" fontId="24" fillId="0" borderId="84" applyNumberFormat="0" applyFont="0" applyFill="0" applyBorder="0" applyProtection="0">
      <alignment horizontal="left" vertical="center" indent="2"/>
    </xf>
    <xf numFmtId="4" fontId="63" fillId="9" borderId="84">
      <alignment horizontal="right" vertical="center"/>
    </xf>
    <xf numFmtId="0" fontId="89" fillId="86" borderId="88" applyNumberFormat="0" applyAlignment="0" applyProtection="0"/>
    <xf numFmtId="0" fontId="85" fillId="73" borderId="89" applyNumberFormat="0" applyAlignment="0" applyProtection="0"/>
    <xf numFmtId="0" fontId="2" fillId="62" borderId="0" applyNumberFormat="0" applyBorder="0" applyAlignment="0" applyProtection="0"/>
    <xf numFmtId="49" fontId="22" fillId="0" borderId="84"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3" fillId="9" borderId="84">
      <alignment horizontal="right" vertical="center"/>
    </xf>
    <xf numFmtId="0" fontId="61" fillId="49" borderId="0" applyNumberFormat="0" applyBorder="0" applyAlignment="0" applyProtection="0"/>
    <xf numFmtId="0" fontId="24" fillId="14" borderId="95">
      <alignment horizontal="left" vertical="center" wrapText="1" indent="2"/>
    </xf>
    <xf numFmtId="0" fontId="61"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1" fillId="58" borderId="0" applyNumberFormat="0" applyBorder="0" applyAlignment="0" applyProtection="0"/>
    <xf numFmtId="0" fontId="2" fillId="54" borderId="0" applyNumberFormat="0" applyBorder="0" applyAlignment="0" applyProtection="0"/>
    <xf numFmtId="0" fontId="61" fillId="55" borderId="0" applyNumberFormat="0" applyBorder="0" applyAlignment="0" applyProtection="0"/>
    <xf numFmtId="0" fontId="77" fillId="0" borderId="82" applyNumberFormat="0" applyFill="0" applyAlignment="0" applyProtection="0"/>
    <xf numFmtId="0" fontId="24" fillId="14" borderId="87">
      <alignment horizontal="left" vertical="center" wrapText="1" indent="2"/>
    </xf>
    <xf numFmtId="0" fontId="70" fillId="86" borderId="88" applyNumberFormat="0" applyAlignment="0" applyProtection="0"/>
    <xf numFmtId="4" fontId="20" fillId="14" borderId="77">
      <alignment horizontal="right" vertical="center"/>
    </xf>
    <xf numFmtId="0" fontId="24" fillId="16" borderId="77"/>
    <xf numFmtId="0" fontId="72" fillId="86" borderId="74" applyNumberFormat="0" applyAlignment="0" applyProtection="0"/>
    <xf numFmtId="0" fontId="20" fillId="9" borderId="77">
      <alignment horizontal="right" vertical="center"/>
    </xf>
    <xf numFmtId="0" fontId="24" fillId="0" borderId="77">
      <alignment horizontal="right" vertical="center"/>
    </xf>
    <xf numFmtId="0" fontId="92" fillId="0" borderId="75" applyNumberFormat="0" applyFill="0" applyAlignment="0" applyProtection="0"/>
    <xf numFmtId="0" fontId="24" fillId="9" borderId="78">
      <alignment horizontal="left" vertical="center"/>
    </xf>
    <xf numFmtId="0" fontId="85" fillId="73" borderId="74" applyNumberFormat="0" applyAlignment="0" applyProtection="0"/>
    <xf numFmtId="175" fontId="24" fillId="90" borderId="77" applyNumberFormat="0" applyFont="0" applyBorder="0" applyAlignment="0" applyProtection="0">
      <alignment horizontal="right" vertical="center"/>
    </xf>
    <xf numFmtId="0" fontId="67" fillId="89" borderId="76" applyNumberFormat="0" applyFont="0" applyAlignment="0" applyProtection="0"/>
    <xf numFmtId="0" fontId="24" fillId="0" borderId="80">
      <alignment horizontal="left" vertical="center" wrapText="1" indent="2"/>
    </xf>
    <xf numFmtId="4" fontId="24" fillId="16" borderId="77"/>
    <xf numFmtId="49" fontId="22" fillId="0" borderId="77" applyNumberFormat="0" applyFill="0" applyBorder="0" applyProtection="0">
      <alignment horizontal="left" vertical="center"/>
    </xf>
    <xf numFmtId="0" fontId="24" fillId="0" borderId="77">
      <alignment horizontal="right" vertical="center"/>
    </xf>
    <xf numFmtId="4" fontId="20" fillId="14" borderId="79">
      <alignment horizontal="right" vertical="center"/>
    </xf>
    <xf numFmtId="4" fontId="20" fillId="14" borderId="77">
      <alignment horizontal="right" vertical="center"/>
    </xf>
    <xf numFmtId="4" fontId="20" fillId="14" borderId="77">
      <alignment horizontal="right" vertical="center"/>
    </xf>
    <xf numFmtId="0" fontId="63" fillId="9" borderId="77">
      <alignment horizontal="right" vertical="center"/>
    </xf>
    <xf numFmtId="0" fontId="20" fillId="9" borderId="77">
      <alignment horizontal="right" vertical="center"/>
    </xf>
    <xf numFmtId="49" fontId="24" fillId="0" borderId="77" applyNumberFormat="0" applyFont="0" applyFill="0" applyBorder="0" applyProtection="0">
      <alignment horizontal="left" vertical="center" indent="2"/>
    </xf>
    <xf numFmtId="0" fontId="85" fillId="73" borderId="74" applyNumberFormat="0" applyAlignment="0" applyProtection="0"/>
    <xf numFmtId="0" fontId="70" fillId="86" borderId="73" applyNumberFormat="0" applyAlignment="0" applyProtection="0"/>
    <xf numFmtId="49" fontId="24" fillId="0" borderId="77" applyNumberFormat="0" applyFont="0" applyFill="0" applyBorder="0" applyProtection="0">
      <alignment horizontal="left" vertical="center" indent="2"/>
    </xf>
    <xf numFmtId="0" fontId="76" fillId="73" borderId="74" applyNumberFormat="0" applyAlignment="0" applyProtection="0"/>
    <xf numFmtId="4" fontId="24" fillId="0" borderId="77" applyFill="0" applyBorder="0" applyProtection="0">
      <alignment horizontal="right" vertical="center"/>
    </xf>
    <xf numFmtId="0" fontId="73" fillId="86" borderId="74" applyNumberFormat="0" applyAlignment="0" applyProtection="0"/>
    <xf numFmtId="0" fontId="92" fillId="0" borderId="75" applyNumberFormat="0" applyFill="0" applyAlignment="0" applyProtection="0"/>
    <xf numFmtId="0" fontId="89" fillId="86" borderId="73" applyNumberFormat="0" applyAlignment="0" applyProtection="0"/>
    <xf numFmtId="0" fontId="24" fillId="0" borderId="77" applyNumberFormat="0" applyFill="0" applyAlignment="0" applyProtection="0"/>
    <xf numFmtId="4" fontId="24" fillId="0" borderId="77">
      <alignment horizontal="right" vertical="center"/>
    </xf>
    <xf numFmtId="0" fontId="24" fillId="0" borderId="77">
      <alignment horizontal="right" vertical="center"/>
    </xf>
    <xf numFmtId="0" fontId="85" fillId="73" borderId="74" applyNumberFormat="0" applyAlignment="0" applyProtection="0"/>
    <xf numFmtId="0" fontId="70" fillId="86" borderId="73" applyNumberFormat="0" applyAlignment="0" applyProtection="0"/>
    <xf numFmtId="0" fontId="72" fillId="86" borderId="74" applyNumberFormat="0" applyAlignment="0" applyProtection="0"/>
    <xf numFmtId="0" fontId="24" fillId="14" borderId="80">
      <alignment horizontal="left" vertical="center" wrapText="1" indent="2"/>
    </xf>
    <xf numFmtId="0" fontId="73" fillId="86" borderId="74" applyNumberFormat="0" applyAlignment="0" applyProtection="0"/>
    <xf numFmtId="0" fontId="73" fillId="86" borderId="74" applyNumberFormat="0" applyAlignment="0" applyProtection="0"/>
    <xf numFmtId="4" fontId="20" fillId="14" borderId="78">
      <alignment horizontal="right" vertical="center"/>
    </xf>
    <xf numFmtId="0" fontId="20" fillId="14" borderId="78">
      <alignment horizontal="right" vertical="center"/>
    </xf>
    <xf numFmtId="0" fontId="20" fillId="14" borderId="77">
      <alignment horizontal="right" vertical="center"/>
    </xf>
    <xf numFmtId="4" fontId="63" fillId="9" borderId="77">
      <alignment horizontal="right" vertical="center"/>
    </xf>
    <xf numFmtId="0" fontId="76" fillId="73" borderId="74" applyNumberFormat="0" applyAlignment="0" applyProtection="0"/>
    <xf numFmtId="0" fontId="77" fillId="0" borderId="75" applyNumberFormat="0" applyFill="0" applyAlignment="0" applyProtection="0"/>
    <xf numFmtId="0" fontId="92" fillId="0" borderId="75" applyNumberFormat="0" applyFill="0" applyAlignment="0" applyProtection="0"/>
    <xf numFmtId="0" fontId="67" fillId="89" borderId="76" applyNumberFormat="0" applyFont="0" applyAlignment="0" applyProtection="0"/>
    <xf numFmtId="0" fontId="85" fillId="73" borderId="74" applyNumberFormat="0" applyAlignment="0" applyProtection="0"/>
    <xf numFmtId="49" fontId="22" fillId="0" borderId="77" applyNumberFormat="0" applyFill="0" applyBorder="0" applyProtection="0">
      <alignment horizontal="left" vertical="center"/>
    </xf>
    <xf numFmtId="0" fontId="24" fillId="14" borderId="80">
      <alignment horizontal="left" vertical="center" wrapText="1" indent="2"/>
    </xf>
    <xf numFmtId="0" fontId="73" fillId="86" borderId="74" applyNumberFormat="0" applyAlignment="0" applyProtection="0"/>
    <xf numFmtId="0" fontId="24" fillId="0" borderId="80">
      <alignment horizontal="left" vertical="center" wrapText="1" indent="2"/>
    </xf>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4" fontId="24" fillId="16" borderId="77"/>
    <xf numFmtId="0" fontId="20" fillId="14" borderId="77">
      <alignment horizontal="right" vertical="center"/>
    </xf>
    <xf numFmtId="0" fontId="92" fillId="0" borderId="75" applyNumberFormat="0" applyFill="0" applyAlignment="0" applyProtection="0"/>
    <xf numFmtId="4" fontId="20" fillId="14" borderId="79">
      <alignment horizontal="right" vertical="center"/>
    </xf>
    <xf numFmtId="0" fontId="72" fillId="86" borderId="74" applyNumberFormat="0" applyAlignment="0" applyProtection="0"/>
    <xf numFmtId="0" fontId="20" fillId="14" borderId="78">
      <alignment horizontal="right" vertical="center"/>
    </xf>
    <xf numFmtId="0" fontId="73" fillId="86" borderId="74" applyNumberFormat="0" applyAlignment="0" applyProtection="0"/>
    <xf numFmtId="0" fontId="77" fillId="0" borderId="75" applyNumberFormat="0" applyFill="0" applyAlignment="0" applyProtection="0"/>
    <xf numFmtId="0" fontId="67" fillId="89" borderId="76" applyNumberFormat="0" applyFont="0" applyAlignment="0" applyProtection="0"/>
    <xf numFmtId="4" fontId="20" fillId="14" borderId="78">
      <alignment horizontal="right" vertical="center"/>
    </xf>
    <xf numFmtId="0" fontId="24" fillId="14" borderId="80">
      <alignment horizontal="left" vertical="center" wrapText="1" indent="2"/>
    </xf>
    <xf numFmtId="0" fontId="24" fillId="16" borderId="77"/>
    <xf numFmtId="175" fontId="24" fillId="90" borderId="77" applyNumberFormat="0" applyFont="0" applyBorder="0" applyAlignment="0" applyProtection="0">
      <alignment horizontal="right" vertical="center"/>
    </xf>
    <xf numFmtId="0" fontId="24" fillId="0" borderId="77" applyNumberFormat="0" applyFill="0" applyAlignment="0" applyProtection="0"/>
    <xf numFmtId="4" fontId="24" fillId="0" borderId="77" applyFill="0" applyBorder="0" applyProtection="0">
      <alignment horizontal="right" vertical="center"/>
    </xf>
    <xf numFmtId="4" fontId="20" fillId="9" borderId="77">
      <alignment horizontal="right" vertical="center"/>
    </xf>
    <xf numFmtId="0" fontId="77" fillId="0" borderId="75" applyNumberFormat="0" applyFill="0" applyAlignment="0" applyProtection="0"/>
    <xf numFmtId="49" fontId="22" fillId="0" borderId="77" applyNumberFormat="0" applyFill="0" applyBorder="0" applyProtection="0">
      <alignment horizontal="left" vertical="center"/>
    </xf>
    <xf numFmtId="49" fontId="24" fillId="0" borderId="78" applyNumberFormat="0" applyFont="0" applyFill="0" applyBorder="0" applyProtection="0">
      <alignment horizontal="left" vertical="center" indent="5"/>
    </xf>
    <xf numFmtId="0" fontId="24" fillId="9" borderId="78">
      <alignment horizontal="left" vertical="center"/>
    </xf>
    <xf numFmtId="0" fontId="73" fillId="86" borderId="74" applyNumberFormat="0" applyAlignment="0" applyProtection="0"/>
    <xf numFmtId="4" fontId="20" fillId="14" borderId="79">
      <alignment horizontal="right" vertical="center"/>
    </xf>
    <xf numFmtId="0" fontId="85" fillId="73" borderId="74" applyNumberFormat="0" applyAlignment="0" applyProtection="0"/>
    <xf numFmtId="0" fontId="85" fillId="73" borderId="74" applyNumberFormat="0" applyAlignment="0" applyProtection="0"/>
    <xf numFmtId="0" fontId="67"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20" fillId="14" borderId="77">
      <alignment horizontal="right" vertical="center"/>
    </xf>
    <xf numFmtId="0" fontId="25" fillId="89" borderId="76" applyNumberFormat="0" applyFont="0" applyAlignment="0" applyProtection="0"/>
    <xf numFmtId="4" fontId="24" fillId="0" borderId="77">
      <alignment horizontal="right" vertical="center"/>
    </xf>
    <xf numFmtId="0" fontId="92" fillId="0" borderId="75" applyNumberFormat="0" applyFill="0" applyAlignment="0" applyProtection="0"/>
    <xf numFmtId="0" fontId="20" fillId="14" borderId="77">
      <alignment horizontal="right" vertical="center"/>
    </xf>
    <xf numFmtId="0" fontId="20" fillId="14" borderId="77">
      <alignment horizontal="right" vertical="center"/>
    </xf>
    <xf numFmtId="4" fontId="63" fillId="9" borderId="77">
      <alignment horizontal="right" vertical="center"/>
    </xf>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20" fillId="14" borderId="78">
      <alignment horizontal="right" vertical="center"/>
    </xf>
    <xf numFmtId="4" fontId="20" fillId="14" borderId="78">
      <alignment horizontal="right" vertical="center"/>
    </xf>
    <xf numFmtId="0" fontId="20" fillId="14" borderId="79">
      <alignment horizontal="right" vertical="center"/>
    </xf>
    <xf numFmtId="4" fontId="20" fillId="14" borderId="79">
      <alignment horizontal="right" vertical="center"/>
    </xf>
    <xf numFmtId="0" fontId="73"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9" borderId="78">
      <alignment horizontal="left" vertical="center"/>
    </xf>
    <xf numFmtId="0" fontId="85" fillId="73" borderId="74" applyNumberFormat="0" applyAlignment="0" applyProtection="0"/>
    <xf numFmtId="0" fontId="24" fillId="0" borderId="77">
      <alignment horizontal="right" vertical="center"/>
    </xf>
    <xf numFmtId="4" fontId="24" fillId="0" borderId="77">
      <alignment horizontal="right" vertical="center"/>
    </xf>
    <xf numFmtId="0" fontId="24" fillId="0" borderId="77" applyNumberFormat="0" applyFill="0" applyAlignment="0" applyProtection="0"/>
    <xf numFmtId="0" fontId="89" fillId="86" borderId="73" applyNumberFormat="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0" fontId="92" fillId="0" borderId="75" applyNumberFormat="0" applyFill="0" applyAlignment="0" applyProtection="0"/>
    <xf numFmtId="0" fontId="25" fillId="89" borderId="76" applyNumberFormat="0" applyFont="0" applyAlignment="0" applyProtection="0"/>
    <xf numFmtId="0" fontId="67" fillId="89" borderId="76" applyNumberFormat="0" applyFont="0" applyAlignment="0" applyProtection="0"/>
    <xf numFmtId="0" fontId="24" fillId="0" borderId="77" applyNumberFormat="0" applyFill="0" applyAlignment="0" applyProtection="0"/>
    <xf numFmtId="0" fontId="77" fillId="0" borderId="75" applyNumberFormat="0" applyFill="0" applyAlignment="0" applyProtection="0"/>
    <xf numFmtId="0" fontId="92" fillId="0" borderId="75" applyNumberFormat="0" applyFill="0" applyAlignment="0" applyProtection="0"/>
    <xf numFmtId="0" fontId="76" fillId="73" borderId="74" applyNumberFormat="0" applyAlignment="0" applyProtection="0"/>
    <xf numFmtId="0" fontId="73" fillId="86" borderId="74" applyNumberFormat="0" applyAlignment="0" applyProtection="0"/>
    <xf numFmtId="4" fontId="63" fillId="9" borderId="77">
      <alignment horizontal="right" vertical="center"/>
    </xf>
    <xf numFmtId="0" fontId="20" fillId="9" borderId="77">
      <alignment horizontal="right" vertical="center"/>
    </xf>
    <xf numFmtId="175" fontId="24" fillId="90" borderId="77" applyNumberFormat="0" applyFont="0" applyBorder="0" applyAlignment="0" applyProtection="0">
      <alignment horizontal="right" vertical="center"/>
    </xf>
    <xf numFmtId="0" fontId="77" fillId="0" borderId="75" applyNumberFormat="0" applyFill="0" applyAlignment="0" applyProtection="0"/>
    <xf numFmtId="49" fontId="24" fillId="0" borderId="77" applyNumberFormat="0" applyFont="0" applyFill="0" applyBorder="0" applyProtection="0">
      <alignment horizontal="left" vertical="center" indent="2"/>
    </xf>
    <xf numFmtId="49" fontId="24" fillId="0" borderId="78" applyNumberFormat="0" applyFont="0" applyFill="0" applyBorder="0" applyProtection="0">
      <alignment horizontal="left" vertical="center" indent="5"/>
    </xf>
    <xf numFmtId="49" fontId="24" fillId="0" borderId="77" applyNumberFormat="0" applyFont="0" applyFill="0" applyBorder="0" applyProtection="0">
      <alignment horizontal="left" vertical="center" indent="2"/>
    </xf>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0" fontId="24" fillId="0" borderId="80">
      <alignment horizontal="left" vertical="center" wrapText="1" indent="2"/>
    </xf>
    <xf numFmtId="0" fontId="89" fillId="86" borderId="73" applyNumberFormat="0" applyAlignment="0" applyProtection="0"/>
    <xf numFmtId="0" fontId="20" fillId="14" borderId="79">
      <alignment horizontal="right" vertical="center"/>
    </xf>
    <xf numFmtId="0" fontId="76" fillId="73" borderId="74" applyNumberFormat="0" applyAlignment="0" applyProtection="0"/>
    <xf numFmtId="0" fontId="20" fillId="14" borderId="79">
      <alignment horizontal="right" vertical="center"/>
    </xf>
    <xf numFmtId="4" fontId="20" fillId="14" borderId="77">
      <alignment horizontal="right" vertical="center"/>
    </xf>
    <xf numFmtId="0" fontId="20" fillId="14" borderId="77">
      <alignment horizontal="right" vertical="center"/>
    </xf>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0" fontId="24" fillId="16" borderId="77"/>
    <xf numFmtId="4" fontId="24" fillId="16" borderId="77"/>
    <xf numFmtId="4" fontId="20" fillId="14" borderId="77">
      <alignment horizontal="right" vertical="center"/>
    </xf>
    <xf numFmtId="0" fontId="63" fillId="9" borderId="77">
      <alignment horizontal="right" vertical="center"/>
    </xf>
    <xf numFmtId="0" fontId="76" fillId="73" borderId="74" applyNumberFormat="0" applyAlignment="0" applyProtection="0"/>
    <xf numFmtId="0" fontId="73" fillId="86" borderId="74" applyNumberFormat="0" applyAlignment="0" applyProtection="0"/>
    <xf numFmtId="4" fontId="24" fillId="0" borderId="77">
      <alignment horizontal="right" vertical="center"/>
    </xf>
    <xf numFmtId="0" fontId="24" fillId="14" borderId="80">
      <alignment horizontal="left" vertical="center" wrapText="1" indent="2"/>
    </xf>
    <xf numFmtId="0" fontId="24" fillId="0" borderId="80">
      <alignment horizontal="left" vertical="center" wrapText="1" indent="2"/>
    </xf>
    <xf numFmtId="0" fontId="89" fillId="86" borderId="73" applyNumberFormat="0" applyAlignment="0" applyProtection="0"/>
    <xf numFmtId="0" fontId="85" fillId="73" borderId="74" applyNumberFormat="0" applyAlignment="0" applyProtection="0"/>
    <xf numFmtId="0" fontId="72" fillId="86" borderId="74" applyNumberFormat="0" applyAlignment="0" applyProtection="0"/>
    <xf numFmtId="0" fontId="70" fillId="86" borderId="73" applyNumberFormat="0" applyAlignment="0" applyProtection="0"/>
    <xf numFmtId="0" fontId="20" fillId="14" borderId="79">
      <alignment horizontal="right" vertical="center"/>
    </xf>
    <xf numFmtId="0" fontId="63" fillId="9" borderId="77">
      <alignment horizontal="right" vertical="center"/>
    </xf>
    <xf numFmtId="4" fontId="20" fillId="9" borderId="77">
      <alignment horizontal="right" vertical="center"/>
    </xf>
    <xf numFmtId="4" fontId="20" fillId="14" borderId="77">
      <alignment horizontal="right" vertical="center"/>
    </xf>
    <xf numFmtId="49" fontId="24" fillId="0" borderId="78" applyNumberFormat="0" applyFont="0" applyFill="0" applyBorder="0" applyProtection="0">
      <alignment horizontal="left" vertical="center" indent="5"/>
    </xf>
    <xf numFmtId="4" fontId="24" fillId="0" borderId="77" applyFill="0" applyBorder="0" applyProtection="0">
      <alignment horizontal="right" vertical="center"/>
    </xf>
    <xf numFmtId="4" fontId="20" fillId="9" borderId="77">
      <alignment horizontal="right" vertical="center"/>
    </xf>
    <xf numFmtId="0" fontId="85" fillId="73" borderId="81" applyNumberFormat="0" applyAlignment="0" applyProtection="0"/>
    <xf numFmtId="0" fontId="85" fillId="73" borderId="74" applyNumberFormat="0" applyAlignment="0" applyProtection="0"/>
    <xf numFmtId="0" fontId="76" fillId="73" borderId="74" applyNumberFormat="0" applyAlignment="0" applyProtection="0"/>
    <xf numFmtId="0" fontId="72"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14" borderId="80">
      <alignment horizontal="left" vertical="center" wrapText="1" indent="2"/>
    </xf>
    <xf numFmtId="0" fontId="24" fillId="0" borderId="80">
      <alignment horizontal="left" vertical="center" wrapText="1" indent="2"/>
    </xf>
    <xf numFmtId="0" fontId="70" fillId="86" borderId="73" applyNumberFormat="0" applyAlignment="0" applyProtection="0"/>
    <xf numFmtId="0" fontId="72" fillId="86" borderId="74" applyNumberFormat="0" applyAlignment="0" applyProtection="0"/>
    <xf numFmtId="0" fontId="73" fillId="86" borderId="74" applyNumberFormat="0" applyAlignment="0" applyProtection="0"/>
    <xf numFmtId="0" fontId="76" fillId="73" borderId="74" applyNumberFormat="0" applyAlignment="0" applyProtection="0"/>
    <xf numFmtId="0" fontId="77" fillId="0" borderId="75" applyNumberFormat="0" applyFill="0" applyAlignment="0" applyProtection="0"/>
    <xf numFmtId="0" fontId="85" fillId="73" borderId="74" applyNumberFormat="0" applyAlignment="0" applyProtection="0"/>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73" fillId="86" borderId="74" applyNumberFormat="0" applyAlignment="0" applyProtection="0"/>
    <xf numFmtId="0" fontId="85" fillId="73" borderId="74" applyNumberFormat="0" applyAlignment="0" applyProtection="0"/>
    <xf numFmtId="0" fontId="67"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73" fillId="86" borderId="74" applyNumberFormat="0" applyAlignment="0" applyProtection="0"/>
    <xf numFmtId="0" fontId="85" fillId="73" borderId="74" applyNumberFormat="0" applyAlignment="0" applyProtection="0"/>
    <xf numFmtId="0" fontId="89" fillId="86" borderId="73" applyNumberFormat="0" applyAlignment="0" applyProtection="0"/>
    <xf numFmtId="0" fontId="92" fillId="0" borderId="75" applyNumberFormat="0" applyFill="0" applyAlignment="0" applyProtection="0"/>
    <xf numFmtId="0" fontId="2" fillId="53" borderId="0" applyNumberFormat="0" applyBorder="0" applyAlignment="0" applyProtection="0"/>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49" fontId="24" fillId="0" borderId="77" applyNumberFormat="0" applyFont="0" applyFill="0" applyBorder="0" applyProtection="0">
      <alignment horizontal="left" vertical="center" indent="2"/>
    </xf>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76" fillId="73" borderId="74" applyNumberFormat="0" applyAlignment="0" applyProtection="0"/>
    <xf numFmtId="0" fontId="24" fillId="0" borderId="77">
      <alignment horizontal="right" vertical="center"/>
    </xf>
    <xf numFmtId="4" fontId="24" fillId="0" borderId="77">
      <alignment horizontal="right" vertical="center"/>
    </xf>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0" fontId="24" fillId="0" borderId="77" applyNumberFormat="0" applyFill="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4" fontId="20" fillId="14" borderId="77">
      <alignment horizontal="right" vertical="center"/>
    </xf>
    <xf numFmtId="0" fontId="24" fillId="16" borderId="77"/>
    <xf numFmtId="0" fontId="72" fillId="86" borderId="74" applyNumberFormat="0" applyAlignment="0" applyProtection="0"/>
    <xf numFmtId="0" fontId="20" fillId="9" borderId="77">
      <alignment horizontal="right" vertical="center"/>
    </xf>
    <xf numFmtId="0" fontId="24" fillId="0" borderId="77">
      <alignment horizontal="right" vertical="center"/>
    </xf>
    <xf numFmtId="0" fontId="92" fillId="0" borderId="75" applyNumberFormat="0" applyFill="0" applyAlignment="0" applyProtection="0"/>
    <xf numFmtId="0" fontId="24" fillId="9" borderId="78">
      <alignment horizontal="left" vertical="center"/>
    </xf>
    <xf numFmtId="0" fontId="85" fillId="73" borderId="74" applyNumberFormat="0" applyAlignment="0" applyProtection="0"/>
    <xf numFmtId="175" fontId="24" fillId="90" borderId="77" applyNumberFormat="0" applyFont="0" applyBorder="0" applyAlignment="0" applyProtection="0">
      <alignment horizontal="right" vertical="center"/>
    </xf>
    <xf numFmtId="0" fontId="67" fillId="89" borderId="76" applyNumberFormat="0" applyFont="0" applyAlignment="0" applyProtection="0"/>
    <xf numFmtId="0" fontId="24" fillId="0" borderId="80">
      <alignment horizontal="left" vertical="center" wrapText="1" indent="2"/>
    </xf>
    <xf numFmtId="4" fontId="24" fillId="16" borderId="77"/>
    <xf numFmtId="49" fontId="22" fillId="0" borderId="77" applyNumberFormat="0" applyFill="0" applyBorder="0" applyProtection="0">
      <alignment horizontal="left" vertical="center"/>
    </xf>
    <xf numFmtId="0" fontId="24" fillId="0" borderId="77">
      <alignment horizontal="right" vertical="center"/>
    </xf>
    <xf numFmtId="4" fontId="20" fillId="14" borderId="79">
      <alignment horizontal="right" vertical="center"/>
    </xf>
    <xf numFmtId="4" fontId="20" fillId="14" borderId="77">
      <alignment horizontal="right" vertical="center"/>
    </xf>
    <xf numFmtId="4" fontId="20" fillId="14" borderId="77">
      <alignment horizontal="right" vertical="center"/>
    </xf>
    <xf numFmtId="0" fontId="63" fillId="9" borderId="77">
      <alignment horizontal="right" vertical="center"/>
    </xf>
    <xf numFmtId="0" fontId="20" fillId="9" borderId="77">
      <alignment horizontal="right" vertical="center"/>
    </xf>
    <xf numFmtId="49" fontId="24" fillId="0" borderId="77" applyNumberFormat="0" applyFont="0" applyFill="0" applyBorder="0" applyProtection="0">
      <alignment horizontal="left" vertical="center" indent="2"/>
    </xf>
    <xf numFmtId="0" fontId="85" fillId="73" borderId="74" applyNumberFormat="0" applyAlignment="0" applyProtection="0"/>
    <xf numFmtId="0" fontId="70" fillId="86" borderId="73" applyNumberFormat="0" applyAlignment="0" applyProtection="0"/>
    <xf numFmtId="49" fontId="24" fillId="0" borderId="77" applyNumberFormat="0" applyFont="0" applyFill="0" applyBorder="0" applyProtection="0">
      <alignment horizontal="left" vertical="center" indent="2"/>
    </xf>
    <xf numFmtId="0" fontId="76" fillId="73" borderId="74" applyNumberFormat="0" applyAlignment="0" applyProtection="0"/>
    <xf numFmtId="4" fontId="24" fillId="0" borderId="77" applyFill="0" applyBorder="0" applyProtection="0">
      <alignment horizontal="right" vertical="center"/>
    </xf>
    <xf numFmtId="0" fontId="73" fillId="86" borderId="74" applyNumberFormat="0" applyAlignment="0" applyProtection="0"/>
    <xf numFmtId="0" fontId="92" fillId="0" borderId="75" applyNumberFormat="0" applyFill="0" applyAlignment="0" applyProtection="0"/>
    <xf numFmtId="0" fontId="89" fillId="86" borderId="73" applyNumberFormat="0" applyAlignment="0" applyProtection="0"/>
    <xf numFmtId="0" fontId="24" fillId="0" borderId="77" applyNumberFormat="0" applyFill="0" applyAlignment="0" applyProtection="0"/>
    <xf numFmtId="4" fontId="24" fillId="0" borderId="77">
      <alignment horizontal="right" vertical="center"/>
    </xf>
    <xf numFmtId="0" fontId="24" fillId="0" borderId="77">
      <alignment horizontal="right" vertical="center"/>
    </xf>
    <xf numFmtId="0" fontId="85" fillId="73" borderId="74" applyNumberFormat="0" applyAlignment="0" applyProtection="0"/>
    <xf numFmtId="0" fontId="70" fillId="86" borderId="73" applyNumberFormat="0" applyAlignment="0" applyProtection="0"/>
    <xf numFmtId="0" fontId="72" fillId="86" borderId="74" applyNumberFormat="0" applyAlignment="0" applyProtection="0"/>
    <xf numFmtId="0" fontId="24" fillId="14" borderId="80">
      <alignment horizontal="left" vertical="center" wrapText="1" indent="2"/>
    </xf>
    <xf numFmtId="0" fontId="73" fillId="86" borderId="74" applyNumberFormat="0" applyAlignment="0" applyProtection="0"/>
    <xf numFmtId="0" fontId="73" fillId="86" borderId="74" applyNumberFormat="0" applyAlignment="0" applyProtection="0"/>
    <xf numFmtId="4" fontId="20" fillId="14" borderId="78">
      <alignment horizontal="right" vertical="center"/>
    </xf>
    <xf numFmtId="0" fontId="20" fillId="14" borderId="78">
      <alignment horizontal="right" vertical="center"/>
    </xf>
    <xf numFmtId="0" fontId="20" fillId="14" borderId="77">
      <alignment horizontal="right" vertical="center"/>
    </xf>
    <xf numFmtId="4" fontId="63" fillId="9" borderId="77">
      <alignment horizontal="right" vertical="center"/>
    </xf>
    <xf numFmtId="0" fontId="76" fillId="73" borderId="74" applyNumberFormat="0" applyAlignment="0" applyProtection="0"/>
    <xf numFmtId="0" fontId="77" fillId="0" borderId="75" applyNumberFormat="0" applyFill="0" applyAlignment="0" applyProtection="0"/>
    <xf numFmtId="0" fontId="92" fillId="0" borderId="75" applyNumberFormat="0" applyFill="0" applyAlignment="0" applyProtection="0"/>
    <xf numFmtId="0" fontId="67" fillId="89" borderId="76" applyNumberFormat="0" applyFont="0" applyAlignment="0" applyProtection="0"/>
    <xf numFmtId="0" fontId="85" fillId="73" borderId="74" applyNumberFormat="0" applyAlignment="0" applyProtection="0"/>
    <xf numFmtId="49" fontId="22" fillId="0" borderId="77" applyNumberFormat="0" applyFill="0" applyBorder="0" applyProtection="0">
      <alignment horizontal="left" vertical="center"/>
    </xf>
    <xf numFmtId="0" fontId="24" fillId="14" borderId="80">
      <alignment horizontal="left" vertical="center" wrapText="1" indent="2"/>
    </xf>
    <xf numFmtId="0" fontId="73" fillId="86" borderId="74" applyNumberFormat="0" applyAlignment="0" applyProtection="0"/>
    <xf numFmtId="0" fontId="24" fillId="0" borderId="80">
      <alignment horizontal="left" vertical="center" wrapText="1" indent="2"/>
    </xf>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4" fontId="24" fillId="16" borderId="77"/>
    <xf numFmtId="0" fontId="20" fillId="14" borderId="77">
      <alignment horizontal="right" vertical="center"/>
    </xf>
    <xf numFmtId="0" fontId="92" fillId="0" borderId="75" applyNumberFormat="0" applyFill="0" applyAlignment="0" applyProtection="0"/>
    <xf numFmtId="4" fontId="20" fillId="14" borderId="79">
      <alignment horizontal="right" vertical="center"/>
    </xf>
    <xf numFmtId="0" fontId="72" fillId="86" borderId="74" applyNumberFormat="0" applyAlignment="0" applyProtection="0"/>
    <xf numFmtId="0" fontId="20" fillId="14" borderId="78">
      <alignment horizontal="right" vertical="center"/>
    </xf>
    <xf numFmtId="0" fontId="73" fillId="86" borderId="74" applyNumberFormat="0" applyAlignment="0" applyProtection="0"/>
    <xf numFmtId="0" fontId="77" fillId="0" borderId="75" applyNumberFormat="0" applyFill="0" applyAlignment="0" applyProtection="0"/>
    <xf numFmtId="0" fontId="67" fillId="89" borderId="76" applyNumberFormat="0" applyFont="0" applyAlignment="0" applyProtection="0"/>
    <xf numFmtId="4" fontId="20" fillId="14" borderId="78">
      <alignment horizontal="right" vertical="center"/>
    </xf>
    <xf numFmtId="0" fontId="24" fillId="14" borderId="80">
      <alignment horizontal="left" vertical="center" wrapText="1" indent="2"/>
    </xf>
    <xf numFmtId="0" fontId="24" fillId="16" borderId="77"/>
    <xf numFmtId="175" fontId="24" fillId="90" borderId="77" applyNumberFormat="0" applyFont="0" applyBorder="0" applyAlignment="0" applyProtection="0">
      <alignment horizontal="right" vertical="center"/>
    </xf>
    <xf numFmtId="0" fontId="24" fillId="0" borderId="77" applyNumberFormat="0" applyFill="0" applyAlignment="0" applyProtection="0"/>
    <xf numFmtId="4" fontId="24" fillId="0" borderId="77" applyFill="0" applyBorder="0" applyProtection="0">
      <alignment horizontal="right" vertical="center"/>
    </xf>
    <xf numFmtId="4" fontId="20" fillId="9" borderId="77">
      <alignment horizontal="right" vertical="center"/>
    </xf>
    <xf numFmtId="0" fontId="77" fillId="0" borderId="75" applyNumberFormat="0" applyFill="0" applyAlignment="0" applyProtection="0"/>
    <xf numFmtId="49" fontId="22" fillId="0" borderId="77" applyNumberFormat="0" applyFill="0" applyBorder="0" applyProtection="0">
      <alignment horizontal="left" vertical="center"/>
    </xf>
    <xf numFmtId="49" fontId="24" fillId="0" borderId="78" applyNumberFormat="0" applyFont="0" applyFill="0" applyBorder="0" applyProtection="0">
      <alignment horizontal="left" vertical="center" indent="5"/>
    </xf>
    <xf numFmtId="0" fontId="24" fillId="9" borderId="78">
      <alignment horizontal="left" vertical="center"/>
    </xf>
    <xf numFmtId="0" fontId="73" fillId="86" borderId="74" applyNumberFormat="0" applyAlignment="0" applyProtection="0"/>
    <xf numFmtId="4" fontId="20" fillId="14" borderId="79">
      <alignment horizontal="right" vertical="center"/>
    </xf>
    <xf numFmtId="0" fontId="85" fillId="73" borderId="74" applyNumberFormat="0" applyAlignment="0" applyProtection="0"/>
    <xf numFmtId="0" fontId="85" fillId="73" borderId="74" applyNumberFormat="0" applyAlignment="0" applyProtection="0"/>
    <xf numFmtId="0" fontId="67"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20" fillId="14" borderId="77">
      <alignment horizontal="right" vertical="center"/>
    </xf>
    <xf numFmtId="0" fontId="25" fillId="89" borderId="76" applyNumberFormat="0" applyFont="0" applyAlignment="0" applyProtection="0"/>
    <xf numFmtId="4" fontId="24" fillId="0" borderId="77">
      <alignment horizontal="right" vertical="center"/>
    </xf>
    <xf numFmtId="0" fontId="92" fillId="0" borderId="75" applyNumberFormat="0" applyFill="0" applyAlignment="0" applyProtection="0"/>
    <xf numFmtId="0" fontId="20" fillId="14" borderId="77">
      <alignment horizontal="right" vertical="center"/>
    </xf>
    <xf numFmtId="0" fontId="20" fillId="14" borderId="77">
      <alignment horizontal="right" vertical="center"/>
    </xf>
    <xf numFmtId="4" fontId="63" fillId="9" borderId="77">
      <alignment horizontal="right" vertical="center"/>
    </xf>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20" fillId="14" borderId="78">
      <alignment horizontal="right" vertical="center"/>
    </xf>
    <xf numFmtId="4" fontId="20" fillId="14" borderId="78">
      <alignment horizontal="right" vertical="center"/>
    </xf>
    <xf numFmtId="0" fontId="20" fillId="14" borderId="79">
      <alignment horizontal="right" vertical="center"/>
    </xf>
    <xf numFmtId="4" fontId="20" fillId="14" borderId="79">
      <alignment horizontal="right" vertical="center"/>
    </xf>
    <xf numFmtId="0" fontId="73"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9" borderId="78">
      <alignment horizontal="left" vertical="center"/>
    </xf>
    <xf numFmtId="0" fontId="85" fillId="73" borderId="74" applyNumberFormat="0" applyAlignment="0" applyProtection="0"/>
    <xf numFmtId="0" fontId="24" fillId="0" borderId="77">
      <alignment horizontal="right" vertical="center"/>
    </xf>
    <xf numFmtId="4" fontId="24" fillId="0" borderId="77">
      <alignment horizontal="right" vertical="center"/>
    </xf>
    <xf numFmtId="0" fontId="24" fillId="0" borderId="77" applyNumberFormat="0" applyFill="0" applyAlignment="0" applyProtection="0"/>
    <xf numFmtId="0" fontId="89" fillId="86" borderId="73" applyNumberFormat="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0" fontId="92" fillId="0" borderId="75" applyNumberFormat="0" applyFill="0" applyAlignment="0" applyProtection="0"/>
    <xf numFmtId="0" fontId="25" fillId="89" borderId="76" applyNumberFormat="0" applyFont="0" applyAlignment="0" applyProtection="0"/>
    <xf numFmtId="0" fontId="67" fillId="89" borderId="76" applyNumberFormat="0" applyFont="0" applyAlignment="0" applyProtection="0"/>
    <xf numFmtId="0" fontId="24" fillId="0" borderId="77" applyNumberFormat="0" applyFill="0" applyAlignment="0" applyProtection="0"/>
    <xf numFmtId="0" fontId="77" fillId="0" borderId="75" applyNumberFormat="0" applyFill="0" applyAlignment="0" applyProtection="0"/>
    <xf numFmtId="0" fontId="92" fillId="0" borderId="75" applyNumberFormat="0" applyFill="0" applyAlignment="0" applyProtection="0"/>
    <xf numFmtId="0" fontId="76" fillId="73" borderId="74" applyNumberFormat="0" applyAlignment="0" applyProtection="0"/>
    <xf numFmtId="0" fontId="73" fillId="86" borderId="74" applyNumberFormat="0" applyAlignment="0" applyProtection="0"/>
    <xf numFmtId="4" fontId="63" fillId="9" borderId="77">
      <alignment horizontal="right" vertical="center"/>
    </xf>
    <xf numFmtId="0" fontId="20" fillId="9" borderId="77">
      <alignment horizontal="right" vertical="center"/>
    </xf>
    <xf numFmtId="175" fontId="24" fillId="90" borderId="77" applyNumberFormat="0" applyFont="0" applyBorder="0" applyAlignment="0" applyProtection="0">
      <alignment horizontal="right" vertical="center"/>
    </xf>
    <xf numFmtId="0" fontId="77" fillId="0" borderId="75" applyNumberFormat="0" applyFill="0" applyAlignment="0" applyProtection="0"/>
    <xf numFmtId="49" fontId="24" fillId="0" borderId="77" applyNumberFormat="0" applyFont="0" applyFill="0" applyBorder="0" applyProtection="0">
      <alignment horizontal="left" vertical="center" indent="2"/>
    </xf>
    <xf numFmtId="49" fontId="24" fillId="0" borderId="78" applyNumberFormat="0" applyFont="0" applyFill="0" applyBorder="0" applyProtection="0">
      <alignment horizontal="left" vertical="center" indent="5"/>
    </xf>
    <xf numFmtId="49" fontId="24" fillId="0" borderId="77" applyNumberFormat="0" applyFont="0" applyFill="0" applyBorder="0" applyProtection="0">
      <alignment horizontal="left" vertical="center" indent="2"/>
    </xf>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0" fontId="24" fillId="0" borderId="80">
      <alignment horizontal="left" vertical="center" wrapText="1" indent="2"/>
    </xf>
    <xf numFmtId="0" fontId="89" fillId="86" borderId="73" applyNumberFormat="0" applyAlignment="0" applyProtection="0"/>
    <xf numFmtId="0" fontId="20" fillId="14" borderId="79">
      <alignment horizontal="right" vertical="center"/>
    </xf>
    <xf numFmtId="0" fontId="76" fillId="73" borderId="74" applyNumberFormat="0" applyAlignment="0" applyProtection="0"/>
    <xf numFmtId="0" fontId="20" fillId="14" borderId="79">
      <alignment horizontal="right" vertical="center"/>
    </xf>
    <xf numFmtId="4" fontId="20" fillId="14" borderId="77">
      <alignment horizontal="right" vertical="center"/>
    </xf>
    <xf numFmtId="0" fontId="20" fillId="14" borderId="77">
      <alignment horizontal="right" vertical="center"/>
    </xf>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0" fontId="24" fillId="16" borderId="77"/>
    <xf numFmtId="4" fontId="24" fillId="16" borderId="77"/>
    <xf numFmtId="4" fontId="20" fillId="14" borderId="77">
      <alignment horizontal="right" vertical="center"/>
    </xf>
    <xf numFmtId="0" fontId="63" fillId="9" borderId="77">
      <alignment horizontal="right" vertical="center"/>
    </xf>
    <xf numFmtId="0" fontId="76" fillId="73" borderId="74" applyNumberFormat="0" applyAlignment="0" applyProtection="0"/>
    <xf numFmtId="0" fontId="73" fillId="86" borderId="74" applyNumberFormat="0" applyAlignment="0" applyProtection="0"/>
    <xf numFmtId="4" fontId="24" fillId="0" borderId="77">
      <alignment horizontal="right" vertical="center"/>
    </xf>
    <xf numFmtId="0" fontId="24" fillId="14" borderId="80">
      <alignment horizontal="left" vertical="center" wrapText="1" indent="2"/>
    </xf>
    <xf numFmtId="0" fontId="24" fillId="0" borderId="80">
      <alignment horizontal="left" vertical="center" wrapText="1" indent="2"/>
    </xf>
    <xf numFmtId="0" fontId="89" fillId="86" borderId="73" applyNumberFormat="0" applyAlignment="0" applyProtection="0"/>
    <xf numFmtId="0" fontId="85" fillId="73" borderId="74" applyNumberFormat="0" applyAlignment="0" applyProtection="0"/>
    <xf numFmtId="0" fontId="72" fillId="86" borderId="74" applyNumberFormat="0" applyAlignment="0" applyProtection="0"/>
    <xf numFmtId="0" fontId="70" fillId="86" borderId="73" applyNumberFormat="0" applyAlignment="0" applyProtection="0"/>
    <xf numFmtId="0" fontId="20" fillId="14" borderId="79">
      <alignment horizontal="right" vertical="center"/>
    </xf>
    <xf numFmtId="0" fontId="63" fillId="9" borderId="77">
      <alignment horizontal="right" vertical="center"/>
    </xf>
    <xf numFmtId="4" fontId="20" fillId="9" borderId="77">
      <alignment horizontal="right" vertical="center"/>
    </xf>
    <xf numFmtId="4" fontId="20" fillId="14" borderId="77">
      <alignment horizontal="right" vertical="center"/>
    </xf>
    <xf numFmtId="49" fontId="24" fillId="0" borderId="78" applyNumberFormat="0" applyFont="0" applyFill="0" applyBorder="0" applyProtection="0">
      <alignment horizontal="left" vertical="center" indent="5"/>
    </xf>
    <xf numFmtId="4" fontId="24" fillId="0" borderId="77" applyFill="0" applyBorder="0" applyProtection="0">
      <alignment horizontal="right" vertical="center"/>
    </xf>
    <xf numFmtId="4" fontId="20" fillId="9" borderId="77">
      <alignment horizontal="right" vertical="center"/>
    </xf>
    <xf numFmtId="0" fontId="85" fillId="73" borderId="74" applyNumberFormat="0" applyAlignment="0" applyProtection="0"/>
    <xf numFmtId="0" fontId="76" fillId="73" borderId="74" applyNumberFormat="0" applyAlignment="0" applyProtection="0"/>
    <xf numFmtId="0" fontId="72"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14" borderId="80">
      <alignment horizontal="left" vertical="center" wrapText="1" indent="2"/>
    </xf>
    <xf numFmtId="0" fontId="70" fillId="86" borderId="88" applyNumberFormat="0" applyAlignment="0" applyProtection="0"/>
    <xf numFmtId="0" fontId="89" fillId="86" borderId="88" applyNumberFormat="0" applyAlignment="0" applyProtection="0"/>
    <xf numFmtId="0" fontId="20" fillId="14" borderId="86">
      <alignment horizontal="right" vertical="center"/>
    </xf>
    <xf numFmtId="0" fontId="72" fillId="86" borderId="81" applyNumberFormat="0" applyAlignment="0" applyProtection="0"/>
    <xf numFmtId="4" fontId="20" fillId="14" borderId="84">
      <alignment horizontal="right" vertical="center"/>
    </xf>
    <xf numFmtId="4" fontId="24" fillId="16" borderId="84"/>
    <xf numFmtId="4" fontId="24" fillId="16" borderId="84"/>
    <xf numFmtId="0" fontId="20" fillId="14" borderId="84">
      <alignment horizontal="right" vertical="center"/>
    </xf>
    <xf numFmtId="0" fontId="20" fillId="14" borderId="84">
      <alignment horizontal="right" vertical="center"/>
    </xf>
    <xf numFmtId="0" fontId="24" fillId="16" borderId="84"/>
    <xf numFmtId="0" fontId="20" fillId="14" borderId="86">
      <alignment horizontal="right" vertical="center"/>
    </xf>
    <xf numFmtId="0" fontId="20" fillId="14" borderId="86">
      <alignment horizontal="right" vertical="center"/>
    </xf>
    <xf numFmtId="0" fontId="72" fillId="86" borderId="81" applyNumberFormat="0" applyAlignment="0" applyProtection="0"/>
    <xf numFmtId="0" fontId="20" fillId="14" borderId="85">
      <alignment horizontal="right" vertical="center"/>
    </xf>
    <xf numFmtId="0" fontId="24" fillId="0" borderId="84">
      <alignment horizontal="right" vertical="center"/>
    </xf>
    <xf numFmtId="4" fontId="24" fillId="0" borderId="84">
      <alignment horizontal="right" vertical="center"/>
    </xf>
    <xf numFmtId="0" fontId="92" fillId="0" borderId="82" applyNumberFormat="0" applyFill="0" applyAlignment="0" applyProtection="0"/>
    <xf numFmtId="0" fontId="73" fillId="86" borderId="81" applyNumberFormat="0" applyAlignment="0" applyProtection="0"/>
    <xf numFmtId="0" fontId="92" fillId="0" borderId="82" applyNumberFormat="0" applyFill="0" applyAlignment="0" applyProtection="0"/>
    <xf numFmtId="0" fontId="73" fillId="86" borderId="81" applyNumberFormat="0" applyAlignment="0" applyProtection="0"/>
    <xf numFmtId="49" fontId="22" fillId="0" borderId="84" applyNumberFormat="0" applyFill="0" applyBorder="0" applyProtection="0">
      <alignment horizontal="left" vertical="center"/>
    </xf>
    <xf numFmtId="0" fontId="67" fillId="89" borderId="83" applyNumberFormat="0" applyFont="0" applyAlignment="0" applyProtection="0"/>
    <xf numFmtId="0" fontId="20" fillId="9" borderId="84">
      <alignment horizontal="right" vertical="center"/>
    </xf>
    <xf numFmtId="0" fontId="20" fillId="14" borderId="84">
      <alignment horizontal="right" vertical="center"/>
    </xf>
    <xf numFmtId="0" fontId="73" fillId="86" borderId="81" applyNumberFormat="0" applyAlignment="0" applyProtection="0"/>
    <xf numFmtId="0" fontId="77" fillId="0" borderId="82" applyNumberFormat="0" applyFill="0" applyAlignment="0" applyProtection="0"/>
    <xf numFmtId="4" fontId="24" fillId="0" borderId="84" applyFill="0" applyBorder="0" applyProtection="0">
      <alignment horizontal="right" vertical="center"/>
    </xf>
    <xf numFmtId="0" fontId="85" fillId="73" borderId="89" applyNumberFormat="0" applyAlignment="0" applyProtection="0"/>
    <xf numFmtId="0" fontId="3" fillId="0" borderId="52" applyNumberFormat="0" applyFill="0" applyAlignment="0" applyProtection="0"/>
    <xf numFmtId="0" fontId="24" fillId="14" borderId="87">
      <alignment horizontal="left" vertical="center" wrapText="1" indent="2"/>
    </xf>
    <xf numFmtId="0" fontId="3" fillId="0" borderId="52" applyNumberFormat="0" applyFill="0" applyAlignment="0" applyProtection="0"/>
    <xf numFmtId="0" fontId="2" fillId="59" borderId="0" applyNumberFormat="0" applyBorder="0" applyAlignment="0" applyProtection="0"/>
    <xf numFmtId="49" fontId="24" fillId="0" borderId="92" applyNumberFormat="0" applyFont="0" applyFill="0" applyBorder="0" applyProtection="0">
      <alignment horizontal="left" vertical="center" indent="2"/>
    </xf>
    <xf numFmtId="0" fontId="61" fillId="64" borderId="0" applyNumberFormat="0" applyBorder="0" applyAlignment="0" applyProtection="0"/>
    <xf numFmtId="4" fontId="20" fillId="14" borderId="84">
      <alignment horizontal="right" vertical="center"/>
    </xf>
    <xf numFmtId="0" fontId="85" fillId="73" borderId="81" applyNumberFormat="0" applyAlignment="0" applyProtection="0"/>
    <xf numFmtId="0" fontId="73" fillId="86" borderId="81" applyNumberFormat="0" applyAlignment="0" applyProtection="0"/>
    <xf numFmtId="0" fontId="72" fillId="86" borderId="81" applyNumberFormat="0" applyAlignment="0" applyProtection="0"/>
    <xf numFmtId="0" fontId="24" fillId="9" borderId="85">
      <alignment horizontal="left" vertical="center"/>
    </xf>
    <xf numFmtId="0" fontId="2" fillId="53" borderId="0" applyNumberFormat="0" applyBorder="0" applyAlignment="0" applyProtection="0"/>
    <xf numFmtId="0" fontId="20" fillId="14" borderId="84">
      <alignment horizontal="right" vertical="center"/>
    </xf>
    <xf numFmtId="0" fontId="60" fillId="0" borderId="0" applyNumberFormat="0" applyFill="0" applyBorder="0" applyAlignment="0" applyProtection="0"/>
    <xf numFmtId="175" fontId="24" fillId="90" borderId="92" applyNumberFormat="0" applyFont="0" applyBorder="0" applyAlignment="0" applyProtection="0">
      <alignment horizontal="right" vertical="center"/>
    </xf>
    <xf numFmtId="0" fontId="61" fillId="49" borderId="0" applyNumberFormat="0" applyBorder="0" applyAlignment="0" applyProtection="0"/>
    <xf numFmtId="175" fontId="24" fillId="90" borderId="84" applyNumberFormat="0" applyFont="0" applyBorder="0" applyAlignment="0" applyProtection="0">
      <alignment horizontal="right" vertical="center"/>
    </xf>
    <xf numFmtId="0" fontId="58" fillId="46" borderId="50" applyNumberFormat="0" applyAlignment="0" applyProtection="0"/>
    <xf numFmtId="0" fontId="58" fillId="46" borderId="50" applyNumberFormat="0" applyAlignment="0" applyProtection="0"/>
    <xf numFmtId="0" fontId="24" fillId="0" borderId="87">
      <alignment horizontal="left" vertical="center" wrapText="1" indent="2"/>
    </xf>
    <xf numFmtId="175" fontId="24" fillId="90" borderId="84" applyNumberFormat="0" applyFont="0" applyBorder="0" applyAlignment="0" applyProtection="0">
      <alignment horizontal="right" vertical="center"/>
    </xf>
    <xf numFmtId="4" fontId="24" fillId="0" borderId="84" applyFill="0" applyBorder="0" applyProtection="0">
      <alignment horizontal="right" vertical="center"/>
    </xf>
    <xf numFmtId="0" fontId="60" fillId="0" borderId="0" applyNumberFormat="0" applyFill="0" applyBorder="0" applyAlignment="0" applyProtection="0"/>
    <xf numFmtId="0" fontId="85" fillId="73" borderId="81" applyNumberFormat="0" applyAlignment="0" applyProtection="0"/>
    <xf numFmtId="0" fontId="24" fillId="0" borderId="87">
      <alignment horizontal="left" vertical="center" wrapText="1" indent="2"/>
    </xf>
    <xf numFmtId="0" fontId="24" fillId="16" borderId="84"/>
    <xf numFmtId="0" fontId="92" fillId="0" borderId="90" applyNumberFormat="0" applyFill="0" applyAlignment="0" applyProtection="0"/>
    <xf numFmtId="0" fontId="24" fillId="0" borderId="84">
      <alignment horizontal="right" vertical="center"/>
    </xf>
    <xf numFmtId="0" fontId="24" fillId="16" borderId="84"/>
    <xf numFmtId="0" fontId="67" fillId="89" borderId="83" applyNumberFormat="0" applyFont="0" applyAlignment="0" applyProtection="0"/>
    <xf numFmtId="49" fontId="22" fillId="0" borderId="84" applyNumberFormat="0" applyFill="0" applyBorder="0" applyProtection="0">
      <alignment horizontal="left" vertical="center"/>
    </xf>
    <xf numFmtId="0" fontId="24" fillId="0" borderId="87">
      <alignment horizontal="left" vertical="center" wrapText="1" indent="2"/>
    </xf>
    <xf numFmtId="0" fontId="73" fillId="86" borderId="81" applyNumberFormat="0" applyAlignment="0" applyProtection="0"/>
    <xf numFmtId="49" fontId="24" fillId="0" borderId="84" applyNumberFormat="0" applyFont="0" applyFill="0" applyBorder="0" applyProtection="0">
      <alignment horizontal="left" vertical="center" indent="2"/>
    </xf>
    <xf numFmtId="0" fontId="24" fillId="14" borderId="87">
      <alignment horizontal="left" vertical="center" wrapText="1" indent="2"/>
    </xf>
    <xf numFmtId="0" fontId="89" fillId="86" borderId="88" applyNumberFormat="0" applyAlignment="0" applyProtection="0"/>
    <xf numFmtId="0" fontId="2" fillId="50" borderId="0" applyNumberFormat="0" applyBorder="0" applyAlignment="0" applyProtection="0"/>
    <xf numFmtId="0" fontId="3" fillId="0" borderId="52" applyNumberFormat="0" applyFill="0" applyAlignment="0" applyProtection="0"/>
    <xf numFmtId="0" fontId="63" fillId="9" borderId="84">
      <alignment horizontal="right" vertical="center"/>
    </xf>
    <xf numFmtId="0" fontId="2" fillId="63" borderId="0" applyNumberFormat="0" applyBorder="0" applyAlignment="0" applyProtection="0"/>
    <xf numFmtId="0" fontId="76" fillId="73" borderId="81" applyNumberFormat="0" applyAlignment="0" applyProtection="0"/>
    <xf numFmtId="4" fontId="63" fillId="9" borderId="84">
      <alignment horizontal="right" vertical="center"/>
    </xf>
    <xf numFmtId="0" fontId="76" fillId="73" borderId="81" applyNumberFormat="0" applyAlignment="0" applyProtection="0"/>
    <xf numFmtId="0" fontId="61" fillId="58" borderId="0" applyNumberFormat="0" applyBorder="0" applyAlignment="0" applyProtection="0"/>
    <xf numFmtId="0" fontId="72" fillId="86" borderId="81" applyNumberFormat="0" applyAlignment="0" applyProtection="0"/>
    <xf numFmtId="0" fontId="70" fillId="86" borderId="88" applyNumberFormat="0" applyAlignment="0" applyProtection="0"/>
    <xf numFmtId="0" fontId="2" fillId="54" borderId="0" applyNumberFormat="0" applyBorder="0" applyAlignment="0" applyProtection="0"/>
    <xf numFmtId="0" fontId="24" fillId="16" borderId="84"/>
    <xf numFmtId="0" fontId="20" fillId="14" borderId="84">
      <alignment horizontal="right" vertical="center"/>
    </xf>
    <xf numFmtId="0" fontId="63" fillId="9" borderId="84">
      <alignment horizontal="right" vertical="center"/>
    </xf>
    <xf numFmtId="0" fontId="89" fillId="86" borderId="88" applyNumberFormat="0" applyAlignment="0" applyProtection="0"/>
    <xf numFmtId="0" fontId="77" fillId="0" borderId="90" applyNumberFormat="0" applyFill="0" applyAlignment="0" applyProtection="0"/>
    <xf numFmtId="4" fontId="20" fillId="9" borderId="84">
      <alignment horizontal="right" vertical="center"/>
    </xf>
    <xf numFmtId="0" fontId="2" fillId="63" borderId="0" applyNumberFormat="0" applyBorder="0" applyAlignment="0" applyProtection="0"/>
    <xf numFmtId="0" fontId="77" fillId="0" borderId="82" applyNumberFormat="0" applyFill="0" applyAlignment="0" applyProtection="0"/>
    <xf numFmtId="0" fontId="77" fillId="0" borderId="82" applyNumberFormat="0" applyFill="0" applyAlignment="0" applyProtection="0"/>
    <xf numFmtId="0" fontId="89" fillId="86" borderId="88" applyNumberFormat="0" applyAlignment="0" applyProtection="0"/>
    <xf numFmtId="4" fontId="24" fillId="16" borderId="84"/>
    <xf numFmtId="0" fontId="61" fillId="52" borderId="0" applyNumberFormat="0" applyBorder="0" applyAlignment="0" applyProtection="0"/>
    <xf numFmtId="0" fontId="2" fillId="50" borderId="0" applyNumberFormat="0" applyBorder="0" applyAlignment="0" applyProtection="0"/>
    <xf numFmtId="0" fontId="20" fillId="14" borderId="86">
      <alignment horizontal="right" vertical="center"/>
    </xf>
    <xf numFmtId="0" fontId="59" fillId="0" borderId="0" applyNumberFormat="0" applyFill="0" applyBorder="0" applyAlignment="0" applyProtection="0"/>
    <xf numFmtId="0" fontId="70" fillId="86" borderId="88" applyNumberFormat="0" applyAlignment="0" applyProtection="0"/>
    <xf numFmtId="0" fontId="20" fillId="9" borderId="84">
      <alignment horizontal="right" vertical="center"/>
    </xf>
    <xf numFmtId="4" fontId="24" fillId="0" borderId="84">
      <alignment horizontal="right" vertical="center"/>
    </xf>
    <xf numFmtId="0" fontId="2" fillId="57" borderId="0" applyNumberFormat="0" applyBorder="0" applyAlignment="0" applyProtection="0"/>
    <xf numFmtId="0" fontId="24" fillId="0" borderId="95">
      <alignment horizontal="left" vertical="center" wrapText="1" indent="2"/>
    </xf>
    <xf numFmtId="49" fontId="24" fillId="0" borderId="84" applyNumberFormat="0" applyFont="0" applyFill="0" applyBorder="0" applyProtection="0">
      <alignment horizontal="left" vertical="center" indent="2"/>
    </xf>
    <xf numFmtId="0" fontId="24" fillId="14" borderId="87">
      <alignment horizontal="left" vertical="center" wrapText="1" indent="2"/>
    </xf>
    <xf numFmtId="0" fontId="20" fillId="14" borderId="85">
      <alignment horizontal="right" vertical="center"/>
    </xf>
    <xf numFmtId="4" fontId="24" fillId="16" borderId="84"/>
    <xf numFmtId="0" fontId="67" fillId="89" borderId="83" applyNumberFormat="0" applyFont="0" applyAlignment="0" applyProtection="0"/>
    <xf numFmtId="0" fontId="61" fillId="55" borderId="0" applyNumberFormat="0" applyBorder="0" applyAlignment="0" applyProtection="0"/>
    <xf numFmtId="4" fontId="20" fillId="14" borderId="84">
      <alignment horizontal="right" vertical="center"/>
    </xf>
    <xf numFmtId="0" fontId="61" fillId="49" borderId="0" applyNumberFormat="0" applyBorder="0" applyAlignment="0" applyProtection="0"/>
    <xf numFmtId="0" fontId="85" fillId="73" borderId="81" applyNumberFormat="0" applyAlignment="0" applyProtection="0"/>
    <xf numFmtId="0" fontId="70" fillId="86" borderId="88" applyNumberFormat="0" applyAlignment="0" applyProtection="0"/>
    <xf numFmtId="0" fontId="92" fillId="0" borderId="82" applyNumberFormat="0" applyFill="0" applyAlignment="0" applyProtection="0"/>
    <xf numFmtId="4" fontId="20" fillId="14" borderId="85">
      <alignment horizontal="right" vertical="center"/>
    </xf>
    <xf numFmtId="0" fontId="2" fillId="51" borderId="0" applyNumberFormat="0" applyBorder="0" applyAlignment="0" applyProtection="0"/>
    <xf numFmtId="4" fontId="63" fillId="9" borderId="84">
      <alignment horizontal="right" vertical="center"/>
    </xf>
    <xf numFmtId="0" fontId="20" fillId="14" borderId="84">
      <alignment horizontal="right" vertical="center"/>
    </xf>
    <xf numFmtId="0" fontId="61" fillId="52" borderId="0" applyNumberFormat="0" applyBorder="0" applyAlignment="0" applyProtection="0"/>
    <xf numFmtId="0" fontId="85" fillId="73" borderId="89"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2" fillId="86" borderId="81" applyNumberFormat="0" applyAlignment="0" applyProtection="0"/>
    <xf numFmtId="0" fontId="61" fillId="58" borderId="0" applyNumberFormat="0" applyBorder="0" applyAlignment="0" applyProtection="0"/>
    <xf numFmtId="0" fontId="20" fillId="9" borderId="84">
      <alignment horizontal="right" vertical="center"/>
    </xf>
    <xf numFmtId="0" fontId="73" fillId="86" borderId="81" applyNumberFormat="0" applyAlignment="0" applyProtection="0"/>
    <xf numFmtId="4" fontId="24" fillId="0" borderId="84" applyFill="0" applyBorder="0" applyProtection="0">
      <alignment horizontal="right" vertical="center"/>
    </xf>
    <xf numFmtId="0" fontId="24" fillId="14" borderId="87">
      <alignment horizontal="left" vertical="center" wrapText="1" indent="2"/>
    </xf>
    <xf numFmtId="4" fontId="24" fillId="16" borderId="84"/>
    <xf numFmtId="0" fontId="57" fillId="46" borderId="51" applyNumberFormat="0" applyAlignment="0" applyProtection="0"/>
    <xf numFmtId="0" fontId="73" fillId="86" borderId="81" applyNumberFormat="0" applyAlignment="0" applyProtection="0"/>
    <xf numFmtId="0" fontId="73" fillId="86" borderId="81" applyNumberFormat="0" applyAlignment="0" applyProtection="0"/>
    <xf numFmtId="0" fontId="2" fillId="48" borderId="0" applyNumberFormat="0" applyBorder="0" applyAlignment="0" applyProtection="0"/>
    <xf numFmtId="0" fontId="76" fillId="73" borderId="81" applyNumberFormat="0" applyAlignment="0" applyProtection="0"/>
    <xf numFmtId="4" fontId="24" fillId="16" borderId="92"/>
    <xf numFmtId="49" fontId="22" fillId="0" borderId="84" applyNumberFormat="0" applyFill="0" applyBorder="0" applyProtection="0">
      <alignment horizontal="left" vertical="center"/>
    </xf>
    <xf numFmtId="0" fontId="92" fillId="0" borderId="90" applyNumberFormat="0" applyFill="0" applyAlignment="0" applyProtection="0"/>
    <xf numFmtId="0" fontId="24" fillId="0" borderId="87">
      <alignment horizontal="left" vertical="center" wrapText="1" indent="2"/>
    </xf>
    <xf numFmtId="0" fontId="24" fillId="14" borderId="87">
      <alignment horizontal="left" vertical="center" wrapText="1" indent="2"/>
    </xf>
    <xf numFmtId="0" fontId="67" fillId="89" borderId="83" applyNumberFormat="0" applyFont="0" applyAlignment="0" applyProtection="0"/>
    <xf numFmtId="0" fontId="20" fillId="14" borderId="84">
      <alignment horizontal="right" vertical="center"/>
    </xf>
    <xf numFmtId="0" fontId="20" fillId="14" borderId="84">
      <alignment horizontal="right" vertical="center"/>
    </xf>
    <xf numFmtId="0" fontId="73" fillId="86" borderId="81" applyNumberFormat="0" applyAlignment="0" applyProtection="0"/>
    <xf numFmtId="0" fontId="61" fillId="55" borderId="0" applyNumberFormat="0" applyBorder="0" applyAlignment="0" applyProtection="0"/>
    <xf numFmtId="175" fontId="24" fillId="90" borderId="84" applyNumberFormat="0" applyFont="0" applyBorder="0" applyAlignment="0" applyProtection="0">
      <alignment horizontal="right" vertical="center"/>
    </xf>
    <xf numFmtId="0" fontId="2" fillId="60" borderId="0" applyNumberFormat="0" applyBorder="0" applyAlignment="0" applyProtection="0"/>
    <xf numFmtId="0" fontId="73" fillId="86" borderId="81" applyNumberFormat="0" applyAlignment="0" applyProtection="0"/>
    <xf numFmtId="0" fontId="89" fillId="86" borderId="88" applyNumberFormat="0" applyAlignment="0" applyProtection="0"/>
    <xf numFmtId="0" fontId="92" fillId="0" borderId="90" applyNumberFormat="0" applyFill="0" applyAlignment="0" applyProtection="0"/>
    <xf numFmtId="0" fontId="92" fillId="0" borderId="82" applyNumberFormat="0" applyFill="0" applyAlignment="0" applyProtection="0"/>
    <xf numFmtId="0" fontId="85" fillId="73" borderId="81" applyNumberFormat="0" applyAlignment="0" applyProtection="0"/>
    <xf numFmtId="0" fontId="20" fillId="9" borderId="84">
      <alignment horizontal="right" vertical="center"/>
    </xf>
    <xf numFmtId="0" fontId="24" fillId="0" borderId="95">
      <alignment horizontal="left" vertical="center" wrapText="1" indent="2"/>
    </xf>
    <xf numFmtId="0" fontId="61" fillId="49" borderId="0" applyNumberFormat="0" applyBorder="0" applyAlignment="0" applyProtection="0"/>
    <xf numFmtId="0" fontId="89" fillId="86" borderId="88" applyNumberFormat="0" applyAlignment="0" applyProtection="0"/>
    <xf numFmtId="0" fontId="2" fillId="54" borderId="0" applyNumberFormat="0" applyBorder="0" applyAlignment="0" applyProtection="0"/>
    <xf numFmtId="4" fontId="63" fillId="9" borderId="84">
      <alignment horizontal="right" vertical="center"/>
    </xf>
    <xf numFmtId="4" fontId="20" fillId="9" borderId="84">
      <alignment horizontal="right" vertical="center"/>
    </xf>
    <xf numFmtId="0" fontId="20" fillId="14" borderId="92">
      <alignment horizontal="right" vertical="center"/>
    </xf>
    <xf numFmtId="0" fontId="24" fillId="0" borderId="84" applyNumberFormat="0" applyFill="0" applyAlignment="0" applyProtection="0"/>
    <xf numFmtId="4" fontId="20" fillId="9" borderId="84">
      <alignment horizontal="right" vertical="center"/>
    </xf>
    <xf numFmtId="0" fontId="3" fillId="0" borderId="52" applyNumberFormat="0" applyFill="0" applyAlignment="0" applyProtection="0"/>
    <xf numFmtId="0" fontId="73" fillId="86" borderId="81" applyNumberFormat="0" applyAlignment="0" applyProtection="0"/>
    <xf numFmtId="0" fontId="2" fillId="56" borderId="0" applyNumberFormat="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24" fillId="0" borderId="84" applyNumberFormat="0" applyFill="0" applyAlignment="0" applyProtection="0"/>
    <xf numFmtId="4" fontId="20" fillId="14" borderId="84">
      <alignment horizontal="right" vertical="center"/>
    </xf>
    <xf numFmtId="0" fontId="67" fillId="89" borderId="83" applyNumberFormat="0" applyFont="0" applyAlignment="0" applyProtection="0"/>
    <xf numFmtId="4" fontId="20" fillId="14" borderId="84">
      <alignment horizontal="right" vertical="center"/>
    </xf>
    <xf numFmtId="4" fontId="20" fillId="14" borderId="84">
      <alignment horizontal="right" vertical="center"/>
    </xf>
    <xf numFmtId="0" fontId="24" fillId="0" borderId="84">
      <alignment horizontal="right" vertical="center"/>
    </xf>
    <xf numFmtId="4" fontId="24" fillId="0" borderId="84">
      <alignment horizontal="right" vertical="center"/>
    </xf>
    <xf numFmtId="0" fontId="20" fillId="14" borderId="94">
      <alignment horizontal="right" vertical="center"/>
    </xf>
    <xf numFmtId="0" fontId="77" fillId="0" borderId="82" applyNumberFormat="0" applyFill="0" applyAlignment="0" applyProtection="0"/>
    <xf numFmtId="0" fontId="67" fillId="89" borderId="83" applyNumberFormat="0" applyFont="0" applyAlignment="0" applyProtection="0"/>
    <xf numFmtId="0" fontId="24" fillId="0" borderId="84" applyNumberFormat="0" applyFill="0" applyAlignment="0" applyProtection="0"/>
    <xf numFmtId="0" fontId="20" fillId="14" borderId="86">
      <alignment horizontal="right" vertical="center"/>
    </xf>
    <xf numFmtId="49" fontId="22" fillId="0" borderId="92" applyNumberFormat="0" applyFill="0" applyBorder="0" applyProtection="0">
      <alignment horizontal="left" vertical="center"/>
    </xf>
    <xf numFmtId="4" fontId="20" fillId="14" borderId="84">
      <alignment horizontal="right" vertical="center"/>
    </xf>
    <xf numFmtId="0" fontId="73" fillId="86" borderId="81" applyNumberFormat="0" applyAlignment="0" applyProtection="0"/>
    <xf numFmtId="0" fontId="20" fillId="14" borderId="84">
      <alignment horizontal="right" vertical="center"/>
    </xf>
    <xf numFmtId="0" fontId="24" fillId="16" borderId="92"/>
    <xf numFmtId="4" fontId="24" fillId="16" borderId="84"/>
    <xf numFmtId="0" fontId="76" fillId="73" borderId="81" applyNumberFormat="0" applyAlignment="0" applyProtection="0"/>
    <xf numFmtId="0" fontId="73" fillId="86" borderId="81" applyNumberFormat="0" applyAlignment="0" applyProtection="0"/>
    <xf numFmtId="0" fontId="92" fillId="0" borderId="82" applyNumberFormat="0" applyFill="0" applyAlignment="0" applyProtection="0"/>
    <xf numFmtId="0" fontId="24" fillId="9" borderId="85">
      <alignment horizontal="left" vertical="center"/>
    </xf>
    <xf numFmtId="0" fontId="76" fillId="73" borderId="81" applyNumberFormat="0" applyAlignment="0" applyProtection="0"/>
    <xf numFmtId="0" fontId="24" fillId="0" borderId="84" applyNumberFormat="0" applyFill="0" applyAlignment="0" applyProtection="0"/>
    <xf numFmtId="0" fontId="2" fillId="63" borderId="0" applyNumberFormat="0" applyBorder="0" applyAlignment="0" applyProtection="0"/>
    <xf numFmtId="0" fontId="24" fillId="0" borderId="84">
      <alignment horizontal="right" vertical="center"/>
    </xf>
    <xf numFmtId="0" fontId="24" fillId="9" borderId="85">
      <alignment horizontal="left" vertical="center"/>
    </xf>
    <xf numFmtId="4" fontId="20" fillId="14" borderId="86">
      <alignment horizontal="right" vertical="center"/>
    </xf>
    <xf numFmtId="49" fontId="22" fillId="0" borderId="84" applyNumberFormat="0" applyFill="0" applyBorder="0" applyProtection="0">
      <alignment horizontal="left" vertical="center"/>
    </xf>
    <xf numFmtId="0" fontId="89" fillId="86" borderId="88" applyNumberFormat="0" applyAlignment="0" applyProtection="0"/>
    <xf numFmtId="0" fontId="61" fillId="64" borderId="0" applyNumberFormat="0" applyBorder="0" applyAlignment="0" applyProtection="0"/>
    <xf numFmtId="0" fontId="2" fillId="62" borderId="0" applyNumberFormat="0" applyBorder="0" applyAlignment="0" applyProtection="0"/>
    <xf numFmtId="0" fontId="72" fillId="86" borderId="81" applyNumberFormat="0" applyAlignment="0" applyProtection="0"/>
    <xf numFmtId="0" fontId="85" fillId="73" borderId="81" applyNumberFormat="0" applyAlignment="0" applyProtection="0"/>
    <xf numFmtId="4" fontId="63" fillId="9" borderId="84">
      <alignment horizontal="right" vertical="center"/>
    </xf>
    <xf numFmtId="0" fontId="2" fillId="57" borderId="0" applyNumberFormat="0" applyBorder="0" applyAlignment="0" applyProtection="0"/>
    <xf numFmtId="0" fontId="20" fillId="14" borderId="85">
      <alignment horizontal="right" vertical="center"/>
    </xf>
    <xf numFmtId="0" fontId="24" fillId="14" borderId="87">
      <alignment horizontal="left" vertical="center" wrapText="1" indent="2"/>
    </xf>
    <xf numFmtId="0" fontId="72" fillId="86" borderId="81" applyNumberFormat="0" applyAlignment="0" applyProtection="0"/>
    <xf numFmtId="0" fontId="2" fillId="63" borderId="0" applyNumberFormat="0" applyBorder="0" applyAlignment="0" applyProtection="0"/>
    <xf numFmtId="0" fontId="20" fillId="14" borderId="93">
      <alignment horizontal="right" vertical="center"/>
    </xf>
    <xf numFmtId="4" fontId="20" fillId="14" borderId="85">
      <alignment horizontal="right" vertical="center"/>
    </xf>
    <xf numFmtId="0" fontId="25" fillId="89" borderId="83" applyNumberFormat="0" applyFont="0" applyAlignment="0" applyProtection="0"/>
    <xf numFmtId="0" fontId="2" fillId="62" borderId="0" applyNumberFormat="0" applyBorder="0" applyAlignment="0" applyProtection="0"/>
    <xf numFmtId="0" fontId="20" fillId="9" borderId="84">
      <alignment horizontal="right" vertical="center"/>
    </xf>
    <xf numFmtId="0" fontId="20" fillId="9" borderId="92">
      <alignment horizontal="right" vertical="center"/>
    </xf>
    <xf numFmtId="0" fontId="2" fillId="56" borderId="0" applyNumberFormat="0" applyBorder="0" applyAlignment="0" applyProtection="0"/>
    <xf numFmtId="0" fontId="85" fillId="73" borderId="81" applyNumberFormat="0" applyAlignment="0" applyProtection="0"/>
    <xf numFmtId="4" fontId="20" fillId="14" borderId="94">
      <alignment horizontal="right" vertical="center"/>
    </xf>
    <xf numFmtId="4" fontId="20" fillId="14" borderId="85">
      <alignment horizontal="right" vertical="center"/>
    </xf>
    <xf numFmtId="4" fontId="20" fillId="14" borderId="92">
      <alignment horizontal="right" vertical="center"/>
    </xf>
    <xf numFmtId="4" fontId="20" fillId="14" borderId="84">
      <alignment horizontal="right" vertical="center"/>
    </xf>
    <xf numFmtId="0" fontId="20" fillId="9" borderId="84">
      <alignment horizontal="right" vertical="center"/>
    </xf>
    <xf numFmtId="0" fontId="76" fillId="73" borderId="81" applyNumberFormat="0" applyAlignment="0" applyProtection="0"/>
    <xf numFmtId="0" fontId="2" fillId="54" borderId="0" applyNumberFormat="0" applyBorder="0" applyAlignment="0" applyProtection="0"/>
    <xf numFmtId="0" fontId="58" fillId="46" borderId="50" applyNumberFormat="0" applyAlignment="0" applyProtection="0"/>
    <xf numFmtId="0" fontId="77" fillId="0" borderId="82" applyNumberFormat="0" applyFill="0" applyAlignment="0" applyProtection="0"/>
    <xf numFmtId="0" fontId="63" fillId="9" borderId="84">
      <alignment horizontal="right" vertical="center"/>
    </xf>
    <xf numFmtId="0" fontId="89" fillId="86" borderId="88" applyNumberFormat="0" applyAlignment="0" applyProtection="0"/>
    <xf numFmtId="0" fontId="92" fillId="0" borderId="82" applyNumberFormat="0" applyFill="0" applyAlignment="0" applyProtection="0"/>
    <xf numFmtId="0" fontId="2" fillId="53" borderId="0" applyNumberFormat="0" applyBorder="0" applyAlignment="0" applyProtection="0"/>
    <xf numFmtId="175" fontId="24" fillId="90" borderId="84" applyNumberFormat="0" applyFont="0" applyBorder="0" applyAlignment="0" applyProtection="0">
      <alignment horizontal="right" vertical="center"/>
    </xf>
    <xf numFmtId="0" fontId="2" fillId="51" borderId="0" applyNumberFormat="0" applyBorder="0" applyAlignment="0" applyProtection="0"/>
    <xf numFmtId="0" fontId="73" fillId="86" borderId="89" applyNumberFormat="0" applyAlignment="0" applyProtection="0"/>
    <xf numFmtId="0" fontId="2" fillId="56" borderId="0" applyNumberFormat="0" applyBorder="0" applyAlignment="0" applyProtection="0"/>
    <xf numFmtId="0" fontId="61" fillId="61" borderId="0" applyNumberFormat="0" applyBorder="0" applyAlignment="0" applyProtection="0"/>
    <xf numFmtId="0" fontId="77" fillId="0" borderId="82" applyNumberFormat="0" applyFill="0" applyAlignment="0" applyProtection="0"/>
    <xf numFmtId="0" fontId="24" fillId="0" borderId="84">
      <alignment horizontal="right" vertical="center"/>
    </xf>
    <xf numFmtId="0" fontId="25" fillId="89" borderId="83" applyNumberFormat="0" applyFont="0" applyAlignment="0" applyProtection="0"/>
    <xf numFmtId="0" fontId="73" fillId="86" borderId="81" applyNumberFormat="0" applyAlignment="0" applyProtection="0"/>
    <xf numFmtId="0" fontId="92" fillId="0" borderId="82" applyNumberFormat="0" applyFill="0" applyAlignment="0" applyProtection="0"/>
    <xf numFmtId="0" fontId="2" fillId="48" borderId="0" applyNumberFormat="0" applyBorder="0" applyAlignment="0" applyProtection="0"/>
    <xf numFmtId="0" fontId="67" fillId="89" borderId="83" applyNumberFormat="0" applyFont="0" applyAlignment="0" applyProtection="0"/>
    <xf numFmtId="0" fontId="61" fillId="58" borderId="0" applyNumberFormat="0" applyBorder="0" applyAlignment="0" applyProtection="0"/>
    <xf numFmtId="0" fontId="24" fillId="0" borderId="84" applyNumberFormat="0" applyFill="0" applyAlignment="0" applyProtection="0"/>
    <xf numFmtId="0" fontId="2" fillId="57" borderId="0" applyNumberFormat="0" applyBorder="0" applyAlignment="0" applyProtection="0"/>
    <xf numFmtId="4" fontId="24" fillId="0" borderId="84" applyFill="0" applyBorder="0" applyProtection="0">
      <alignment horizontal="right" vertical="center"/>
    </xf>
    <xf numFmtId="0" fontId="2" fillId="47" borderId="0" applyNumberFormat="0" applyBorder="0" applyAlignment="0" applyProtection="0"/>
    <xf numFmtId="0" fontId="92" fillId="0" borderId="82" applyNumberFormat="0" applyFill="0" applyAlignment="0" applyProtection="0"/>
    <xf numFmtId="0" fontId="63" fillId="9" borderId="92">
      <alignment horizontal="right" vertical="center"/>
    </xf>
    <xf numFmtId="0" fontId="2" fillId="60" borderId="0" applyNumberFormat="0" applyBorder="0" applyAlignment="0" applyProtection="0"/>
    <xf numFmtId="0" fontId="24" fillId="9" borderId="93">
      <alignment horizontal="left" vertical="center"/>
    </xf>
    <xf numFmtId="0" fontId="63" fillId="9" borderId="84">
      <alignment horizontal="right" vertical="center"/>
    </xf>
    <xf numFmtId="0" fontId="76" fillId="73" borderId="81" applyNumberFormat="0" applyAlignment="0" applyProtection="0"/>
    <xf numFmtId="175" fontId="24" fillId="90" borderId="84" applyNumberFormat="0" applyFont="0" applyBorder="0" applyAlignment="0" applyProtection="0">
      <alignment horizontal="right" vertical="center"/>
    </xf>
    <xf numFmtId="0" fontId="76" fillId="73" borderId="81" applyNumberFormat="0" applyAlignment="0" applyProtection="0"/>
    <xf numFmtId="4" fontId="24" fillId="0" borderId="84">
      <alignment horizontal="right" vertical="center"/>
    </xf>
    <xf numFmtId="49" fontId="24" fillId="0" borderId="84" applyNumberFormat="0" applyFont="0" applyFill="0" applyBorder="0" applyProtection="0">
      <alignment horizontal="left" vertical="center" indent="2"/>
    </xf>
    <xf numFmtId="175" fontId="24" fillId="90" borderId="84" applyNumberFormat="0" applyFont="0" applyBorder="0" applyAlignment="0" applyProtection="0">
      <alignment horizontal="right" vertical="center"/>
    </xf>
    <xf numFmtId="0" fontId="85" fillId="73" borderId="81" applyNumberFormat="0" applyAlignment="0" applyProtection="0"/>
    <xf numFmtId="49" fontId="22" fillId="0" borderId="84" applyNumberFormat="0" applyFill="0" applyBorder="0" applyProtection="0">
      <alignment horizontal="left" vertical="center"/>
    </xf>
    <xf numFmtId="4" fontId="20" fillId="14" borderId="84">
      <alignment horizontal="right" vertical="center"/>
    </xf>
    <xf numFmtId="0" fontId="76" fillId="73" borderId="81" applyNumberFormat="0" applyAlignment="0" applyProtection="0"/>
    <xf numFmtId="0" fontId="73" fillId="86" borderId="81" applyNumberFormat="0" applyAlignment="0" applyProtection="0"/>
    <xf numFmtId="4" fontId="24" fillId="0" borderId="84">
      <alignment horizontal="right" vertical="center"/>
    </xf>
    <xf numFmtId="0" fontId="24" fillId="14" borderId="87">
      <alignment horizontal="left" vertical="center" wrapText="1" indent="2"/>
    </xf>
    <xf numFmtId="0" fontId="24" fillId="0" borderId="87">
      <alignment horizontal="left" vertical="center" wrapText="1" indent="2"/>
    </xf>
    <xf numFmtId="0" fontId="89" fillId="86" borderId="88" applyNumberFormat="0" applyAlignment="0" applyProtection="0"/>
    <xf numFmtId="0" fontId="85" fillId="73" borderId="81" applyNumberFormat="0" applyAlignment="0" applyProtection="0"/>
    <xf numFmtId="0" fontId="72" fillId="86" borderId="81" applyNumberFormat="0" applyAlignment="0" applyProtection="0"/>
    <xf numFmtId="0" fontId="70" fillId="86" borderId="88" applyNumberFormat="0" applyAlignment="0" applyProtection="0"/>
    <xf numFmtId="0" fontId="20" fillId="14" borderId="86">
      <alignment horizontal="right" vertical="center"/>
    </xf>
    <xf numFmtId="0" fontId="63" fillId="9" borderId="84">
      <alignment horizontal="right" vertical="center"/>
    </xf>
    <xf numFmtId="4" fontId="20" fillId="9" borderId="84">
      <alignment horizontal="right" vertical="center"/>
    </xf>
    <xf numFmtId="4" fontId="20" fillId="14" borderId="84">
      <alignment horizontal="right" vertical="center"/>
    </xf>
    <xf numFmtId="49" fontId="24" fillId="0" borderId="85" applyNumberFormat="0" applyFont="0" applyFill="0" applyBorder="0" applyProtection="0">
      <alignment horizontal="left" vertical="center" indent="5"/>
    </xf>
    <xf numFmtId="4" fontId="24" fillId="0" borderId="84" applyFill="0" applyBorder="0" applyProtection="0">
      <alignment horizontal="right" vertical="center"/>
    </xf>
    <xf numFmtId="4" fontId="20" fillId="9" borderId="84">
      <alignment horizontal="right" vertical="center"/>
    </xf>
    <xf numFmtId="0" fontId="85" fillId="73" borderId="81" applyNumberFormat="0" applyAlignment="0" applyProtection="0"/>
    <xf numFmtId="0" fontId="76" fillId="73" borderId="81" applyNumberFormat="0" applyAlignment="0" applyProtection="0"/>
    <xf numFmtId="0" fontId="72"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14" borderId="87">
      <alignment horizontal="left" vertical="center" wrapText="1" indent="2"/>
    </xf>
    <xf numFmtId="4" fontId="20" fillId="9" borderId="92">
      <alignment horizontal="right" vertical="center"/>
    </xf>
    <xf numFmtId="0" fontId="61" fillId="49" borderId="0" applyNumberFormat="0" applyBorder="0" applyAlignment="0" applyProtection="0"/>
    <xf numFmtId="0" fontId="61"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24" fillId="0" borderId="95">
      <alignment horizontal="left" vertical="center" wrapText="1" indent="2"/>
    </xf>
    <xf numFmtId="0" fontId="70" fillId="86" borderId="96" applyNumberFormat="0" applyAlignment="0" applyProtection="0"/>
    <xf numFmtId="0" fontId="72" fillId="86" borderId="89" applyNumberFormat="0" applyAlignment="0" applyProtection="0"/>
    <xf numFmtId="0" fontId="73" fillId="86" borderId="89" applyNumberFormat="0" applyAlignment="0" applyProtection="0"/>
    <xf numFmtId="0" fontId="76" fillId="73" borderId="89" applyNumberFormat="0" applyAlignment="0" applyProtection="0"/>
    <xf numFmtId="0" fontId="77" fillId="0" borderId="90" applyNumberFormat="0" applyFill="0" applyAlignment="0" applyProtection="0"/>
    <xf numFmtId="0" fontId="85" fillId="73" borderId="89" applyNumberFormat="0" applyAlignment="0" applyProtection="0"/>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89" fillId="86" borderId="96" applyNumberFormat="0" applyAlignment="0" applyProtection="0"/>
    <xf numFmtId="0" fontId="92" fillId="0" borderId="90" applyNumberFormat="0" applyFill="0" applyAlignment="0" applyProtection="0"/>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76" fillId="73" borderId="89" applyNumberFormat="0" applyAlignment="0" applyProtection="0"/>
    <xf numFmtId="0" fontId="24" fillId="0" borderId="92">
      <alignment horizontal="right" vertical="center"/>
    </xf>
    <xf numFmtId="4" fontId="24" fillId="0" borderId="92">
      <alignment horizontal="right" vertical="center"/>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2" applyNumberFormat="0" applyFill="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2" fillId="53" borderId="0" applyNumberFormat="0" applyBorder="0" applyAlignment="0" applyProtection="0"/>
    <xf numFmtId="0" fontId="60" fillId="0" borderId="0" applyNumberFormat="0" applyFill="0" applyBorder="0" applyAlignment="0" applyProtection="0"/>
    <xf numFmtId="0" fontId="61" fillId="58" borderId="0" applyNumberFormat="0" applyBorder="0" applyAlignment="0" applyProtection="0"/>
    <xf numFmtId="0" fontId="2" fillId="63" borderId="0" applyNumberFormat="0" applyBorder="0" applyAlignment="0" applyProtection="0"/>
    <xf numFmtId="0" fontId="61" fillId="55" borderId="0" applyNumberFormat="0" applyBorder="0" applyAlignment="0" applyProtection="0"/>
    <xf numFmtId="0" fontId="61" fillId="52" borderId="0" applyNumberFormat="0" applyBorder="0" applyAlignment="0" applyProtection="0"/>
    <xf numFmtId="0" fontId="57" fillId="46" borderId="51"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59"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58" fillId="46" borderId="50" applyNumberFormat="0" applyAlignment="0" applyProtection="0"/>
    <xf numFmtId="0" fontId="2" fillId="51" borderId="0" applyNumberFormat="0" applyBorder="0" applyAlignment="0" applyProtection="0"/>
    <xf numFmtId="0" fontId="61" fillId="61" borderId="0" applyNumberFormat="0" applyBorder="0" applyAlignment="0" applyProtection="0"/>
    <xf numFmtId="43" fontId="4" fillId="0" borderId="0" applyFont="0" applyFill="0" applyBorder="0" applyAlignment="0" applyProtection="0"/>
    <xf numFmtId="9" fontId="1" fillId="0" borderId="0" applyFont="0" applyFill="0" applyBorder="0" applyAlignment="0" applyProtection="0"/>
    <xf numFmtId="164" fontId="1" fillId="0" borderId="0" applyFont="0" applyFill="0" applyBorder="0" applyAlignment="0" applyProtection="0"/>
    <xf numFmtId="0" fontId="1" fillId="0" borderId="0"/>
    <xf numFmtId="0" fontId="1" fillId="48" borderId="0" applyNumberFormat="0" applyBorder="0" applyAlignment="0" applyProtection="0"/>
    <xf numFmtId="0" fontId="20" fillId="14" borderId="93">
      <alignment horizontal="right" vertical="center"/>
    </xf>
    <xf numFmtId="0" fontId="20" fillId="14" borderId="92">
      <alignment horizontal="right" vertical="center"/>
    </xf>
    <xf numFmtId="0" fontId="24" fillId="0" borderId="95">
      <alignment horizontal="left" vertical="center" wrapText="1" indent="2"/>
    </xf>
    <xf numFmtId="0" fontId="20" fillId="14" borderId="93">
      <alignment horizontal="right" vertical="center"/>
    </xf>
    <xf numFmtId="0" fontId="73" fillId="86" borderId="89" applyNumberFormat="0" applyAlignment="0" applyProtection="0"/>
    <xf numFmtId="4" fontId="20" fillId="14" borderId="94">
      <alignment horizontal="right" vertical="center"/>
    </xf>
    <xf numFmtId="0" fontId="92" fillId="0" borderId="90" applyNumberFormat="0" applyFill="0" applyAlignment="0" applyProtection="0"/>
    <xf numFmtId="0" fontId="25" fillId="89" borderId="91" applyNumberFormat="0" applyFont="0" applyAlignment="0" applyProtection="0"/>
    <xf numFmtId="0" fontId="20" fillId="14" borderId="92">
      <alignment horizontal="right" vertical="center"/>
    </xf>
    <xf numFmtId="0" fontId="1" fillId="0" borderId="0"/>
    <xf numFmtId="4" fontId="63" fillId="9" borderId="92">
      <alignment horizontal="right" vertical="center"/>
    </xf>
    <xf numFmtId="4" fontId="24" fillId="16" borderId="92"/>
    <xf numFmtId="0" fontId="85" fillId="73" borderId="89" applyNumberFormat="0" applyAlignment="0" applyProtection="0"/>
    <xf numFmtId="0" fontId="92" fillId="0" borderId="90" applyNumberFormat="0" applyFill="0" applyAlignment="0" applyProtection="0"/>
    <xf numFmtId="0" fontId="63" fillId="9" borderId="92">
      <alignment horizontal="right" vertical="center"/>
    </xf>
    <xf numFmtId="0" fontId="57" fillId="46" borderId="51" applyNumberFormat="0" applyAlignment="0" applyProtection="0"/>
    <xf numFmtId="0" fontId="58" fillId="46" borderId="50" applyNumberFormat="0" applyAlignment="0" applyProtection="0"/>
    <xf numFmtId="0" fontId="77" fillId="0" borderId="90" applyNumberFormat="0" applyFill="0" applyAlignment="0" applyProtection="0"/>
    <xf numFmtId="0" fontId="67" fillId="89" borderId="91" applyNumberFormat="0" applyFont="0" applyAlignment="0" applyProtection="0"/>
    <xf numFmtId="0" fontId="59" fillId="0" borderId="0" applyNumberFormat="0" applyFill="0" applyBorder="0" applyAlignment="0" applyProtection="0"/>
    <xf numFmtId="0" fontId="1" fillId="50" borderId="0" applyNumberFormat="0" applyBorder="0" applyAlignment="0" applyProtection="0"/>
    <xf numFmtId="0" fontId="60" fillId="0" borderId="0" applyNumberFormat="0" applyFill="0" applyBorder="0" applyAlignment="0" applyProtection="0"/>
    <xf numFmtId="0" fontId="3" fillId="0" borderId="52"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1"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1" fillId="52" borderId="0" applyNumberFormat="0" applyBorder="0" applyAlignment="0" applyProtection="0"/>
    <xf numFmtId="49" fontId="22" fillId="0" borderId="92"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1" fillId="55" borderId="0" applyNumberFormat="0" applyBorder="0" applyAlignment="0" applyProtection="0"/>
    <xf numFmtId="0" fontId="92" fillId="0" borderId="90"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1" fillId="58" borderId="0" applyNumberFormat="0" applyBorder="0" applyAlignment="0" applyProtection="0"/>
    <xf numFmtId="0" fontId="85" fillId="73" borderId="89"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1" fillId="61" borderId="0" applyNumberFormat="0" applyBorder="0" applyAlignment="0" applyProtection="0"/>
    <xf numFmtId="49" fontId="24" fillId="0" borderId="92"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1" fillId="64" borderId="0" applyNumberFormat="0" applyBorder="0" applyAlignment="0" applyProtection="0"/>
    <xf numFmtId="0" fontId="24" fillId="0" borderId="92" applyNumberFormat="0" applyFill="0" applyAlignment="0" applyProtection="0"/>
    <xf numFmtId="0" fontId="20" fillId="14" borderId="92">
      <alignment horizontal="right" vertical="center"/>
    </xf>
    <xf numFmtId="0" fontId="20" fillId="14" borderId="92">
      <alignment horizontal="right" vertical="center"/>
    </xf>
    <xf numFmtId="0" fontId="24" fillId="0" borderId="92">
      <alignment horizontal="right" vertical="center"/>
    </xf>
    <xf numFmtId="0" fontId="63" fillId="9" borderId="92">
      <alignment horizontal="right" vertical="center"/>
    </xf>
    <xf numFmtId="0" fontId="24" fillId="16" borderId="92"/>
    <xf numFmtId="0" fontId="20" fillId="9" borderId="92">
      <alignment horizontal="right" vertical="center"/>
    </xf>
    <xf numFmtId="164" fontId="64" fillId="0" borderId="0" applyFont="0" applyFill="0" applyBorder="0" applyAlignment="0" applyProtection="0"/>
    <xf numFmtId="164" fontId="64" fillId="0" borderId="0" applyFont="0" applyFill="0" applyBorder="0" applyAlignment="0" applyProtection="0"/>
    <xf numFmtId="0" fontId="1" fillId="0" borderId="0"/>
    <xf numFmtId="4" fontId="24" fillId="0" borderId="92" applyFill="0" applyBorder="0" applyProtection="0">
      <alignment horizontal="righ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0" borderId="95">
      <alignment horizontal="left" vertical="center" wrapText="1" indent="2"/>
    </xf>
    <xf numFmtId="0" fontId="67" fillId="89" borderId="91" applyNumberFormat="0" applyFont="0" applyAlignment="0" applyProtection="0"/>
    <xf numFmtId="0" fontId="89" fillId="86" borderId="96" applyNumberFormat="0" applyAlignment="0" applyProtection="0"/>
    <xf numFmtId="0" fontId="85" fillId="73" borderId="89" applyNumberFormat="0" applyAlignment="0" applyProtection="0"/>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175" fontId="24" fillId="90" borderId="92" applyNumberFormat="0" applyFont="0" applyBorder="0" applyAlignment="0" applyProtection="0">
      <alignment horizontal="right" vertical="center"/>
    </xf>
    <xf numFmtId="4" fontId="20" fillId="14" borderId="94">
      <alignment horizontal="right" vertical="center"/>
    </xf>
    <xf numFmtId="0" fontId="24" fillId="16" borderId="92"/>
    <xf numFmtId="0" fontId="60" fillId="0" borderId="0" applyNumberFormat="0" applyFill="0" applyBorder="0" applyAlignment="0" applyProtection="0"/>
    <xf numFmtId="0" fontId="76" fillId="73" borderId="89" applyNumberFormat="0" applyAlignment="0" applyProtection="0"/>
    <xf numFmtId="0" fontId="73" fillId="86" borderId="89" applyNumberFormat="0" applyAlignment="0" applyProtection="0"/>
    <xf numFmtId="0" fontId="20" fillId="14" borderId="92">
      <alignment horizontal="right" vertical="center"/>
    </xf>
    <xf numFmtId="0" fontId="20" fillId="14" borderId="92">
      <alignment horizontal="right" vertical="center"/>
    </xf>
    <xf numFmtId="0" fontId="67" fillId="89" borderId="91" applyNumberFormat="0" applyFont="0" applyAlignment="0" applyProtection="0"/>
    <xf numFmtId="0" fontId="57" fillId="46" borderId="51" applyNumberFormat="0" applyAlignment="0" applyProtection="0"/>
    <xf numFmtId="0" fontId="58" fillId="46" borderId="50" applyNumberFormat="0" applyAlignment="0" applyProtection="0"/>
    <xf numFmtId="49" fontId="24" fillId="0" borderId="93" applyNumberFormat="0" applyFont="0" applyFill="0" applyBorder="0" applyProtection="0">
      <alignment horizontal="left" vertical="center" indent="5"/>
    </xf>
    <xf numFmtId="0" fontId="59" fillId="0" borderId="0" applyNumberFormat="0" applyFill="0" applyBorder="0" applyAlignment="0" applyProtection="0"/>
    <xf numFmtId="0" fontId="20" fillId="14" borderId="92">
      <alignment horizontal="right" vertical="center"/>
    </xf>
    <xf numFmtId="0" fontId="60" fillId="0" borderId="0" applyNumberFormat="0" applyFill="0" applyBorder="0" applyAlignment="0" applyProtection="0"/>
    <xf numFmtId="0" fontId="3" fillId="0" borderId="52"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1"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1"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1" fillId="55" borderId="0" applyNumberFormat="0" applyBorder="0" applyAlignment="0" applyProtection="0"/>
    <xf numFmtId="0" fontId="70" fillId="86" borderId="96"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1" fillId="58" borderId="0" applyNumberFormat="0" applyBorder="0" applyAlignment="0" applyProtection="0"/>
    <xf numFmtId="4" fontId="24" fillId="16" borderId="92"/>
    <xf numFmtId="0" fontId="1" fillId="59" borderId="0" applyNumberFormat="0" applyBorder="0" applyAlignment="0" applyProtection="0"/>
    <xf numFmtId="0" fontId="1" fillId="60" borderId="0" applyNumberFormat="0" applyBorder="0" applyAlignment="0" applyProtection="0"/>
    <xf numFmtId="0" fontId="61"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1" fillId="64" borderId="0" applyNumberFormat="0" applyBorder="0" applyAlignment="0" applyProtection="0"/>
    <xf numFmtId="49" fontId="24" fillId="0" borderId="93" applyNumberFormat="0" applyFont="0" applyFill="0" applyBorder="0" applyProtection="0">
      <alignment horizontal="left" vertical="center" indent="5"/>
    </xf>
    <xf numFmtId="0" fontId="24" fillId="0" borderId="92" applyNumberFormat="0" applyFill="0" applyAlignment="0" applyProtection="0"/>
    <xf numFmtId="0" fontId="70" fillId="86" borderId="96" applyNumberFormat="0" applyAlignment="0" applyProtection="0"/>
    <xf numFmtId="0" fontId="57" fillId="46" borderId="51" applyNumberFormat="0" applyAlignment="0" applyProtection="0"/>
    <xf numFmtId="0" fontId="85" fillId="73" borderId="89" applyNumberFormat="0" applyAlignment="0" applyProtection="0"/>
    <xf numFmtId="0" fontId="3" fillId="0" borderId="52" applyNumberFormat="0" applyFill="0" applyAlignment="0" applyProtection="0"/>
    <xf numFmtId="0" fontId="57" fillId="46" borderId="51" applyNumberFormat="0" applyAlignment="0" applyProtection="0"/>
    <xf numFmtId="0" fontId="73" fillId="86" borderId="89" applyNumberFormat="0" applyAlignment="0" applyProtection="0"/>
    <xf numFmtId="4" fontId="20" fillId="14" borderId="94">
      <alignment horizontal="right" vertical="center"/>
    </xf>
    <xf numFmtId="49" fontId="24" fillId="0" borderId="93" applyNumberFormat="0" applyFont="0" applyFill="0" applyBorder="0" applyProtection="0">
      <alignment horizontal="left" vertical="center" indent="5"/>
    </xf>
    <xf numFmtId="0" fontId="1" fillId="60" borderId="0" applyNumberFormat="0" applyBorder="0" applyAlignment="0" applyProtection="0"/>
    <xf numFmtId="49" fontId="24" fillId="0" borderId="93" applyNumberFormat="0" applyFont="0" applyFill="0" applyBorder="0" applyProtection="0">
      <alignment horizontal="left" vertical="center" indent="5"/>
    </xf>
    <xf numFmtId="4" fontId="24" fillId="16" borderId="92"/>
    <xf numFmtId="4" fontId="20" fillId="14" borderId="92">
      <alignment horizontal="right" vertical="center"/>
    </xf>
    <xf numFmtId="4" fontId="20" fillId="14" borderId="92">
      <alignment horizontal="right" vertical="center"/>
    </xf>
    <xf numFmtId="4" fontId="24" fillId="0" borderId="92" applyFill="0" applyBorder="0" applyProtection="0">
      <alignment horizontal="right" vertical="center"/>
    </xf>
    <xf numFmtId="0" fontId="20" fillId="9" borderId="92">
      <alignment horizontal="right" vertical="center"/>
    </xf>
    <xf numFmtId="0" fontId="20" fillId="14" borderId="92">
      <alignment horizontal="right" vertical="center"/>
    </xf>
    <xf numFmtId="0" fontId="61" fillId="58" borderId="0" applyNumberFormat="0" applyBorder="0" applyAlignment="0" applyProtection="0"/>
    <xf numFmtId="0" fontId="24" fillId="9" borderId="93">
      <alignment horizontal="left" vertical="center"/>
    </xf>
    <xf numFmtId="0" fontId="24" fillId="0" borderId="92" applyNumberFormat="0" applyFill="0" applyAlignment="0" applyProtection="0"/>
    <xf numFmtId="0" fontId="76" fillId="73" borderId="89" applyNumberFormat="0" applyAlignment="0" applyProtection="0"/>
    <xf numFmtId="0" fontId="61" fillId="64" borderId="0" applyNumberFormat="0" applyBorder="0" applyAlignment="0" applyProtection="0"/>
    <xf numFmtId="0" fontId="73" fillId="86" borderId="89" applyNumberFormat="0" applyAlignment="0" applyProtection="0"/>
    <xf numFmtId="0" fontId="92" fillId="0" borderId="90" applyNumberFormat="0" applyFill="0" applyAlignment="0" applyProtection="0"/>
    <xf numFmtId="0" fontId="77"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73" fillId="86" borderId="89" applyNumberFormat="0" applyAlignment="0" applyProtection="0"/>
    <xf numFmtId="4" fontId="20" fillId="14" borderId="92">
      <alignment horizontal="right" vertical="center"/>
    </xf>
    <xf numFmtId="0" fontId="67" fillId="89" borderId="91" applyNumberFormat="0" applyFont="0" applyAlignment="0" applyProtection="0"/>
    <xf numFmtId="0" fontId="24" fillId="0" borderId="92">
      <alignment horizontal="right" vertical="center"/>
    </xf>
    <xf numFmtId="0" fontId="24" fillId="9" borderId="93">
      <alignment horizontal="left" vertical="center"/>
    </xf>
    <xf numFmtId="0" fontId="24" fillId="14" borderId="95">
      <alignment horizontal="left" vertical="center" wrapText="1" indent="2"/>
    </xf>
    <xf numFmtId="0" fontId="1" fillId="47" borderId="0" applyNumberFormat="0" applyBorder="0" applyAlignment="0" applyProtection="0"/>
    <xf numFmtId="0" fontId="24" fillId="16" borderId="92"/>
    <xf numFmtId="4" fontId="63" fillId="9" borderId="92">
      <alignment horizontal="right" vertical="center"/>
    </xf>
    <xf numFmtId="4" fontId="20" fillId="14" borderId="93">
      <alignment horizontal="right" vertical="center"/>
    </xf>
    <xf numFmtId="4" fontId="20" fillId="14" borderId="94">
      <alignment horizontal="right" vertical="center"/>
    </xf>
    <xf numFmtId="0" fontId="85" fillId="73" borderId="89" applyNumberFormat="0" applyAlignment="0" applyProtection="0"/>
    <xf numFmtId="4" fontId="20" fillId="14" borderId="92">
      <alignment horizontal="right" vertical="center"/>
    </xf>
    <xf numFmtId="0" fontId="1" fillId="57" borderId="0" applyNumberFormat="0" applyBorder="0" applyAlignment="0" applyProtection="0"/>
    <xf numFmtId="0" fontId="24" fillId="0" borderId="95">
      <alignment horizontal="left" vertical="center" wrapText="1" indent="2"/>
    </xf>
    <xf numFmtId="49" fontId="24" fillId="0" borderId="92" applyNumberFormat="0" applyFont="0" applyFill="0" applyBorder="0" applyProtection="0">
      <alignment horizontal="left" vertical="center" indent="2"/>
    </xf>
    <xf numFmtId="0" fontId="20" fillId="9" borderId="92">
      <alignment horizontal="right" vertical="center"/>
    </xf>
    <xf numFmtId="175" fontId="24" fillId="90" borderId="92" applyNumberFormat="0" applyFont="0" applyBorder="0" applyAlignment="0" applyProtection="0">
      <alignment horizontal="right" vertical="center"/>
    </xf>
    <xf numFmtId="0" fontId="73" fillId="86" borderId="89" applyNumberFormat="0" applyAlignment="0" applyProtection="0"/>
    <xf numFmtId="0" fontId="72" fillId="86" borderId="89" applyNumberFormat="0" applyAlignment="0" applyProtection="0"/>
    <xf numFmtId="4" fontId="24" fillId="16" borderId="92"/>
    <xf numFmtId="0" fontId="3" fillId="0" borderId="52" applyNumberFormat="0" applyFill="0" applyAlignment="0" applyProtection="0"/>
    <xf numFmtId="0" fontId="60" fillId="0" borderId="0" applyNumberFormat="0" applyFill="0" applyBorder="0" applyAlignment="0" applyProtection="0"/>
    <xf numFmtId="0" fontId="58" fillId="46" borderId="50" applyNumberFormat="0" applyAlignment="0" applyProtection="0"/>
    <xf numFmtId="0" fontId="57" fillId="46" borderId="51" applyNumberFormat="0" applyAlignment="0" applyProtection="0"/>
    <xf numFmtId="0" fontId="24" fillId="0" borderId="95">
      <alignment horizontal="left" vertical="center" wrapText="1" indent="2"/>
    </xf>
    <xf numFmtId="0" fontId="77" fillId="0" borderId="90" applyNumberFormat="0" applyFill="0" applyAlignment="0" applyProtection="0"/>
    <xf numFmtId="0" fontId="77" fillId="0" borderId="90" applyNumberFormat="0" applyFill="0" applyAlignment="0" applyProtection="0"/>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49" fontId="24" fillId="0" borderId="93" applyNumberFormat="0" applyFont="0" applyFill="0" applyBorder="0" applyProtection="0">
      <alignment horizontal="left" vertical="center" indent="5"/>
    </xf>
    <xf numFmtId="4" fontId="20" fillId="9" borderId="92">
      <alignment horizontal="right" vertical="center"/>
    </xf>
    <xf numFmtId="0" fontId="92" fillId="0" borderId="90" applyNumberFormat="0" applyFill="0" applyAlignment="0" applyProtection="0"/>
    <xf numFmtId="0" fontId="24" fillId="0" borderId="95">
      <alignment horizontal="left" vertical="center" wrapText="1" indent="2"/>
    </xf>
    <xf numFmtId="0" fontId="92" fillId="0" borderId="90" applyNumberFormat="0" applyFill="0" applyAlignment="0" applyProtection="0"/>
    <xf numFmtId="0" fontId="24" fillId="14" borderId="95">
      <alignment horizontal="left" vertical="center" wrapText="1" indent="2"/>
    </xf>
    <xf numFmtId="0" fontId="85" fillId="73" borderId="89" applyNumberFormat="0" applyAlignment="0" applyProtection="0"/>
    <xf numFmtId="4" fontId="24" fillId="0" borderId="92">
      <alignment horizontal="right" vertical="center"/>
    </xf>
    <xf numFmtId="0" fontId="25" fillId="89" borderId="91" applyNumberFormat="0" applyFont="0" applyAlignment="0" applyProtection="0"/>
    <xf numFmtId="0" fontId="72" fillId="86" borderId="89" applyNumberFormat="0" applyAlignment="0" applyProtection="0"/>
    <xf numFmtId="0" fontId="24" fillId="16" borderId="92"/>
    <xf numFmtId="0" fontId="1" fillId="47" borderId="0" applyNumberFormat="0" applyBorder="0" applyAlignment="0" applyProtection="0"/>
    <xf numFmtId="0" fontId="24" fillId="14" borderId="95">
      <alignment horizontal="left" vertical="center" wrapText="1" indent="2"/>
    </xf>
    <xf numFmtId="0" fontId="70" fillId="86" borderId="96" applyNumberFormat="0" applyAlignment="0" applyProtection="0"/>
    <xf numFmtId="49" fontId="24" fillId="0" borderId="92" applyNumberFormat="0" applyFont="0" applyFill="0" applyBorder="0" applyProtection="0">
      <alignment horizontal="left" vertical="center" indent="2"/>
    </xf>
    <xf numFmtId="0" fontId="20" fillId="14" borderId="92">
      <alignment horizontal="right" vertical="center"/>
    </xf>
    <xf numFmtId="0" fontId="24" fillId="14" borderId="95">
      <alignment horizontal="left" vertical="center" wrapText="1" indent="2"/>
    </xf>
    <xf numFmtId="4" fontId="20" fillId="14" borderId="94">
      <alignment horizontal="right" vertical="center"/>
    </xf>
    <xf numFmtId="0" fontId="1" fillId="47" borderId="0" applyNumberFormat="0" applyBorder="0" applyAlignment="0" applyProtection="0"/>
    <xf numFmtId="0" fontId="85" fillId="73" borderId="89" applyNumberFormat="0" applyAlignment="0" applyProtection="0"/>
    <xf numFmtId="4" fontId="20" fillId="9" borderId="92">
      <alignment horizontal="right" vertical="center"/>
    </xf>
    <xf numFmtId="0" fontId="76" fillId="73" borderId="89" applyNumberFormat="0" applyAlignment="0" applyProtection="0"/>
    <xf numFmtId="0" fontId="24" fillId="16" borderId="92"/>
    <xf numFmtId="0" fontId="63" fillId="9" borderId="92">
      <alignment horizontal="right" vertical="center"/>
    </xf>
    <xf numFmtId="0" fontId="20" fillId="14" borderId="92">
      <alignment horizontal="right" vertical="center"/>
    </xf>
    <xf numFmtId="0" fontId="24" fillId="14" borderId="95">
      <alignment horizontal="left" vertical="center" wrapText="1" indent="2"/>
    </xf>
    <xf numFmtId="4" fontId="20" fillId="14" borderId="93">
      <alignment horizontal="right" vertical="center"/>
    </xf>
    <xf numFmtId="0" fontId="92" fillId="0" borderId="90" applyNumberFormat="0" applyFill="0" applyAlignment="0" applyProtection="0"/>
    <xf numFmtId="0" fontId="24" fillId="0" borderId="95">
      <alignment horizontal="left" vertical="center" wrapText="1" indent="2"/>
    </xf>
    <xf numFmtId="4" fontId="24" fillId="0" borderId="92" applyFill="0" applyBorder="0" applyProtection="0">
      <alignment horizontal="right" vertical="center"/>
    </xf>
    <xf numFmtId="0" fontId="73" fillId="86" borderId="89" applyNumberFormat="0" applyAlignment="0" applyProtection="0"/>
    <xf numFmtId="0" fontId="63" fillId="9" borderId="92">
      <alignment horizontal="right" vertical="center"/>
    </xf>
    <xf numFmtId="4" fontId="20" fillId="14" borderId="92">
      <alignment horizontal="right" vertical="center"/>
    </xf>
    <xf numFmtId="0" fontId="85" fillId="73" borderId="89" applyNumberFormat="0" applyAlignment="0" applyProtection="0"/>
    <xf numFmtId="4" fontId="63" fillId="9" borderId="92">
      <alignment horizontal="right" vertical="center"/>
    </xf>
    <xf numFmtId="0" fontId="24" fillId="9" borderId="93">
      <alignment horizontal="left" vertical="center"/>
    </xf>
    <xf numFmtId="0" fontId="67" fillId="89" borderId="91" applyNumberFormat="0" applyFont="0" applyAlignment="0" applyProtection="0"/>
    <xf numFmtId="0" fontId="89" fillId="86" borderId="96" applyNumberFormat="0" applyAlignment="0" applyProtection="0"/>
    <xf numFmtId="0" fontId="60" fillId="0" borderId="0" applyNumberFormat="0" applyFill="0" applyBorder="0" applyAlignment="0" applyProtection="0"/>
    <xf numFmtId="0" fontId="92" fillId="0" borderId="90" applyNumberFormat="0" applyFill="0" applyAlignment="0" applyProtection="0"/>
    <xf numFmtId="0" fontId="1" fillId="47" borderId="0" applyNumberFormat="0" applyBorder="0" applyAlignment="0" applyProtection="0"/>
    <xf numFmtId="0" fontId="61" fillId="52" borderId="0" applyNumberFormat="0" applyBorder="0" applyAlignment="0" applyProtection="0"/>
    <xf numFmtId="0" fontId="72" fillId="86" borderId="89" applyNumberFormat="0" applyAlignment="0" applyProtection="0"/>
    <xf numFmtId="0" fontId="20" fillId="9" borderId="92">
      <alignment horizontal="right" vertical="center"/>
    </xf>
    <xf numFmtId="0" fontId="85" fillId="73" borderId="89" applyNumberFormat="0" applyAlignment="0" applyProtection="0"/>
    <xf numFmtId="0" fontId="24" fillId="0" borderId="95">
      <alignment horizontal="left" vertical="center" wrapText="1" indent="2"/>
    </xf>
    <xf numFmtId="0" fontId="20" fillId="14" borderId="94">
      <alignment horizontal="right" vertical="center"/>
    </xf>
    <xf numFmtId="0" fontId="67" fillId="89" borderId="91" applyNumberFormat="0" applyFont="0" applyAlignment="0" applyProtection="0"/>
    <xf numFmtId="0" fontId="61" fillId="64" borderId="0" applyNumberFormat="0" applyBorder="0" applyAlignment="0" applyProtection="0"/>
    <xf numFmtId="49" fontId="22" fillId="0" borderId="92" applyNumberFormat="0" applyFill="0" applyBorder="0" applyProtection="0">
      <alignment horizontal="left" vertical="center"/>
    </xf>
    <xf numFmtId="0" fontId="25" fillId="89" borderId="91" applyNumberFormat="0" applyFont="0" applyAlignment="0" applyProtection="0"/>
    <xf numFmtId="0" fontId="61" fillId="61" borderId="0" applyNumberFormat="0" applyBorder="0" applyAlignment="0" applyProtection="0"/>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4" fontId="24" fillId="0" borderId="92" applyFill="0" applyBorder="0" applyProtection="0">
      <alignment horizontal="righ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49" fontId="24" fillId="0" borderId="92" applyNumberFormat="0" applyFont="0" applyFill="0" applyBorder="0" applyProtection="0">
      <alignment horizontal="left" vertical="center" indent="2"/>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70" fillId="86" borderId="96"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3">
      <alignment horizontal="right" vertical="center"/>
    </xf>
    <xf numFmtId="0" fontId="92" fillId="0" borderId="90" applyNumberFormat="0" applyFill="0" applyAlignment="0" applyProtection="0"/>
    <xf numFmtId="0" fontId="58" fillId="46" borderId="50" applyNumberFormat="0" applyAlignment="0" applyProtection="0"/>
    <xf numFmtId="0" fontId="67" fillId="89" borderId="91" applyNumberFormat="0" applyFont="0" applyAlignment="0" applyProtection="0"/>
    <xf numFmtId="4" fontId="24" fillId="0" borderId="92"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4">
      <alignment horizontal="right" vertical="center"/>
    </xf>
    <xf numFmtId="0" fontId="1" fillId="51" borderId="0" applyNumberFormat="0" applyBorder="0" applyAlignment="0" applyProtection="0"/>
    <xf numFmtId="0" fontId="20" fillId="14" borderId="92">
      <alignment horizontal="right" vertical="center"/>
    </xf>
    <xf numFmtId="0" fontId="89" fillId="86" borderId="96" applyNumberFormat="0" applyAlignment="0" applyProtection="0"/>
    <xf numFmtId="0" fontId="1" fillId="50" borderId="0" applyNumberFormat="0" applyBorder="0" applyAlignment="0" applyProtection="0"/>
    <xf numFmtId="0" fontId="72" fillId="86" borderId="89" applyNumberFormat="0" applyAlignment="0" applyProtection="0"/>
    <xf numFmtId="0" fontId="92" fillId="0" borderId="90" applyNumberFormat="0" applyFill="0" applyAlignment="0" applyProtection="0"/>
    <xf numFmtId="4" fontId="20" fillId="14" borderId="92">
      <alignment horizontal="right" vertical="center"/>
    </xf>
    <xf numFmtId="0" fontId="61" fillId="55" borderId="0" applyNumberFormat="0" applyBorder="0" applyAlignment="0" applyProtection="0"/>
    <xf numFmtId="0" fontId="24" fillId="0" borderId="92" applyNumberFormat="0" applyFill="0" applyAlignment="0" applyProtection="0"/>
    <xf numFmtId="0" fontId="1" fillId="56" borderId="0" applyNumberFormat="0" applyBorder="0" applyAlignment="0" applyProtection="0"/>
    <xf numFmtId="0" fontId="92" fillId="0" borderId="90" applyNumberFormat="0" applyFill="0" applyAlignment="0" applyProtection="0"/>
    <xf numFmtId="4" fontId="24" fillId="0" borderId="92">
      <alignment horizontal="right" vertical="center"/>
    </xf>
    <xf numFmtId="4" fontId="20" fillId="14" borderId="94">
      <alignment horizontal="right" vertical="center"/>
    </xf>
    <xf numFmtId="0" fontId="63" fillId="9" borderId="92">
      <alignment horizontal="right" vertical="center"/>
    </xf>
    <xf numFmtId="0" fontId="25" fillId="89" borderId="91" applyNumberFormat="0" applyFont="0" applyAlignment="0" applyProtection="0"/>
    <xf numFmtId="0" fontId="1" fillId="59" borderId="0" applyNumberFormat="0" applyBorder="0" applyAlignment="0" applyProtection="0"/>
    <xf numFmtId="0" fontId="85" fillId="73" borderId="89" applyNumberFormat="0" applyAlignment="0" applyProtection="0"/>
    <xf numFmtId="4" fontId="63" fillId="9" borderId="92">
      <alignment horizontal="right" vertical="center"/>
    </xf>
    <xf numFmtId="0" fontId="24" fillId="0" borderId="95">
      <alignment horizontal="left" vertical="center" wrapText="1" indent="2"/>
    </xf>
    <xf numFmtId="0" fontId="89" fillId="86" borderId="96" applyNumberFormat="0" applyAlignment="0" applyProtection="0"/>
    <xf numFmtId="0" fontId="67" fillId="89" borderId="91" applyNumberFormat="0" applyFont="0" applyAlignment="0" applyProtection="0"/>
    <xf numFmtId="0" fontId="76" fillId="73" borderId="89" applyNumberFormat="0" applyAlignment="0" applyProtection="0"/>
    <xf numFmtId="49" fontId="22" fillId="0" borderId="92" applyNumberFormat="0" applyFill="0" applyBorder="0" applyProtection="0">
      <alignment horizontal="left" vertical="center"/>
    </xf>
    <xf numFmtId="4" fontId="20" fillId="9" borderId="92">
      <alignment horizontal="right" vertical="center"/>
    </xf>
    <xf numFmtId="0" fontId="92" fillId="0" borderId="90" applyNumberFormat="0" applyFill="0" applyAlignment="0" applyProtection="0"/>
    <xf numFmtId="0" fontId="1" fillId="53" borderId="0" applyNumberFormat="0" applyBorder="0" applyAlignment="0" applyProtection="0"/>
    <xf numFmtId="0" fontId="89" fillId="86" borderId="96" applyNumberFormat="0" applyAlignment="0" applyProtection="0"/>
    <xf numFmtId="0" fontId="85" fillId="73" borderId="89" applyNumberFormat="0" applyAlignment="0" applyProtection="0"/>
    <xf numFmtId="0" fontId="1" fillId="51" borderId="0" applyNumberFormat="0" applyBorder="0" applyAlignment="0" applyProtection="0"/>
    <xf numFmtId="0" fontId="61" fillId="61" borderId="0" applyNumberFormat="0" applyBorder="0" applyAlignment="0" applyProtection="0"/>
    <xf numFmtId="0" fontId="1" fillId="47" borderId="0" applyNumberFormat="0" applyBorder="0" applyAlignment="0" applyProtection="0"/>
    <xf numFmtId="49" fontId="22" fillId="0" borderId="92" applyNumberFormat="0" applyFill="0" applyBorder="0" applyProtection="0">
      <alignment horizontal="left" vertical="center"/>
    </xf>
    <xf numFmtId="0" fontId="92" fillId="0" borderId="90" applyNumberFormat="0" applyFill="0" applyAlignment="0" applyProtection="0"/>
    <xf numFmtId="0" fontId="61" fillId="52" borderId="0" applyNumberFormat="0" applyBorder="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0" fontId="85" fillId="73" borderId="89" applyNumberFormat="0" applyAlignment="0" applyProtection="0"/>
    <xf numFmtId="0" fontId="24" fillId="9" borderId="93">
      <alignment horizontal="left" vertical="center"/>
    </xf>
    <xf numFmtId="0" fontId="73" fillId="86" borderId="89" applyNumberFormat="0" applyAlignment="0" applyProtection="0"/>
    <xf numFmtId="0" fontId="92" fillId="0" borderId="90" applyNumberFormat="0" applyFill="0" applyAlignment="0" applyProtection="0"/>
    <xf numFmtId="4" fontId="20" fillId="14" borderId="93">
      <alignment horizontal="right" vertical="center"/>
    </xf>
    <xf numFmtId="0" fontId="25" fillId="89" borderId="91" applyNumberFormat="0" applyFont="0" applyAlignment="0" applyProtection="0"/>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4" fontId="20" fillId="14" borderId="94">
      <alignment horizontal="right" vertical="center"/>
    </xf>
    <xf numFmtId="0" fontId="61" fillId="64" borderId="0" applyNumberFormat="0" applyBorder="0" applyAlignment="0" applyProtection="0"/>
    <xf numFmtId="0" fontId="92" fillId="0" borderId="90" applyNumberFormat="0" applyFill="0" applyAlignment="0" applyProtection="0"/>
    <xf numFmtId="0" fontId="76" fillId="73"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0" fontId="92" fillId="0" borderId="90" applyNumberFormat="0" applyFill="0" applyAlignment="0" applyProtection="0"/>
    <xf numFmtId="0" fontId="61" fillId="55" borderId="0" applyNumberFormat="0" applyBorder="0" applyAlignment="0" applyProtection="0"/>
    <xf numFmtId="0" fontId="67" fillId="89" borderId="91" applyNumberFormat="0" applyFont="0" applyAlignment="0" applyProtection="0"/>
    <xf numFmtId="0" fontId="24" fillId="0" borderId="92" applyNumberFormat="0" applyFill="0" applyAlignment="0" applyProtection="0"/>
    <xf numFmtId="49" fontId="24" fillId="0" borderId="93" applyNumberFormat="0" applyFont="0" applyFill="0" applyBorder="0" applyProtection="0">
      <alignment horizontal="left" vertical="center" indent="5"/>
    </xf>
    <xf numFmtId="0" fontId="24" fillId="0" borderId="92" applyNumberFormat="0" applyFill="0" applyAlignment="0" applyProtection="0"/>
    <xf numFmtId="4" fontId="24" fillId="0" borderId="92">
      <alignment horizontal="right" vertical="center"/>
    </xf>
    <xf numFmtId="4" fontId="24" fillId="0" borderId="92">
      <alignment horizontal="right" vertical="center"/>
    </xf>
    <xf numFmtId="0" fontId="20" fillId="14" borderId="92">
      <alignment horizontal="right" vertical="center"/>
    </xf>
    <xf numFmtId="0" fontId="24" fillId="14" borderId="95">
      <alignment horizontal="left" vertical="center" wrapText="1" indent="2"/>
    </xf>
    <xf numFmtId="0" fontId="85" fillId="73" borderId="89" applyNumberFormat="0" applyAlignment="0" applyProtection="0"/>
    <xf numFmtId="0" fontId="24" fillId="0"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175" fontId="24" fillId="90" borderId="92" applyNumberFormat="0" applyFont="0" applyBorder="0" applyAlignment="0" applyProtection="0">
      <alignment horizontal="right" vertical="center"/>
    </xf>
    <xf numFmtId="0" fontId="57" fillId="46" borderId="51" applyNumberFormat="0" applyAlignment="0" applyProtection="0"/>
    <xf numFmtId="0" fontId="20" fillId="14" borderId="94">
      <alignment horizontal="right" vertical="center"/>
    </xf>
    <xf numFmtId="0" fontId="73" fillId="86" borderId="89" applyNumberFormat="0" applyAlignment="0" applyProtection="0"/>
    <xf numFmtId="0" fontId="72" fillId="86" borderId="89" applyNumberFormat="0" applyAlignment="0" applyProtection="0"/>
    <xf numFmtId="0" fontId="92" fillId="0" borderId="90" applyNumberFormat="0" applyFill="0" applyAlignment="0" applyProtection="0"/>
    <xf numFmtId="0" fontId="92" fillId="0" borderId="90" applyNumberFormat="0" applyFill="0" applyAlignment="0" applyProtection="0"/>
    <xf numFmtId="0" fontId="25" fillId="89" borderId="91" applyNumberFormat="0" applyFont="0" applyAlignment="0" applyProtection="0"/>
    <xf numFmtId="0" fontId="61" fillId="61" borderId="0" applyNumberFormat="0" applyBorder="0" applyAlignment="0" applyProtection="0"/>
    <xf numFmtId="0" fontId="20" fillId="14" borderId="94">
      <alignment horizontal="right" vertical="center"/>
    </xf>
    <xf numFmtId="0" fontId="1" fillId="59" borderId="0" applyNumberFormat="0" applyBorder="0" applyAlignment="0" applyProtection="0"/>
    <xf numFmtId="0" fontId="20" fillId="14" borderId="93">
      <alignment horizontal="right" vertical="center"/>
    </xf>
    <xf numFmtId="4" fontId="20" fillId="9" borderId="92">
      <alignment horizontal="right" vertical="center"/>
    </xf>
    <xf numFmtId="4" fontId="20" fillId="14" borderId="92">
      <alignment horizontal="right" vertical="center"/>
    </xf>
    <xf numFmtId="0" fontId="59" fillId="0" borderId="0" applyNumberFormat="0" applyFill="0" applyBorder="0" applyAlignment="0" applyProtection="0"/>
    <xf numFmtId="4" fontId="20" fillId="14" borderId="92">
      <alignment horizontal="right" vertical="center"/>
    </xf>
    <xf numFmtId="0" fontId="76" fillId="73" borderId="89" applyNumberFormat="0" applyAlignment="0" applyProtection="0"/>
    <xf numFmtId="0" fontId="20" fillId="14" borderId="92">
      <alignment horizontal="right" vertical="center"/>
    </xf>
    <xf numFmtId="4" fontId="20" fillId="14" borderId="92">
      <alignment horizontal="right" vertical="center"/>
    </xf>
    <xf numFmtId="0" fontId="89" fillId="86" borderId="96" applyNumberFormat="0" applyAlignment="0" applyProtection="0"/>
    <xf numFmtId="4" fontId="20" fillId="14" borderId="92">
      <alignment horizontal="right" vertical="center"/>
    </xf>
    <xf numFmtId="0" fontId="24" fillId="0" borderId="92">
      <alignment horizontal="right" vertical="center"/>
    </xf>
    <xf numFmtId="0" fontId="1" fillId="48" borderId="0" applyNumberFormat="0" applyBorder="0" applyAlignment="0" applyProtection="0"/>
    <xf numFmtId="0" fontId="61" fillId="49" borderId="0" applyNumberFormat="0" applyBorder="0" applyAlignment="0" applyProtection="0"/>
    <xf numFmtId="0" fontId="59" fillId="0" borderId="0" applyNumberFormat="0" applyFill="0" applyBorder="0" applyAlignment="0" applyProtection="0"/>
    <xf numFmtId="0" fontId="24" fillId="0" borderId="95">
      <alignment horizontal="left" vertical="center" wrapText="1" indent="2"/>
    </xf>
    <xf numFmtId="0" fontId="24" fillId="16" borderId="92"/>
    <xf numFmtId="4" fontId="24" fillId="0" borderId="92" applyFill="0" applyBorder="0" applyProtection="0">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77" fillId="0" borderId="90" applyNumberFormat="0" applyFill="0" applyAlignment="0" applyProtection="0"/>
    <xf numFmtId="0" fontId="85" fillId="73" borderId="89" applyNumberFormat="0" applyAlignment="0" applyProtection="0"/>
    <xf numFmtId="0" fontId="24" fillId="0" borderId="92">
      <alignment horizontal="right" vertical="center"/>
    </xf>
    <xf numFmtId="49" fontId="24" fillId="0" borderId="92" applyNumberFormat="0" applyFont="0" applyFill="0" applyBorder="0" applyProtection="0">
      <alignment horizontal="left" vertical="center" indent="2"/>
    </xf>
    <xf numFmtId="0" fontId="72" fillId="86" borderId="89" applyNumberFormat="0" applyAlignment="0" applyProtection="0"/>
    <xf numFmtId="0" fontId="24" fillId="0" borderId="92">
      <alignment horizontal="right" vertical="center"/>
    </xf>
    <xf numFmtId="0" fontId="20" fillId="9" borderId="92">
      <alignment horizontal="right" vertical="center"/>
    </xf>
    <xf numFmtId="0" fontId="61" fillId="52" borderId="0" applyNumberFormat="0" applyBorder="0" applyAlignment="0" applyProtection="0"/>
    <xf numFmtId="4" fontId="24" fillId="0" borderId="92">
      <alignment horizontal="right" vertical="center"/>
    </xf>
    <xf numFmtId="175" fontId="24" fillId="90" borderId="92" applyNumberFormat="0" applyFont="0" applyBorder="0" applyAlignment="0" applyProtection="0">
      <alignment horizontal="right" vertical="center"/>
    </xf>
    <xf numFmtId="4" fontId="63" fillId="9" borderId="92">
      <alignment horizontal="right" vertical="center"/>
    </xf>
    <xf numFmtId="4" fontId="20" fillId="14" borderId="93">
      <alignment horizontal="right" vertical="center"/>
    </xf>
    <xf numFmtId="4" fontId="20" fillId="9" borderId="92">
      <alignment horizontal="right" vertical="center"/>
    </xf>
    <xf numFmtId="0" fontId="77" fillId="0" borderId="90" applyNumberFormat="0" applyFill="0" applyAlignment="0" applyProtection="0"/>
    <xf numFmtId="0" fontId="85" fillId="73" borderId="89" applyNumberFormat="0" applyAlignment="0" applyProtection="0"/>
    <xf numFmtId="0" fontId="24" fillId="16" borderId="92"/>
    <xf numFmtId="49" fontId="24" fillId="0" borderId="92" applyNumberFormat="0" applyFont="0" applyFill="0" applyBorder="0" applyProtection="0">
      <alignment horizontal="left" vertical="center" indent="2"/>
    </xf>
    <xf numFmtId="4" fontId="63" fillId="9" borderId="92">
      <alignment horizontal="right" vertical="center"/>
    </xf>
    <xf numFmtId="0" fontId="89" fillId="86" borderId="96" applyNumberFormat="0" applyAlignment="0" applyProtection="0"/>
    <xf numFmtId="0" fontId="1" fillId="62" borderId="0" applyNumberFormat="0" applyBorder="0" applyAlignment="0" applyProtection="0"/>
    <xf numFmtId="49" fontId="22" fillId="0" borderId="92"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3" fillId="9" borderId="92">
      <alignment horizontal="right" vertical="center"/>
    </xf>
    <xf numFmtId="0" fontId="61" fillId="49" borderId="0" applyNumberFormat="0" applyBorder="0" applyAlignment="0" applyProtection="0"/>
    <xf numFmtId="0" fontId="61"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1" fillId="58" borderId="0" applyNumberFormat="0" applyBorder="0" applyAlignment="0" applyProtection="0"/>
    <xf numFmtId="0" fontId="1" fillId="54" borderId="0" applyNumberFormat="0" applyBorder="0" applyAlignment="0" applyProtection="0"/>
    <xf numFmtId="0" fontId="61" fillId="55" borderId="0" applyNumberFormat="0" applyBorder="0" applyAlignment="0" applyProtection="0"/>
    <xf numFmtId="0" fontId="77" fillId="0" borderId="90" applyNumberFormat="0" applyFill="0" applyAlignment="0" applyProtection="0"/>
    <xf numFmtId="0" fontId="24" fillId="14" borderId="95">
      <alignment horizontal="left" vertical="center" wrapText="1" indent="2"/>
    </xf>
    <xf numFmtId="0" fontId="70" fillId="86" borderId="96" applyNumberFormat="0" applyAlignment="0" applyProtection="0"/>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24" fillId="0" borderId="95">
      <alignment horizontal="left" vertical="center" wrapText="1" indent="2"/>
    </xf>
    <xf numFmtId="0" fontId="70" fillId="86" borderId="96" applyNumberFormat="0" applyAlignment="0" applyProtection="0"/>
    <xf numFmtId="0" fontId="72" fillId="86" borderId="89" applyNumberFormat="0" applyAlignment="0" applyProtection="0"/>
    <xf numFmtId="0" fontId="73" fillId="86" borderId="89" applyNumberFormat="0" applyAlignment="0" applyProtection="0"/>
    <xf numFmtId="0" fontId="76" fillId="73" borderId="89" applyNumberFormat="0" applyAlignment="0" applyProtection="0"/>
    <xf numFmtId="0" fontId="77" fillId="0" borderId="90" applyNumberFormat="0" applyFill="0" applyAlignment="0" applyProtection="0"/>
    <xf numFmtId="0" fontId="85" fillId="73" borderId="89" applyNumberFormat="0" applyAlignment="0" applyProtection="0"/>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89" fillId="86" borderId="96" applyNumberFormat="0" applyAlignment="0" applyProtection="0"/>
    <xf numFmtId="0" fontId="92" fillId="0" borderId="90" applyNumberFormat="0" applyFill="0" applyAlignment="0" applyProtection="0"/>
    <xf numFmtId="0" fontId="1" fillId="53" borderId="0" applyNumberFormat="0" applyBorder="0" applyAlignment="0" applyProtection="0"/>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76" fillId="73" borderId="89" applyNumberFormat="0" applyAlignment="0" applyProtection="0"/>
    <xf numFmtId="0" fontId="24" fillId="0" borderId="92">
      <alignment horizontal="right" vertical="center"/>
    </xf>
    <xf numFmtId="4" fontId="24" fillId="0" borderId="92">
      <alignment horizontal="right" vertical="center"/>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2" applyNumberFormat="0" applyFill="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70" fillId="86" borderId="96" applyNumberFormat="0" applyAlignment="0" applyProtection="0"/>
    <xf numFmtId="0" fontId="89" fillId="86" borderId="96" applyNumberFormat="0" applyAlignment="0" applyProtection="0"/>
    <xf numFmtId="0" fontId="20" fillId="14" borderId="94">
      <alignment horizontal="right" vertical="center"/>
    </xf>
    <xf numFmtId="0" fontId="72" fillId="86" borderId="89" applyNumberFormat="0" applyAlignment="0" applyProtection="0"/>
    <xf numFmtId="4" fontId="20" fillId="14" borderId="92">
      <alignment horizontal="right" vertical="center"/>
    </xf>
    <xf numFmtId="4" fontId="24" fillId="16" borderId="92"/>
    <xf numFmtId="4" fontId="24" fillId="16" borderId="92"/>
    <xf numFmtId="0" fontId="20" fillId="14" borderId="92">
      <alignment horizontal="right" vertical="center"/>
    </xf>
    <xf numFmtId="0" fontId="20" fillId="14" borderId="92">
      <alignment horizontal="right" vertical="center"/>
    </xf>
    <xf numFmtId="0" fontId="24" fillId="16" borderId="92"/>
    <xf numFmtId="0" fontId="20" fillId="14" borderId="94">
      <alignment horizontal="right" vertical="center"/>
    </xf>
    <xf numFmtId="0" fontId="20" fillId="14" borderId="94">
      <alignment horizontal="right" vertical="center"/>
    </xf>
    <xf numFmtId="0" fontId="72" fillId="86" borderId="89" applyNumberFormat="0" applyAlignment="0" applyProtection="0"/>
    <xf numFmtId="0" fontId="20" fillId="14" borderId="93">
      <alignment horizontal="right" vertical="center"/>
    </xf>
    <xf numFmtId="0" fontId="24" fillId="0" borderId="92">
      <alignment horizontal="right" vertical="center"/>
    </xf>
    <xf numFmtId="4" fontId="24" fillId="0" borderId="92">
      <alignment horizontal="right" vertical="center"/>
    </xf>
    <xf numFmtId="0" fontId="92" fillId="0" borderId="90" applyNumberFormat="0" applyFill="0" applyAlignment="0" applyProtection="0"/>
    <xf numFmtId="0" fontId="73" fillId="86" borderId="89" applyNumberFormat="0" applyAlignment="0" applyProtection="0"/>
    <xf numFmtId="0" fontId="92" fillId="0" borderId="90" applyNumberFormat="0" applyFill="0" applyAlignment="0" applyProtection="0"/>
    <xf numFmtId="0" fontId="73" fillId="86" borderId="89" applyNumberFormat="0" applyAlignment="0" applyProtection="0"/>
    <xf numFmtId="49" fontId="22" fillId="0" borderId="92" applyNumberFormat="0" applyFill="0" applyBorder="0" applyProtection="0">
      <alignment horizontal="left" vertical="center"/>
    </xf>
    <xf numFmtId="0" fontId="67" fillId="89" borderId="91" applyNumberFormat="0" applyFont="0" applyAlignment="0" applyProtection="0"/>
    <xf numFmtId="0" fontId="20" fillId="9" borderId="92">
      <alignment horizontal="right" vertical="center"/>
    </xf>
    <xf numFmtId="0" fontId="20" fillId="14" borderId="92">
      <alignment horizontal="right" vertical="center"/>
    </xf>
    <xf numFmtId="0" fontId="73" fillId="86" borderId="89" applyNumberFormat="0" applyAlignment="0" applyProtection="0"/>
    <xf numFmtId="0" fontId="77" fillId="0" borderId="90" applyNumberFormat="0" applyFill="0" applyAlignment="0" applyProtection="0"/>
    <xf numFmtId="4" fontId="24" fillId="0" borderId="92" applyFill="0" applyBorder="0" applyProtection="0">
      <alignment horizontal="right" vertical="center"/>
    </xf>
    <xf numFmtId="0" fontId="3" fillId="0" borderId="52" applyNumberFormat="0" applyFill="0" applyAlignment="0" applyProtection="0"/>
    <xf numFmtId="0" fontId="24" fillId="14" borderId="95">
      <alignment horizontal="left" vertical="center" wrapText="1" indent="2"/>
    </xf>
    <xf numFmtId="0" fontId="3" fillId="0" borderId="52" applyNumberFormat="0" applyFill="0" applyAlignment="0" applyProtection="0"/>
    <xf numFmtId="0" fontId="1" fillId="59" borderId="0" applyNumberFormat="0" applyBorder="0" applyAlignment="0" applyProtection="0"/>
    <xf numFmtId="0" fontId="61" fillId="64" borderId="0" applyNumberFormat="0" applyBorder="0" applyAlignment="0" applyProtection="0"/>
    <xf numFmtId="4" fontId="20" fillId="14" borderId="92">
      <alignment horizontal="right" vertical="center"/>
    </xf>
    <xf numFmtId="0" fontId="85" fillId="73" borderId="89" applyNumberFormat="0" applyAlignment="0" applyProtection="0"/>
    <xf numFmtId="0" fontId="73" fillId="86" borderId="89" applyNumberFormat="0" applyAlignment="0" applyProtection="0"/>
    <xf numFmtId="0" fontId="72" fillId="86" borderId="89" applyNumberFormat="0" applyAlignment="0" applyProtection="0"/>
    <xf numFmtId="0" fontId="24" fillId="9" borderId="93">
      <alignment horizontal="left" vertical="center"/>
    </xf>
    <xf numFmtId="0" fontId="1" fillId="53" borderId="0" applyNumberFormat="0" applyBorder="0" applyAlignment="0" applyProtection="0"/>
    <xf numFmtId="0" fontId="20" fillId="14" borderId="92">
      <alignment horizontal="right" vertical="center"/>
    </xf>
    <xf numFmtId="0" fontId="60" fillId="0" borderId="0" applyNumberFormat="0" applyFill="0" applyBorder="0" applyAlignment="0" applyProtection="0"/>
    <xf numFmtId="0" fontId="61" fillId="49" borderId="0" applyNumberFormat="0" applyBorder="0" applyAlignment="0" applyProtection="0"/>
    <xf numFmtId="175" fontId="24" fillId="90" borderId="92" applyNumberFormat="0" applyFont="0" applyBorder="0" applyAlignment="0" applyProtection="0">
      <alignment horizontal="right" vertical="center"/>
    </xf>
    <xf numFmtId="0" fontId="58" fillId="46" borderId="50" applyNumberFormat="0" applyAlignment="0" applyProtection="0"/>
    <xf numFmtId="0" fontId="58" fillId="46" borderId="50" applyNumberFormat="0" applyAlignment="0" applyProtection="0"/>
    <xf numFmtId="0" fontId="24" fillId="0" borderId="95">
      <alignment horizontal="left" vertical="center" wrapText="1" indent="2"/>
    </xf>
    <xf numFmtId="175" fontId="24" fillId="90" borderId="92" applyNumberFormat="0" applyFont="0" applyBorder="0" applyAlignment="0" applyProtection="0">
      <alignment horizontal="right" vertical="center"/>
    </xf>
    <xf numFmtId="4" fontId="24" fillId="0" borderId="92" applyFill="0" applyBorder="0" applyProtection="0">
      <alignment horizontal="right" vertical="center"/>
    </xf>
    <xf numFmtId="0" fontId="60" fillId="0" borderId="0" applyNumberFormat="0" applyFill="0" applyBorder="0" applyAlignment="0" applyProtection="0"/>
    <xf numFmtId="0" fontId="85" fillId="73" borderId="89" applyNumberFormat="0" applyAlignment="0" applyProtection="0"/>
    <xf numFmtId="0" fontId="24" fillId="0" borderId="95">
      <alignment horizontal="left" vertical="center" wrapText="1" indent="2"/>
    </xf>
    <xf numFmtId="0" fontId="24" fillId="16" borderId="92"/>
    <xf numFmtId="0" fontId="24" fillId="0" borderId="92">
      <alignment horizontal="right" vertical="center"/>
    </xf>
    <xf numFmtId="0" fontId="24" fillId="16" borderId="92"/>
    <xf numFmtId="0" fontId="67" fillId="89" borderId="91" applyNumberFormat="0" applyFont="0" applyAlignment="0" applyProtection="0"/>
    <xf numFmtId="49" fontId="22" fillId="0" borderId="92" applyNumberFormat="0" applyFill="0" applyBorder="0" applyProtection="0">
      <alignment horizontal="left" vertical="center"/>
    </xf>
    <xf numFmtId="0" fontId="24" fillId="0" borderId="95">
      <alignment horizontal="left" vertical="center" wrapText="1" indent="2"/>
    </xf>
    <xf numFmtId="0" fontId="73" fillId="86" borderId="89" applyNumberFormat="0" applyAlignment="0" applyProtection="0"/>
    <xf numFmtId="49" fontId="24" fillId="0" borderId="92" applyNumberFormat="0" applyFont="0" applyFill="0" applyBorder="0" applyProtection="0">
      <alignment horizontal="left" vertical="center" indent="2"/>
    </xf>
    <xf numFmtId="0" fontId="24" fillId="14" borderId="95">
      <alignment horizontal="left" vertical="center" wrapText="1" indent="2"/>
    </xf>
    <xf numFmtId="0" fontId="89" fillId="86" borderId="96" applyNumberFormat="0" applyAlignment="0" applyProtection="0"/>
    <xf numFmtId="0" fontId="1" fillId="50" borderId="0" applyNumberFormat="0" applyBorder="0" applyAlignment="0" applyProtection="0"/>
    <xf numFmtId="0" fontId="3" fillId="0" borderId="52" applyNumberFormat="0" applyFill="0" applyAlignment="0" applyProtection="0"/>
    <xf numFmtId="0" fontId="63" fillId="9" borderId="92">
      <alignment horizontal="right" vertical="center"/>
    </xf>
    <xf numFmtId="0" fontId="1" fillId="63" borderId="0" applyNumberFormat="0" applyBorder="0" applyAlignment="0" applyProtection="0"/>
    <xf numFmtId="0" fontId="76" fillId="73" borderId="89" applyNumberFormat="0" applyAlignment="0" applyProtection="0"/>
    <xf numFmtId="4" fontId="63" fillId="9" borderId="92">
      <alignment horizontal="right" vertical="center"/>
    </xf>
    <xf numFmtId="0" fontId="76" fillId="73" borderId="89" applyNumberFormat="0" applyAlignment="0" applyProtection="0"/>
    <xf numFmtId="0" fontId="61" fillId="58" borderId="0" applyNumberFormat="0" applyBorder="0" applyAlignment="0" applyProtection="0"/>
    <xf numFmtId="0" fontId="72" fillId="86" borderId="89" applyNumberFormat="0" applyAlignment="0" applyProtection="0"/>
    <xf numFmtId="0" fontId="70" fillId="86" borderId="96" applyNumberFormat="0" applyAlignment="0" applyProtection="0"/>
    <xf numFmtId="0" fontId="1" fillId="54" borderId="0" applyNumberFormat="0" applyBorder="0" applyAlignment="0" applyProtection="0"/>
    <xf numFmtId="0" fontId="24" fillId="16" borderId="92"/>
    <xf numFmtId="0" fontId="20" fillId="14" borderId="92">
      <alignment horizontal="right" vertical="center"/>
    </xf>
    <xf numFmtId="0" fontId="63" fillId="9" borderId="92">
      <alignment horizontal="right" vertical="center"/>
    </xf>
    <xf numFmtId="0" fontId="89" fillId="86" borderId="96" applyNumberFormat="0" applyAlignment="0" applyProtection="0"/>
    <xf numFmtId="4" fontId="20" fillId="9" borderId="92">
      <alignment horizontal="right" vertical="center"/>
    </xf>
    <xf numFmtId="0" fontId="1" fillId="63" borderId="0" applyNumberFormat="0" applyBorder="0" applyAlignment="0" applyProtection="0"/>
    <xf numFmtId="0" fontId="77" fillId="0" borderId="90" applyNumberFormat="0" applyFill="0" applyAlignment="0" applyProtection="0"/>
    <xf numFmtId="0" fontId="77" fillId="0" borderId="90" applyNumberFormat="0" applyFill="0" applyAlignment="0" applyProtection="0"/>
    <xf numFmtId="0" fontId="89" fillId="86" borderId="96" applyNumberFormat="0" applyAlignment="0" applyProtection="0"/>
    <xf numFmtId="4" fontId="24" fillId="16" borderId="92"/>
    <xf numFmtId="0" fontId="61" fillId="52" borderId="0" applyNumberFormat="0" applyBorder="0" applyAlignment="0" applyProtection="0"/>
    <xf numFmtId="0" fontId="1" fillId="50" borderId="0" applyNumberFormat="0" applyBorder="0" applyAlignment="0" applyProtection="0"/>
    <xf numFmtId="0" fontId="20" fillId="14" borderId="94">
      <alignment horizontal="right" vertical="center"/>
    </xf>
    <xf numFmtId="0" fontId="59" fillId="0" borderId="0" applyNumberFormat="0" applyFill="0" applyBorder="0" applyAlignment="0" applyProtection="0"/>
    <xf numFmtId="0" fontId="70" fillId="86" borderId="96" applyNumberFormat="0" applyAlignment="0" applyProtection="0"/>
    <xf numFmtId="0" fontId="20" fillId="9" borderId="92">
      <alignment horizontal="right" vertical="center"/>
    </xf>
    <xf numFmtId="4" fontId="24" fillId="0" borderId="92">
      <alignment horizontal="right" vertical="center"/>
    </xf>
    <xf numFmtId="0" fontId="1" fillId="57" borderId="0" applyNumberFormat="0" applyBorder="0" applyAlignment="0" applyProtection="0"/>
    <xf numFmtId="49" fontId="24" fillId="0" borderId="92" applyNumberFormat="0" applyFont="0" applyFill="0" applyBorder="0" applyProtection="0">
      <alignment horizontal="left" vertical="center" indent="2"/>
    </xf>
    <xf numFmtId="0" fontId="24" fillId="14" borderId="95">
      <alignment horizontal="left" vertical="center" wrapText="1" indent="2"/>
    </xf>
    <xf numFmtId="0" fontId="20" fillId="14" borderId="93">
      <alignment horizontal="right" vertical="center"/>
    </xf>
    <xf numFmtId="4" fontId="24" fillId="16" borderId="92"/>
    <xf numFmtId="0" fontId="67" fillId="89" borderId="91" applyNumberFormat="0" applyFont="0" applyAlignment="0" applyProtection="0"/>
    <xf numFmtId="0" fontId="61" fillId="55" borderId="0" applyNumberFormat="0" applyBorder="0" applyAlignment="0" applyProtection="0"/>
    <xf numFmtId="4" fontId="20" fillId="14" borderId="92">
      <alignment horizontal="right" vertical="center"/>
    </xf>
    <xf numFmtId="0" fontId="61" fillId="49" borderId="0" applyNumberFormat="0" applyBorder="0" applyAlignment="0" applyProtection="0"/>
    <xf numFmtId="0" fontId="85" fillId="73" borderId="89" applyNumberFormat="0" applyAlignment="0" applyProtection="0"/>
    <xf numFmtId="0" fontId="70" fillId="86" borderId="96" applyNumberFormat="0" applyAlignment="0" applyProtection="0"/>
    <xf numFmtId="0" fontId="92" fillId="0" borderId="90" applyNumberFormat="0" applyFill="0" applyAlignment="0" applyProtection="0"/>
    <xf numFmtId="4" fontId="20" fillId="14" borderId="93">
      <alignment horizontal="right" vertical="center"/>
    </xf>
    <xf numFmtId="0" fontId="1" fillId="51" borderId="0" applyNumberFormat="0" applyBorder="0" applyAlignment="0" applyProtection="0"/>
    <xf numFmtId="4" fontId="63" fillId="9" borderId="92">
      <alignment horizontal="right" vertical="center"/>
    </xf>
    <xf numFmtId="0" fontId="20" fillId="14" borderId="92">
      <alignment horizontal="right" vertical="center"/>
    </xf>
    <xf numFmtId="0" fontId="61"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2" fillId="86" borderId="89" applyNumberFormat="0" applyAlignment="0" applyProtection="0"/>
    <xf numFmtId="0" fontId="61" fillId="58" borderId="0" applyNumberFormat="0" applyBorder="0" applyAlignment="0" applyProtection="0"/>
    <xf numFmtId="0" fontId="20" fillId="9" borderId="92">
      <alignment horizontal="right" vertical="center"/>
    </xf>
    <xf numFmtId="0" fontId="73" fillId="86" borderId="89" applyNumberFormat="0" applyAlignment="0" applyProtection="0"/>
    <xf numFmtId="4" fontId="24" fillId="0" borderId="92" applyFill="0" applyBorder="0" applyProtection="0">
      <alignment horizontal="right" vertical="center"/>
    </xf>
    <xf numFmtId="0" fontId="24" fillId="14" borderId="95">
      <alignment horizontal="left" vertical="center" wrapText="1" indent="2"/>
    </xf>
    <xf numFmtId="4" fontId="24" fillId="16" borderId="92"/>
    <xf numFmtId="0" fontId="57" fillId="46" borderId="51" applyNumberFormat="0" applyAlignment="0" applyProtection="0"/>
    <xf numFmtId="0" fontId="73" fillId="86" borderId="89" applyNumberFormat="0" applyAlignment="0" applyProtection="0"/>
    <xf numFmtId="0" fontId="73" fillId="86" borderId="89" applyNumberFormat="0" applyAlignment="0" applyProtection="0"/>
    <xf numFmtId="0" fontId="1" fillId="48" borderId="0" applyNumberFormat="0" applyBorder="0" applyAlignment="0" applyProtection="0"/>
    <xf numFmtId="0" fontId="76" fillId="73" borderId="89" applyNumberFormat="0" applyAlignment="0" applyProtection="0"/>
    <xf numFmtId="49" fontId="22" fillId="0" borderId="92" applyNumberFormat="0" applyFill="0" applyBorder="0" applyProtection="0">
      <alignment horizontal="left" vertical="center"/>
    </xf>
    <xf numFmtId="0" fontId="24" fillId="0" borderId="95">
      <alignment horizontal="left" vertical="center" wrapText="1" indent="2"/>
    </xf>
    <xf numFmtId="0" fontId="24" fillId="14" borderId="95">
      <alignment horizontal="left" vertical="center" wrapText="1" indent="2"/>
    </xf>
    <xf numFmtId="0" fontId="67" fillId="89" borderId="91" applyNumberFormat="0" applyFont="0" applyAlignment="0" applyProtection="0"/>
    <xf numFmtId="0" fontId="20" fillId="14" borderId="92">
      <alignment horizontal="right" vertical="center"/>
    </xf>
    <xf numFmtId="0" fontId="20" fillId="14" borderId="92">
      <alignment horizontal="right" vertical="center"/>
    </xf>
    <xf numFmtId="0" fontId="73" fillId="86" borderId="89" applyNumberFormat="0" applyAlignment="0" applyProtection="0"/>
    <xf numFmtId="0" fontId="61" fillId="55" borderId="0" applyNumberFormat="0" applyBorder="0" applyAlignment="0" applyProtection="0"/>
    <xf numFmtId="175" fontId="24" fillId="90" borderId="92" applyNumberFormat="0" applyFont="0" applyBorder="0" applyAlignment="0" applyProtection="0">
      <alignment horizontal="right" vertical="center"/>
    </xf>
    <xf numFmtId="0" fontId="1" fillId="60" borderId="0" applyNumberFormat="0" applyBorder="0" applyAlignment="0" applyProtection="0"/>
    <xf numFmtId="0" fontId="73" fillId="86" borderId="89" applyNumberFormat="0" applyAlignment="0" applyProtection="0"/>
    <xf numFmtId="0" fontId="89" fillId="86" borderId="96" applyNumberFormat="0" applyAlignment="0" applyProtection="0"/>
    <xf numFmtId="0" fontId="92" fillId="0" borderId="90" applyNumberFormat="0" applyFill="0" applyAlignment="0" applyProtection="0"/>
    <xf numFmtId="0" fontId="85" fillId="73" borderId="89" applyNumberFormat="0" applyAlignment="0" applyProtection="0"/>
    <xf numFmtId="0" fontId="20" fillId="9" borderId="92">
      <alignment horizontal="right" vertical="center"/>
    </xf>
    <xf numFmtId="0" fontId="61" fillId="49" borderId="0" applyNumberFormat="0" applyBorder="0" applyAlignment="0" applyProtection="0"/>
    <xf numFmtId="0" fontId="89" fillId="86" borderId="96" applyNumberFormat="0" applyAlignment="0" applyProtection="0"/>
    <xf numFmtId="0" fontId="1" fillId="54" borderId="0" applyNumberFormat="0" applyBorder="0" applyAlignment="0" applyProtection="0"/>
    <xf numFmtId="4" fontId="63" fillId="9" borderId="92">
      <alignment horizontal="right" vertical="center"/>
    </xf>
    <xf numFmtId="4" fontId="20" fillId="9" borderId="92">
      <alignment horizontal="right" vertical="center"/>
    </xf>
    <xf numFmtId="0" fontId="24" fillId="0" borderId="92" applyNumberFormat="0" applyFill="0" applyAlignment="0" applyProtection="0"/>
    <xf numFmtId="4" fontId="20" fillId="9" borderId="92">
      <alignment horizontal="right" vertical="center"/>
    </xf>
    <xf numFmtId="0" fontId="3" fillId="0" borderId="52" applyNumberFormat="0" applyFill="0" applyAlignment="0" applyProtection="0"/>
    <xf numFmtId="0" fontId="73" fillId="86" borderId="89" applyNumberFormat="0" applyAlignment="0" applyProtection="0"/>
    <xf numFmtId="0" fontId="1" fillId="56" borderId="0" applyNumberFormat="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24" fillId="0" borderId="92" applyNumberFormat="0" applyFill="0" applyAlignment="0" applyProtection="0"/>
    <xf numFmtId="4" fontId="20" fillId="14" borderId="92">
      <alignment horizontal="right" vertical="center"/>
    </xf>
    <xf numFmtId="0" fontId="67" fillId="89" borderId="91" applyNumberFormat="0" applyFont="0" applyAlignment="0" applyProtection="0"/>
    <xf numFmtId="4" fontId="20" fillId="14" borderId="92">
      <alignment horizontal="right" vertical="center"/>
    </xf>
    <xf numFmtId="4" fontId="20" fillId="14" borderId="92">
      <alignment horizontal="right" vertical="center"/>
    </xf>
    <xf numFmtId="0" fontId="24" fillId="0" borderId="92">
      <alignment horizontal="right" vertical="center"/>
    </xf>
    <xf numFmtId="4" fontId="24" fillId="0" borderId="92">
      <alignment horizontal="right" vertical="center"/>
    </xf>
    <xf numFmtId="0" fontId="77" fillId="0" borderId="90" applyNumberFormat="0" applyFill="0" applyAlignment="0" applyProtection="0"/>
    <xf numFmtId="0" fontId="67" fillId="89" borderId="91" applyNumberFormat="0" applyFont="0" applyAlignment="0" applyProtection="0"/>
    <xf numFmtId="0" fontId="24" fillId="0" borderId="92" applyNumberFormat="0" applyFill="0" applyAlignment="0" applyProtection="0"/>
    <xf numFmtId="0" fontId="20" fillId="14" borderId="94">
      <alignment horizontal="right" vertical="center"/>
    </xf>
    <xf numFmtId="4" fontId="20" fillId="14" borderId="92">
      <alignment horizontal="right" vertical="center"/>
    </xf>
    <xf numFmtId="0" fontId="73" fillId="86" borderId="89" applyNumberFormat="0" applyAlignment="0" applyProtection="0"/>
    <xf numFmtId="0" fontId="20" fillId="14" borderId="92">
      <alignment horizontal="right" vertical="center"/>
    </xf>
    <xf numFmtId="4" fontId="24" fillId="16" borderId="92"/>
    <xf numFmtId="0" fontId="76" fillId="73" borderId="89" applyNumberFormat="0" applyAlignment="0" applyProtection="0"/>
    <xf numFmtId="0" fontId="73" fillId="86" borderId="89" applyNumberFormat="0" applyAlignment="0" applyProtection="0"/>
    <xf numFmtId="0" fontId="92" fillId="0" borderId="90" applyNumberFormat="0" applyFill="0" applyAlignment="0" applyProtection="0"/>
    <xf numFmtId="0" fontId="24" fillId="9" borderId="93">
      <alignment horizontal="left" vertical="center"/>
    </xf>
    <xf numFmtId="0" fontId="76" fillId="73" borderId="89" applyNumberFormat="0" applyAlignment="0" applyProtection="0"/>
    <xf numFmtId="0" fontId="24" fillId="0" borderId="92" applyNumberFormat="0" applyFill="0" applyAlignment="0" applyProtection="0"/>
    <xf numFmtId="0" fontId="1" fillId="63" borderId="0" applyNumberFormat="0" applyBorder="0" applyAlignment="0" applyProtection="0"/>
    <xf numFmtId="0" fontId="24" fillId="0" borderId="92">
      <alignment horizontal="right" vertical="center"/>
    </xf>
    <xf numFmtId="0" fontId="24" fillId="9" borderId="93">
      <alignment horizontal="left" vertical="center"/>
    </xf>
    <xf numFmtId="4" fontId="20" fillId="14" borderId="94">
      <alignment horizontal="right" vertical="center"/>
    </xf>
    <xf numFmtId="49" fontId="22" fillId="0" borderId="92" applyNumberFormat="0" applyFill="0" applyBorder="0" applyProtection="0">
      <alignment horizontal="left" vertical="center"/>
    </xf>
    <xf numFmtId="0" fontId="89" fillId="86" borderId="96" applyNumberFormat="0" applyAlignment="0" applyProtection="0"/>
    <xf numFmtId="0" fontId="61" fillId="64" borderId="0" applyNumberFormat="0" applyBorder="0" applyAlignment="0" applyProtection="0"/>
    <xf numFmtId="0" fontId="1" fillId="62" borderId="0" applyNumberFormat="0" applyBorder="0" applyAlignment="0" applyProtection="0"/>
    <xf numFmtId="0" fontId="72" fillId="86" borderId="89" applyNumberFormat="0" applyAlignment="0" applyProtection="0"/>
    <xf numFmtId="0" fontId="85" fillId="73" borderId="89" applyNumberFormat="0" applyAlignment="0" applyProtection="0"/>
    <xf numFmtId="4" fontId="63" fillId="9" borderId="92">
      <alignment horizontal="right" vertical="center"/>
    </xf>
    <xf numFmtId="0" fontId="1" fillId="57" borderId="0" applyNumberFormat="0" applyBorder="0" applyAlignment="0" applyProtection="0"/>
    <xf numFmtId="0" fontId="20" fillId="14" borderId="93">
      <alignment horizontal="right" vertical="center"/>
    </xf>
    <xf numFmtId="0" fontId="24" fillId="14" borderId="95">
      <alignment horizontal="left" vertical="center" wrapText="1" indent="2"/>
    </xf>
    <xf numFmtId="0" fontId="72" fillId="86" borderId="89" applyNumberFormat="0" applyAlignment="0" applyProtection="0"/>
    <xf numFmtId="0" fontId="1" fillId="63" borderId="0" applyNumberFormat="0" applyBorder="0" applyAlignment="0" applyProtection="0"/>
    <xf numFmtId="4" fontId="20" fillId="14" borderId="93">
      <alignment horizontal="right" vertical="center"/>
    </xf>
    <xf numFmtId="0" fontId="25" fillId="89" borderId="91" applyNumberFormat="0" applyFont="0" applyAlignment="0" applyProtection="0"/>
    <xf numFmtId="0" fontId="1" fillId="62" borderId="0" applyNumberFormat="0" applyBorder="0" applyAlignment="0" applyProtection="0"/>
    <xf numFmtId="0" fontId="20" fillId="9" borderId="92">
      <alignment horizontal="right" vertical="center"/>
    </xf>
    <xf numFmtId="0" fontId="1" fillId="56" borderId="0" applyNumberFormat="0" applyBorder="0" applyAlignment="0" applyProtection="0"/>
    <xf numFmtId="0" fontId="85" fillId="73" borderId="89" applyNumberFormat="0" applyAlignment="0" applyProtection="0"/>
    <xf numFmtId="4" fontId="20" fillId="14" borderId="93">
      <alignment horizontal="right" vertical="center"/>
    </xf>
    <xf numFmtId="4" fontId="20" fillId="14" borderId="92">
      <alignment horizontal="right" vertical="center"/>
    </xf>
    <xf numFmtId="0" fontId="20" fillId="9" borderId="92">
      <alignment horizontal="right" vertical="center"/>
    </xf>
    <xf numFmtId="0" fontId="76" fillId="73" borderId="89" applyNumberFormat="0" applyAlignment="0" applyProtection="0"/>
    <xf numFmtId="0" fontId="1" fillId="54" borderId="0" applyNumberFormat="0" applyBorder="0" applyAlignment="0" applyProtection="0"/>
    <xf numFmtId="0" fontId="58" fillId="46" borderId="50" applyNumberFormat="0" applyAlignment="0" applyProtection="0"/>
    <xf numFmtId="0" fontId="77" fillId="0" borderId="90" applyNumberFormat="0" applyFill="0" applyAlignment="0" applyProtection="0"/>
    <xf numFmtId="0" fontId="63" fillId="9" borderId="92">
      <alignment horizontal="right" vertical="center"/>
    </xf>
    <xf numFmtId="0" fontId="89" fillId="86" borderId="96" applyNumberFormat="0" applyAlignment="0" applyProtection="0"/>
    <xf numFmtId="0" fontId="92" fillId="0" borderId="90" applyNumberFormat="0" applyFill="0" applyAlignment="0" applyProtection="0"/>
    <xf numFmtId="0" fontId="1" fillId="53" borderId="0" applyNumberFormat="0" applyBorder="0" applyAlignment="0" applyProtection="0"/>
    <xf numFmtId="175" fontId="24" fillId="90" borderId="92"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1" fillId="61" borderId="0" applyNumberFormat="0" applyBorder="0" applyAlignment="0" applyProtection="0"/>
    <xf numFmtId="0" fontId="77" fillId="0" borderId="90" applyNumberFormat="0" applyFill="0" applyAlignment="0" applyProtection="0"/>
    <xf numFmtId="0" fontId="24" fillId="0" borderId="92">
      <alignment horizontal="right" vertical="center"/>
    </xf>
    <xf numFmtId="0" fontId="25" fillId="89" borderId="91" applyNumberFormat="0" applyFont="0" applyAlignment="0" applyProtection="0"/>
    <xf numFmtId="0" fontId="73" fillId="86" borderId="89" applyNumberFormat="0" applyAlignment="0" applyProtection="0"/>
    <xf numFmtId="0" fontId="92" fillId="0" borderId="90" applyNumberFormat="0" applyFill="0" applyAlignment="0" applyProtection="0"/>
    <xf numFmtId="0" fontId="1" fillId="48" borderId="0" applyNumberFormat="0" applyBorder="0" applyAlignment="0" applyProtection="0"/>
    <xf numFmtId="0" fontId="67" fillId="89" borderId="91" applyNumberFormat="0" applyFont="0" applyAlignment="0" applyProtection="0"/>
    <xf numFmtId="0" fontId="61" fillId="58" borderId="0" applyNumberFormat="0" applyBorder="0" applyAlignment="0" applyProtection="0"/>
    <xf numFmtId="0" fontId="24" fillId="0" borderId="92" applyNumberFormat="0" applyFill="0" applyAlignment="0" applyProtection="0"/>
    <xf numFmtId="0" fontId="1" fillId="57" borderId="0" applyNumberFormat="0" applyBorder="0" applyAlignment="0" applyProtection="0"/>
    <xf numFmtId="4" fontId="24" fillId="0" borderId="92" applyFill="0" applyBorder="0" applyProtection="0">
      <alignment horizontal="right" vertical="center"/>
    </xf>
    <xf numFmtId="0" fontId="1" fillId="47" borderId="0" applyNumberFormat="0" applyBorder="0" applyAlignment="0" applyProtection="0"/>
    <xf numFmtId="0" fontId="92" fillId="0" borderId="90" applyNumberFormat="0" applyFill="0" applyAlignment="0" applyProtection="0"/>
    <xf numFmtId="0" fontId="1" fillId="60" borderId="0" applyNumberFormat="0" applyBorder="0" applyAlignment="0" applyProtection="0"/>
    <xf numFmtId="0" fontId="63" fillId="9" borderId="92">
      <alignment horizontal="right" vertical="center"/>
    </xf>
    <xf numFmtId="0" fontId="76" fillId="73" borderId="89" applyNumberFormat="0" applyAlignment="0" applyProtection="0"/>
    <xf numFmtId="175" fontId="24" fillId="90" borderId="92" applyNumberFormat="0" applyFont="0" applyBorder="0" applyAlignment="0" applyProtection="0">
      <alignment horizontal="right" vertical="center"/>
    </xf>
    <xf numFmtId="0" fontId="76" fillId="73" borderId="89" applyNumberFormat="0" applyAlignment="0" applyProtection="0"/>
    <xf numFmtId="4" fontId="24" fillId="0" borderId="92">
      <alignment horizontal="right" vertical="center"/>
    </xf>
    <xf numFmtId="49" fontId="24" fillId="0" borderId="92" applyNumberFormat="0" applyFont="0" applyFill="0" applyBorder="0" applyProtection="0">
      <alignment horizontal="left" vertical="center" indent="2"/>
    </xf>
    <xf numFmtId="175" fontId="24" fillId="90" borderId="92" applyNumberFormat="0" applyFont="0" applyBorder="0" applyAlignment="0" applyProtection="0">
      <alignment horizontal="right" vertical="center"/>
    </xf>
    <xf numFmtId="0" fontId="85" fillId="73" borderId="89" applyNumberFormat="0" applyAlignment="0" applyProtection="0"/>
    <xf numFmtId="49" fontId="22" fillId="0" borderId="92" applyNumberFormat="0" applyFill="0" applyBorder="0" applyProtection="0">
      <alignment horizontal="left" vertical="center"/>
    </xf>
    <xf numFmtId="4" fontId="20" fillId="14"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61" fillId="49" borderId="0" applyNumberFormat="0" applyBorder="0" applyAlignment="0" applyProtection="0"/>
    <xf numFmtId="0" fontId="61"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0" fillId="0" borderId="0" applyNumberFormat="0" applyFill="0" applyBorder="0" applyAlignment="0" applyProtection="0"/>
    <xf numFmtId="0" fontId="61" fillId="58" borderId="0" applyNumberFormat="0" applyBorder="0" applyAlignment="0" applyProtection="0"/>
    <xf numFmtId="0" fontId="1" fillId="63" borderId="0" applyNumberFormat="0" applyBorder="0" applyAlignment="0" applyProtection="0"/>
    <xf numFmtId="0" fontId="61" fillId="55" borderId="0" applyNumberFormat="0" applyBorder="0" applyAlignment="0" applyProtection="0"/>
    <xf numFmtId="0" fontId="61" fillId="52" borderId="0" applyNumberFormat="0" applyBorder="0" applyAlignment="0" applyProtection="0"/>
    <xf numFmtId="0" fontId="57" fillId="46" borderId="51"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59"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58" fillId="46" borderId="50" applyNumberFormat="0" applyAlignment="0" applyProtection="0"/>
    <xf numFmtId="0" fontId="1" fillId="51" borderId="0" applyNumberFormat="0" applyBorder="0" applyAlignment="0" applyProtection="0"/>
    <xf numFmtId="0" fontId="61" fillId="61" borderId="0" applyNumberFormat="0" applyBorder="0" applyAlignment="0" applyProtection="0"/>
    <xf numFmtId="164" fontId="4" fillId="0" borderId="0" applyFont="0" applyFill="0" applyBorder="0" applyAlignment="0" applyProtection="0"/>
  </cellStyleXfs>
  <cellXfs count="453">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6" fontId="0" fillId="0" borderId="0" xfId="0" applyNumberFormat="1"/>
    <xf numFmtId="9" fontId="0" fillId="0" borderId="0" xfId="1" applyFont="1" applyBorder="1" applyAlignment="1"/>
    <xf numFmtId="0" fontId="9" fillId="0" borderId="0" xfId="0" applyFont="1"/>
    <xf numFmtId="11" fontId="0" fillId="0" borderId="0" xfId="0" applyNumberFormat="1"/>
    <xf numFmtId="167"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8" fontId="17" fillId="0" borderId="12" xfId="0" applyNumberFormat="1" applyFont="1" applyBorder="1" applyAlignment="1">
      <alignment horizontal="center" wrapText="1"/>
    </xf>
    <xf numFmtId="168" fontId="17" fillId="0" borderId="13" xfId="0" applyNumberFormat="1" applyFont="1" applyBorder="1" applyAlignment="1">
      <alignment horizontal="center" wrapText="1"/>
    </xf>
    <xf numFmtId="0" fontId="16" fillId="0" borderId="14" xfId="0" applyFont="1" applyBorder="1" applyAlignment="1">
      <alignment horizontal="left" wrapText="1"/>
    </xf>
    <xf numFmtId="168" fontId="17" fillId="0" borderId="15" xfId="0" applyNumberFormat="1" applyFont="1" applyBorder="1" applyAlignment="1">
      <alignment horizontal="center" wrapText="1"/>
    </xf>
    <xf numFmtId="168"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8" fontId="17" fillId="0" borderId="18" xfId="0" applyNumberFormat="1" applyFont="1" applyBorder="1" applyAlignment="1">
      <alignment horizontal="center" wrapText="1"/>
    </xf>
    <xf numFmtId="168"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5"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36" xfId="13" applyFont="1" applyFill="1" applyBorder="1" applyAlignment="1">
      <alignment horizontal="center" vertical="center"/>
    </xf>
    <xf numFmtId="0" fontId="22" fillId="14" borderId="33" xfId="13" applyFont="1" applyFill="1" applyBorder="1" applyAlignment="1">
      <alignment vertical="center"/>
    </xf>
    <xf numFmtId="0" fontId="22" fillId="14" borderId="33" xfId="13" applyFont="1" applyFill="1" applyBorder="1" applyAlignment="1">
      <alignment horizontal="left" vertical="center"/>
    </xf>
    <xf numFmtId="2" fontId="3" fillId="13" borderId="0" xfId="0" applyNumberFormat="1" applyFont="1" applyFill="1" applyAlignment="1">
      <alignment wrapText="1"/>
    </xf>
    <xf numFmtId="0" fontId="26" fillId="8" borderId="0" xfId="13" applyFont="1" applyFill="1" applyAlignment="1">
      <alignment vertical="center"/>
    </xf>
    <xf numFmtId="0" fontId="22" fillId="8" borderId="0" xfId="7" applyFont="1" applyFill="1" applyAlignment="1">
      <alignment vertical="center"/>
    </xf>
    <xf numFmtId="2" fontId="22" fillId="9" borderId="38" xfId="13" applyNumberFormat="1" applyFont="1" applyFill="1" applyBorder="1" applyAlignment="1">
      <alignment horizontal="left" vertical="center"/>
    </xf>
    <xf numFmtId="2" fontId="22" fillId="9" borderId="33"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8" xfId="15" applyFont="1" applyFill="1" applyBorder="1" applyAlignment="1">
      <alignment vertical="top" wrapText="1"/>
    </xf>
    <xf numFmtId="0" fontId="22" fillId="9" borderId="33"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39" xfId="0" applyFont="1" applyBorder="1" applyAlignment="1">
      <alignment wrapText="1"/>
    </xf>
    <xf numFmtId="1" fontId="3" fillId="0" borderId="40" xfId="0" applyNumberFormat="1" applyFont="1" applyBorder="1" applyAlignment="1">
      <alignment wrapText="1"/>
    </xf>
    <xf numFmtId="0" fontId="34" fillId="0" borderId="0" xfId="0" applyFont="1" applyAlignment="1">
      <alignment horizontal="left" vertical="top"/>
    </xf>
    <xf numFmtId="0" fontId="0" fillId="0" borderId="0" xfId="0" applyAlignment="1">
      <alignment horizontal="left" vertical="top"/>
    </xf>
    <xf numFmtId="0" fontId="40" fillId="18" borderId="41" xfId="0" applyFont="1" applyFill="1" applyBorder="1" applyAlignment="1">
      <alignment horizontal="center" vertical="top" wrapText="1"/>
    </xf>
    <xf numFmtId="0" fontId="40" fillId="18" borderId="41" xfId="0" applyFont="1" applyFill="1" applyBorder="1" applyAlignment="1">
      <alignment horizontal="left" vertical="top" wrapText="1"/>
    </xf>
    <xf numFmtId="0" fontId="42" fillId="18" borderId="41" xfId="0" applyFont="1" applyFill="1" applyBorder="1" applyAlignment="1">
      <alignment horizontal="left" vertical="top" wrapText="1"/>
    </xf>
    <xf numFmtId="0" fontId="0" fillId="18" borderId="41" xfId="0" applyFill="1" applyBorder="1" applyAlignment="1">
      <alignment horizontal="left" vertical="top" wrapText="1"/>
    </xf>
    <xf numFmtId="0" fontId="0" fillId="18" borderId="41" xfId="0" applyFill="1" applyBorder="1" applyAlignment="1">
      <alignment horizontal="center" vertical="top" wrapText="1"/>
    </xf>
    <xf numFmtId="0" fontId="44" fillId="19" borderId="42" xfId="0" applyFont="1" applyFill="1" applyBorder="1" applyAlignment="1">
      <alignment horizontal="left" vertical="top" wrapText="1"/>
    </xf>
    <xf numFmtId="0" fontId="0" fillId="19" borderId="42" xfId="0" applyFill="1" applyBorder="1" applyAlignment="1">
      <alignment horizontal="center" vertical="top" wrapText="1"/>
    </xf>
    <xf numFmtId="0" fontId="44" fillId="19" borderId="42" xfId="0" applyFont="1" applyFill="1" applyBorder="1" applyAlignment="1">
      <alignment horizontal="center" vertical="top" wrapText="1"/>
    </xf>
    <xf numFmtId="168" fontId="47" fillId="19" borderId="42" xfId="0" applyNumberFormat="1" applyFont="1" applyFill="1" applyBorder="1" applyAlignment="1">
      <alignment horizontal="center" vertical="top" wrapText="1"/>
    </xf>
    <xf numFmtId="0" fontId="44" fillId="0" borderId="43" xfId="0" applyFont="1" applyBorder="1" applyAlignment="1">
      <alignment horizontal="left" vertical="top" wrapText="1"/>
    </xf>
    <xf numFmtId="0" fontId="0" fillId="0" borderId="43" xfId="0" applyBorder="1" applyAlignment="1">
      <alignment horizontal="center" vertical="top" wrapText="1"/>
    </xf>
    <xf numFmtId="168" fontId="47" fillId="0" borderId="43" xfId="0" applyNumberFormat="1" applyFont="1" applyBorder="1" applyAlignment="1">
      <alignment horizontal="center" vertical="top" wrapText="1"/>
    </xf>
    <xf numFmtId="0" fontId="44" fillId="19" borderId="43" xfId="0" applyFont="1" applyFill="1" applyBorder="1" applyAlignment="1">
      <alignment horizontal="left" vertical="top" wrapText="1"/>
    </xf>
    <xf numFmtId="0" fontId="0" fillId="19" borderId="43" xfId="0" applyFill="1" applyBorder="1" applyAlignment="1">
      <alignment horizontal="center" vertical="top" wrapText="1"/>
    </xf>
    <xf numFmtId="168" fontId="47" fillId="19" borderId="43" xfId="0" applyNumberFormat="1" applyFont="1" applyFill="1" applyBorder="1" applyAlignment="1">
      <alignment horizontal="center" vertical="top" wrapText="1"/>
    </xf>
    <xf numFmtId="0" fontId="44" fillId="0" borderId="44" xfId="0" applyFont="1" applyBorder="1" applyAlignment="1">
      <alignment horizontal="left" vertical="top" wrapText="1"/>
    </xf>
    <xf numFmtId="0" fontId="0" fillId="0" borderId="44" xfId="0" applyBorder="1" applyAlignment="1">
      <alignment horizontal="center" vertical="top" wrapText="1"/>
    </xf>
    <xf numFmtId="168" fontId="47" fillId="0" borderId="44" xfId="0" applyNumberFormat="1" applyFont="1" applyBorder="1" applyAlignment="1">
      <alignment horizontal="center" vertical="top" wrapText="1"/>
    </xf>
    <xf numFmtId="169" fontId="45" fillId="19" borderId="42" xfId="0" applyNumberFormat="1" applyFont="1" applyFill="1" applyBorder="1" applyAlignment="1">
      <alignment horizontal="center" vertical="top" wrapText="1"/>
    </xf>
    <xf numFmtId="170" fontId="45" fillId="19" borderId="42" xfId="0" applyNumberFormat="1" applyFont="1" applyFill="1" applyBorder="1" applyAlignment="1">
      <alignment horizontal="center" vertical="top" wrapText="1"/>
    </xf>
    <xf numFmtId="169" fontId="45" fillId="0" borderId="43" xfId="0" applyNumberFormat="1" applyFont="1" applyBorder="1" applyAlignment="1">
      <alignment horizontal="left" vertical="top" wrapText="1"/>
    </xf>
    <xf numFmtId="170" fontId="45" fillId="0" borderId="43" xfId="0" applyNumberFormat="1" applyFont="1" applyBorder="1" applyAlignment="1">
      <alignment horizontal="center" vertical="top" wrapText="1"/>
    </xf>
    <xf numFmtId="171" fontId="47" fillId="0" borderId="43" xfId="0" applyNumberFormat="1" applyFont="1" applyBorder="1" applyAlignment="1">
      <alignment horizontal="left" vertical="top" wrapText="1"/>
    </xf>
    <xf numFmtId="169" fontId="45" fillId="19" borderId="43" xfId="0" applyNumberFormat="1" applyFont="1" applyFill="1" applyBorder="1" applyAlignment="1">
      <alignment horizontal="left" vertical="top" wrapText="1"/>
    </xf>
    <xf numFmtId="170" fontId="45" fillId="19" borderId="43" xfId="0" applyNumberFormat="1" applyFont="1" applyFill="1" applyBorder="1" applyAlignment="1">
      <alignment horizontal="center" vertical="top" wrapText="1"/>
    </xf>
    <xf numFmtId="171" fontId="47" fillId="19" borderId="43" xfId="0" applyNumberFormat="1" applyFont="1" applyFill="1" applyBorder="1" applyAlignment="1">
      <alignment horizontal="left" vertical="top" wrapText="1"/>
    </xf>
    <xf numFmtId="0" fontId="0" fillId="0" borderId="43" xfId="0" applyBorder="1" applyAlignment="1">
      <alignment horizontal="left" vertical="top" wrapText="1"/>
    </xf>
    <xf numFmtId="169" fontId="45" fillId="0" borderId="43" xfId="0" applyNumberFormat="1" applyFont="1" applyBorder="1" applyAlignment="1">
      <alignment horizontal="center" vertical="top" wrapText="1"/>
    </xf>
    <xf numFmtId="0" fontId="0" fillId="19" borderId="43" xfId="0" applyFill="1" applyBorder="1" applyAlignment="1">
      <alignment horizontal="left" vertical="top" wrapText="1"/>
    </xf>
    <xf numFmtId="0" fontId="0" fillId="0" borderId="44" xfId="0" applyBorder="1" applyAlignment="1">
      <alignment horizontal="left" vertical="top" wrapText="1"/>
    </xf>
    <xf numFmtId="172" fontId="45" fillId="0" borderId="44" xfId="0" applyNumberFormat="1" applyFont="1" applyBorder="1" applyAlignment="1">
      <alignment horizontal="left" vertical="top" wrapText="1"/>
    </xf>
    <xf numFmtId="170" fontId="45" fillId="0" borderId="44" xfId="0" applyNumberFormat="1" applyFont="1" applyBorder="1" applyAlignment="1">
      <alignment horizontal="center" vertical="top" wrapText="1"/>
    </xf>
    <xf numFmtId="169" fontId="45" fillId="19" borderId="43" xfId="0" applyNumberFormat="1" applyFont="1" applyFill="1" applyBorder="1" applyAlignment="1">
      <alignment horizontal="center" vertical="top" wrapText="1"/>
    </xf>
    <xf numFmtId="0" fontId="0" fillId="19" borderId="44" xfId="0" applyFill="1" applyBorder="1" applyAlignment="1">
      <alignment horizontal="left" vertical="top" wrapText="1"/>
    </xf>
    <xf numFmtId="0" fontId="44" fillId="19" borderId="44" xfId="0" applyFont="1" applyFill="1" applyBorder="1" applyAlignment="1">
      <alignment horizontal="left" vertical="top" wrapText="1"/>
    </xf>
    <xf numFmtId="170" fontId="45" fillId="19" borderId="44" xfId="0" applyNumberFormat="1" applyFont="1" applyFill="1" applyBorder="1" applyAlignment="1">
      <alignment horizontal="center" vertical="top" wrapText="1"/>
    </xf>
    <xf numFmtId="168" fontId="47" fillId="19" borderId="44" xfId="0" applyNumberFormat="1" applyFont="1" applyFill="1" applyBorder="1" applyAlignment="1">
      <alignment horizontal="center" vertical="top" wrapText="1"/>
    </xf>
    <xf numFmtId="0" fontId="48" fillId="19" borderId="44" xfId="0" applyFont="1" applyFill="1" applyBorder="1" applyAlignment="1">
      <alignment horizontal="center" vertical="top" wrapText="1"/>
    </xf>
    <xf numFmtId="169" fontId="45" fillId="19" borderId="42" xfId="0" applyNumberFormat="1" applyFont="1" applyFill="1" applyBorder="1" applyAlignment="1">
      <alignment horizontal="left" vertical="top" wrapText="1"/>
    </xf>
    <xf numFmtId="171" fontId="49" fillId="19" borderId="42" xfId="0" applyNumberFormat="1" applyFont="1" applyFill="1" applyBorder="1" applyAlignment="1">
      <alignment horizontal="left" vertical="top" wrapText="1"/>
    </xf>
    <xf numFmtId="168" fontId="49" fillId="0" borderId="43" xfId="0" applyNumberFormat="1" applyFont="1" applyBorder="1" applyAlignment="1">
      <alignment horizontal="center" vertical="top" wrapText="1"/>
    </xf>
    <xf numFmtId="168" fontId="49" fillId="0" borderId="43" xfId="0" applyNumberFormat="1" applyFont="1" applyBorder="1" applyAlignment="1">
      <alignment horizontal="left" vertical="top" wrapText="1"/>
    </xf>
    <xf numFmtId="168" fontId="49" fillId="19" borderId="43" xfId="0" applyNumberFormat="1" applyFont="1" applyFill="1" applyBorder="1" applyAlignment="1">
      <alignment horizontal="center" vertical="top" wrapText="1"/>
    </xf>
    <xf numFmtId="168" fontId="49" fillId="19" borderId="43" xfId="0" applyNumberFormat="1" applyFont="1" applyFill="1" applyBorder="1" applyAlignment="1">
      <alignment horizontal="left" vertical="top" wrapText="1"/>
    </xf>
    <xf numFmtId="0" fontId="50" fillId="19" borderId="43" xfId="0" applyFont="1" applyFill="1" applyBorder="1" applyAlignment="1">
      <alignment horizontal="center" vertical="top" wrapText="1"/>
    </xf>
    <xf numFmtId="0" fontId="50" fillId="0" borderId="43" xfId="0" applyFont="1" applyBorder="1" applyAlignment="1">
      <alignment horizontal="center" vertical="top" wrapText="1"/>
    </xf>
    <xf numFmtId="168" fontId="49" fillId="0" borderId="44" xfId="0" applyNumberFormat="1" applyFont="1" applyBorder="1" applyAlignment="1">
      <alignment horizontal="center" vertical="top" wrapText="1"/>
    </xf>
    <xf numFmtId="0" fontId="50" fillId="0" borderId="44" xfId="0" applyFont="1" applyBorder="1" applyAlignment="1">
      <alignment horizontal="center" vertical="top" wrapText="1"/>
    </xf>
    <xf numFmtId="0" fontId="0" fillId="19" borderId="42" xfId="0" applyFill="1" applyBorder="1" applyAlignment="1">
      <alignment horizontal="left" vertical="top" wrapText="1"/>
    </xf>
    <xf numFmtId="170" fontId="45" fillId="19" borderId="42" xfId="0" applyNumberFormat="1" applyFont="1" applyFill="1" applyBorder="1" applyAlignment="1">
      <alignment horizontal="left" vertical="top" wrapText="1"/>
    </xf>
    <xf numFmtId="168" fontId="49" fillId="19" borderId="42" xfId="0" applyNumberFormat="1" applyFont="1" applyFill="1" applyBorder="1" applyAlignment="1">
      <alignment horizontal="center" vertical="top" wrapText="1"/>
    </xf>
    <xf numFmtId="0" fontId="50" fillId="19" borderId="42" xfId="0" applyFont="1" applyFill="1" applyBorder="1" applyAlignment="1">
      <alignment horizontal="center" vertical="top" wrapText="1"/>
    </xf>
    <xf numFmtId="170" fontId="45" fillId="0" borderId="43" xfId="0" applyNumberFormat="1" applyFont="1" applyBorder="1" applyAlignment="1">
      <alignment horizontal="left" vertical="top" wrapText="1"/>
    </xf>
    <xf numFmtId="170" fontId="45" fillId="19" borderId="43" xfId="0" applyNumberFormat="1" applyFont="1" applyFill="1" applyBorder="1" applyAlignment="1">
      <alignment horizontal="left" vertical="top" wrapText="1"/>
    </xf>
    <xf numFmtId="170" fontId="45" fillId="19" borderId="44" xfId="0" applyNumberFormat="1" applyFont="1" applyFill="1" applyBorder="1" applyAlignment="1">
      <alignment horizontal="left" vertical="top" wrapText="1"/>
    </xf>
    <xf numFmtId="0" fontId="50" fillId="19" borderId="44" xfId="0" applyFont="1" applyFill="1" applyBorder="1" applyAlignment="1">
      <alignment horizontal="center" vertical="top" wrapText="1"/>
    </xf>
    <xf numFmtId="170" fontId="45" fillId="0" borderId="44" xfId="0" applyNumberFormat="1" applyFont="1" applyBorder="1" applyAlignment="1">
      <alignment horizontal="left" vertical="top" wrapText="1"/>
    </xf>
    <xf numFmtId="173" fontId="45" fillId="19" borderId="42" xfId="0" applyNumberFormat="1" applyFont="1" applyFill="1" applyBorder="1" applyAlignment="1">
      <alignment horizontal="left" vertical="top" wrapText="1"/>
    </xf>
    <xf numFmtId="169" fontId="45" fillId="0" borderId="44" xfId="0" applyNumberFormat="1" applyFont="1" applyBorder="1" applyAlignment="1">
      <alignment horizontal="left" vertical="top" wrapText="1"/>
    </xf>
    <xf numFmtId="168" fontId="49" fillId="0" borderId="44" xfId="0" applyNumberFormat="1" applyFont="1" applyBorder="1" applyAlignment="1">
      <alignment horizontal="left" vertical="top" wrapText="1"/>
    </xf>
    <xf numFmtId="172" fontId="45" fillId="0" borderId="43" xfId="0" applyNumberFormat="1" applyFont="1" applyBorder="1" applyAlignment="1">
      <alignment horizontal="left" vertical="top" wrapText="1"/>
    </xf>
    <xf numFmtId="171" fontId="49" fillId="0" borderId="43" xfId="0" applyNumberFormat="1" applyFont="1" applyBorder="1" applyAlignment="1">
      <alignment horizontal="left" vertical="top" wrapText="1"/>
    </xf>
    <xf numFmtId="171" fontId="49" fillId="19" borderId="43" xfId="0" applyNumberFormat="1" applyFont="1" applyFill="1" applyBorder="1" applyAlignment="1">
      <alignment horizontal="left" vertical="top" wrapText="1"/>
    </xf>
    <xf numFmtId="172" fontId="45" fillId="19" borderId="43" xfId="0" applyNumberFormat="1" applyFont="1" applyFill="1" applyBorder="1" applyAlignment="1">
      <alignment horizontal="left" vertical="top" wrapText="1"/>
    </xf>
    <xf numFmtId="0" fontId="0" fillId="19" borderId="44" xfId="0" applyFill="1" applyBorder="1" applyAlignment="1">
      <alignment horizontal="center" vertical="top" wrapText="1"/>
    </xf>
    <xf numFmtId="172" fontId="45" fillId="19" borderId="44" xfId="0" applyNumberFormat="1" applyFont="1" applyFill="1" applyBorder="1" applyAlignment="1">
      <alignment horizontal="left" vertical="top" wrapText="1"/>
    </xf>
    <xf numFmtId="168" fontId="49" fillId="19" borderId="44" xfId="0" applyNumberFormat="1" applyFont="1" applyFill="1" applyBorder="1" applyAlignment="1">
      <alignment horizontal="left" vertical="top" wrapText="1"/>
    </xf>
    <xf numFmtId="171" fontId="49" fillId="19" borderId="44" xfId="0" applyNumberFormat="1" applyFont="1" applyFill="1" applyBorder="1" applyAlignment="1">
      <alignment horizontal="left" vertical="top" wrapText="1"/>
    </xf>
    <xf numFmtId="172" fontId="45" fillId="19" borderId="42" xfId="0" applyNumberFormat="1" applyFont="1" applyFill="1" applyBorder="1" applyAlignment="1">
      <alignment horizontal="left" vertical="top" wrapText="1"/>
    </xf>
    <xf numFmtId="168" fontId="49" fillId="19" borderId="42" xfId="0" applyNumberFormat="1" applyFont="1" applyFill="1" applyBorder="1" applyAlignment="1">
      <alignment horizontal="left" vertical="top" wrapText="1"/>
    </xf>
    <xf numFmtId="173" fontId="45" fillId="0" borderId="43" xfId="0" applyNumberFormat="1" applyFont="1" applyBorder="1" applyAlignment="1">
      <alignment horizontal="left" vertical="top" wrapText="1"/>
    </xf>
    <xf numFmtId="169" fontId="45" fillId="19" borderId="44" xfId="0" applyNumberFormat="1" applyFont="1" applyFill="1" applyBorder="1" applyAlignment="1">
      <alignment horizontal="left" vertical="top" wrapText="1"/>
    </xf>
    <xf numFmtId="168" fontId="49" fillId="19" borderId="44"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4" fillId="20" borderId="0" xfId="0" applyFont="1" applyFill="1" applyAlignment="1">
      <alignment wrapText="1"/>
    </xf>
    <xf numFmtId="0" fontId="3" fillId="0" borderId="0" xfId="0" applyFont="1" applyAlignment="1">
      <alignment horizontal="right" wrapText="1"/>
    </xf>
    <xf numFmtId="0" fontId="10" fillId="3" borderId="46" xfId="0" applyFont="1" applyFill="1" applyBorder="1" applyAlignment="1">
      <alignment wrapText="1"/>
    </xf>
    <xf numFmtId="49" fontId="4" fillId="0" borderId="46" xfId="1" applyNumberFormat="1" applyFont="1" applyFill="1" applyBorder="1" applyAlignment="1">
      <alignment wrapText="1"/>
    </xf>
    <xf numFmtId="0" fontId="0" fillId="0" borderId="46" xfId="0" applyBorder="1" applyAlignment="1">
      <alignment wrapText="1"/>
    </xf>
    <xf numFmtId="49" fontId="0" fillId="0" borderId="46" xfId="0" applyNumberFormat="1" applyBorder="1" applyAlignment="1">
      <alignment wrapText="1"/>
    </xf>
    <xf numFmtId="49" fontId="4" fillId="0" borderId="46" xfId="0" applyNumberFormat="1" applyFont="1" applyBorder="1" applyAlignment="1">
      <alignment wrapText="1"/>
    </xf>
    <xf numFmtId="49" fontId="8" fillId="0" borderId="46"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0" fontId="0" fillId="0" borderId="0" xfId="1" applyNumberFormat="1" applyFont="1" applyFill="1" applyBorder="1" applyAlignment="1">
      <alignment wrapText="1"/>
    </xf>
    <xf numFmtId="0" fontId="9" fillId="0" borderId="0" xfId="0" applyFont="1" applyAlignment="1">
      <alignment horizontal="right" wrapText="1"/>
    </xf>
    <xf numFmtId="0" fontId="53" fillId="0" borderId="0" xfId="0" applyFont="1" applyAlignment="1">
      <alignment wrapText="1"/>
    </xf>
    <xf numFmtId="1" fontId="53" fillId="0" borderId="0" xfId="0" applyNumberFormat="1" applyFont="1" applyAlignment="1">
      <alignment horizontal="right" wrapText="1"/>
    </xf>
    <xf numFmtId="0" fontId="19" fillId="8" borderId="0" xfId="7" applyFill="1" applyAlignment="1"/>
    <xf numFmtId="0" fontId="21" fillId="8" borderId="0" xfId="3" applyFont="1" applyFill="1"/>
    <xf numFmtId="0" fontId="25" fillId="8" borderId="24" xfId="3" applyFont="1" applyFill="1" applyBorder="1"/>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4" xfId="13" applyFont="1" applyFill="1" applyBorder="1" applyAlignment="1">
      <alignment horizontal="left" vertical="center"/>
    </xf>
    <xf numFmtId="0" fontId="22" fillId="9" borderId="37" xfId="13" applyFont="1" applyFill="1" applyBorder="1" applyAlignment="1">
      <alignment vertical="center"/>
    </xf>
    <xf numFmtId="0" fontId="22" fillId="9" borderId="33"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28" xfId="13" applyFont="1" applyFill="1" applyBorder="1" applyAlignment="1">
      <alignment horizontal="center" vertical="center" wrapText="1"/>
    </xf>
    <xf numFmtId="0" fontId="22" fillId="9" borderId="36" xfId="13" applyFont="1" applyFill="1" applyBorder="1" applyAlignment="1">
      <alignment horizontal="center" vertical="center"/>
    </xf>
    <xf numFmtId="0" fontId="22" fillId="9" borderId="33" xfId="13" applyFont="1" applyFill="1" applyBorder="1" applyAlignment="1">
      <alignment horizontal="left" vertical="center" wrapText="1"/>
    </xf>
    <xf numFmtId="0" fontId="22" fillId="9" borderId="33" xfId="13" applyFont="1" applyFill="1" applyBorder="1" applyAlignment="1">
      <alignment horizontal="left" vertical="center"/>
    </xf>
    <xf numFmtId="0" fontId="22" fillId="9" borderId="36" xfId="13" applyFont="1" applyFill="1" applyBorder="1" applyAlignment="1">
      <alignment horizontal="left" vertical="center"/>
    </xf>
    <xf numFmtId="0" fontId="24" fillId="0" borderId="0" xfId="3" applyFont="1"/>
    <xf numFmtId="0" fontId="24" fillId="8" borderId="0" xfId="15" applyFont="1" applyFill="1"/>
    <xf numFmtId="0" fontId="24" fillId="8" borderId="0" xfId="17" applyFont="1" applyFill="1" applyBorder="1"/>
    <xf numFmtId="4" fontId="22" fillId="9" borderId="30" xfId="13" applyNumberFormat="1" applyFont="1" applyFill="1" applyBorder="1" applyAlignment="1">
      <alignment vertical="center"/>
    </xf>
    <xf numFmtId="0" fontId="10" fillId="2" borderId="0" xfId="0" applyFont="1" applyFill="1" applyAlignment="1">
      <alignment horizontal="right" wrapText="1"/>
    </xf>
    <xf numFmtId="0" fontId="0" fillId="0" borderId="46" xfId="0" applyBorder="1"/>
    <xf numFmtId="9" fontId="5" fillId="0" borderId="0" xfId="1" applyFont="1" applyAlignment="1"/>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35" xfId="13" applyFont="1" applyFill="1" applyBorder="1" applyAlignment="1">
      <alignment horizontal="center" vertical="center"/>
    </xf>
    <xf numFmtId="0" fontId="22" fillId="9" borderId="38" xfId="9" applyNumberFormat="1" applyFill="1" applyBorder="1">
      <alignment horizontal="left" vertical="center"/>
    </xf>
    <xf numFmtId="0" fontId="22" fillId="9" borderId="30" xfId="9" applyNumberFormat="1" applyFill="1" applyBorder="1">
      <alignment horizontal="left" vertical="center"/>
    </xf>
    <xf numFmtId="0" fontId="22" fillId="9" borderId="33" xfId="9" applyNumberFormat="1" applyFill="1" applyBorder="1" applyAlignment="1">
      <alignment horizontal="left" vertical="center" indent="1"/>
    </xf>
    <xf numFmtId="0" fontId="22" fillId="9" borderId="38" xfId="9" applyNumberFormat="1" applyFill="1" applyBorder="1" applyAlignment="1">
      <alignment horizontal="left" vertical="center" indent="1"/>
    </xf>
    <xf numFmtId="0" fontId="22" fillId="9" borderId="33" xfId="9" applyNumberFormat="1" applyFill="1" applyBorder="1">
      <alignment horizontal="left" vertical="center"/>
    </xf>
    <xf numFmtId="0" fontId="22" fillId="14" borderId="33" xfId="9" applyFill="1" applyBorder="1">
      <alignment horizontal="left" vertical="center"/>
    </xf>
    <xf numFmtId="0" fontId="22" fillId="9" borderId="33" xfId="10" applyFont="1" applyFill="1" applyBorder="1">
      <alignment horizontal="left" vertical="center" indent="2"/>
    </xf>
    <xf numFmtId="0" fontId="22" fillId="9" borderId="33" xfId="9" applyFill="1" applyBorder="1" applyProtection="1">
      <alignment horizontal="left" vertical="center"/>
    </xf>
    <xf numFmtId="0" fontId="22" fillId="9" borderId="33" xfId="9" applyFill="1" applyBorder="1" applyAlignment="1" applyProtection="1">
      <alignment horizontal="left" vertical="center" wrapText="1"/>
    </xf>
    <xf numFmtId="0" fontId="22" fillId="9" borderId="34" xfId="9" applyFill="1" applyBorder="1" applyProtection="1">
      <alignment horizontal="left" vertical="center"/>
    </xf>
    <xf numFmtId="0" fontId="22" fillId="9" borderId="37"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24" fillId="15" borderId="33" xfId="13" applyFill="1" applyBorder="1" applyAlignment="1">
      <alignment horizontal="right" vertical="center"/>
    </xf>
    <xf numFmtId="0" fontId="24" fillId="9" borderId="33" xfId="10" applyFont="1" applyFill="1" applyBorder="1">
      <alignment horizontal="left" vertical="center" indent="2"/>
    </xf>
    <xf numFmtId="0" fontId="5" fillId="0" borderId="0" xfId="1" applyNumberFormat="1" applyFont="1" applyAlignment="1"/>
    <xf numFmtId="49" fontId="0" fillId="41" borderId="0" xfId="0" applyNumberFormat="1" applyFill="1" applyAlignment="1">
      <alignment wrapText="1"/>
    </xf>
    <xf numFmtId="49" fontId="0" fillId="24" borderId="0" xfId="0" applyNumberFormat="1" applyFill="1" applyAlignment="1">
      <alignment wrapText="1"/>
    </xf>
    <xf numFmtId="49" fontId="0" fillId="24" borderId="47" xfId="0" applyNumberFormat="1" applyFill="1" applyBorder="1" applyAlignment="1">
      <alignment wrapText="1"/>
    </xf>
    <xf numFmtId="49" fontId="4" fillId="24" borderId="0" xfId="0" applyNumberFormat="1" applyFont="1" applyFill="1" applyAlignment="1">
      <alignment wrapText="1"/>
    </xf>
    <xf numFmtId="49" fontId="0" fillId="0" borderId="47" xfId="0" applyNumberFormat="1" applyBorder="1" applyAlignment="1">
      <alignment wrapText="1"/>
    </xf>
    <xf numFmtId="0" fontId="0" fillId="13" borderId="0" xfId="0" applyFill="1"/>
    <xf numFmtId="0" fontId="115" fillId="0" borderId="0" xfId="0" applyFont="1"/>
    <xf numFmtId="0" fontId="114" fillId="0" borderId="0" xfId="0" applyFont="1"/>
    <xf numFmtId="0" fontId="112" fillId="13" borderId="0" xfId="0" applyFont="1" applyFill="1"/>
    <xf numFmtId="0" fontId="112" fillId="0" borderId="0" xfId="0" applyFont="1"/>
    <xf numFmtId="0" fontId="1" fillId="0" borderId="46" xfId="0" applyFont="1" applyBorder="1" applyAlignment="1">
      <alignment wrapText="1"/>
    </xf>
    <xf numFmtId="0" fontId="10" fillId="2" borderId="20" xfId="0" applyFont="1" applyFill="1" applyBorder="1"/>
    <xf numFmtId="0" fontId="10" fillId="2" borderId="21" xfId="0" applyFont="1" applyFill="1" applyBorder="1"/>
    <xf numFmtId="0" fontId="10" fillId="2" borderId="21" xfId="0" applyFont="1" applyFill="1" applyBorder="1" applyAlignment="1">
      <alignment horizontal="left"/>
    </xf>
    <xf numFmtId="0" fontId="10" fillId="2" borderId="22" xfId="0" applyFont="1" applyFill="1" applyBorder="1"/>
    <xf numFmtId="0" fontId="4" fillId="0" borderId="0" xfId="0" applyFont="1"/>
    <xf numFmtId="0" fontId="4" fillId="0" borderId="26" xfId="0" applyFont="1" applyBorder="1"/>
    <xf numFmtId="0" fontId="0" fillId="0" borderId="26" xfId="0" applyBorder="1" applyAlignment="1">
      <alignment horizontal="left"/>
    </xf>
    <xf numFmtId="0" fontId="0" fillId="0" borderId="26" xfId="0" applyBorder="1"/>
    <xf numFmtId="0" fontId="4" fillId="0" borderId="0" xfId="0" quotePrefix="1" applyFont="1"/>
    <xf numFmtId="0" fontId="4" fillId="0" borderId="26" xfId="0" quotePrefix="1" applyFont="1" applyBorder="1"/>
    <xf numFmtId="11" fontId="0" fillId="0" borderId="26" xfId="0" applyNumberFormat="1" applyBorder="1"/>
    <xf numFmtId="0" fontId="0" fillId="91" borderId="0" xfId="0" applyFill="1"/>
    <xf numFmtId="0" fontId="118" fillId="92" borderId="97" xfId="0" applyFont="1" applyFill="1" applyBorder="1"/>
    <xf numFmtId="0" fontId="118" fillId="0" borderId="97" xfId="0" applyFont="1" applyBorder="1"/>
    <xf numFmtId="0" fontId="118" fillId="93" borderId="97" xfId="0" applyFont="1" applyFill="1" applyBorder="1"/>
    <xf numFmtId="0" fontId="118" fillId="93" borderId="98" xfId="0" applyFont="1" applyFill="1" applyBorder="1"/>
    <xf numFmtId="0" fontId="10" fillId="45" borderId="0" xfId="0" applyFont="1" applyFill="1"/>
    <xf numFmtId="0" fontId="10" fillId="45" borderId="49" xfId="0" applyFont="1" applyFill="1" applyBorder="1"/>
    <xf numFmtId="0" fontId="10" fillId="44" borderId="0" xfId="0" applyFont="1" applyFill="1"/>
    <xf numFmtId="0" fontId="10" fillId="44" borderId="0" xfId="0" applyFont="1" applyFill="1" applyAlignment="1">
      <alignment horizontal="left"/>
    </xf>
    <xf numFmtId="0" fontId="10" fillId="44" borderId="49" xfId="0" applyFont="1" applyFill="1" applyBorder="1"/>
    <xf numFmtId="0" fontId="10" fillId="45" borderId="48" xfId="0" applyFont="1" applyFill="1" applyBorder="1" applyAlignment="1">
      <alignment horizontal="left"/>
    </xf>
    <xf numFmtId="0" fontId="5" fillId="0" borderId="0" xfId="0" applyFont="1"/>
    <xf numFmtId="0" fontId="5" fillId="0" borderId="49" xfId="0" applyFont="1" applyBorder="1"/>
    <xf numFmtId="49" fontId="0" fillId="0" borderId="49" xfId="0" applyNumberFormat="1" applyBorder="1"/>
    <xf numFmtId="0" fontId="5" fillId="0" borderId="48" xfId="0" applyFont="1" applyBorder="1"/>
    <xf numFmtId="49" fontId="4" fillId="0" borderId="49" xfId="0" applyNumberFormat="1" applyFont="1" applyBorder="1"/>
    <xf numFmtId="49" fontId="0" fillId="0" borderId="0" xfId="0" applyNumberFormat="1"/>
    <xf numFmtId="49" fontId="4" fillId="0" borderId="0" xfId="0" applyNumberFormat="1" applyFont="1"/>
    <xf numFmtId="49" fontId="5" fillId="0" borderId="0" xfId="0" applyNumberFormat="1" applyFont="1"/>
    <xf numFmtId="0" fontId="0" fillId="0" borderId="49" xfId="0" applyBorder="1"/>
    <xf numFmtId="0" fontId="0" fillId="0" borderId="48" xfId="0" applyBorder="1" applyAlignment="1">
      <alignment horizontal="left"/>
    </xf>
    <xf numFmtId="0" fontId="119" fillId="0" borderId="0" xfId="0" applyFont="1" applyAlignment="1">
      <alignment wrapText="1"/>
    </xf>
    <xf numFmtId="0" fontId="119" fillId="0" borderId="49" xfId="0" applyFont="1" applyBorder="1" applyAlignment="1">
      <alignment wrapText="1"/>
    </xf>
    <xf numFmtId="0" fontId="119" fillId="93" borderId="0" xfId="0" applyFont="1" applyFill="1" applyAlignment="1">
      <alignment wrapText="1"/>
    </xf>
    <xf numFmtId="0" fontId="120" fillId="94" borderId="49" xfId="0" applyFont="1" applyFill="1" applyBorder="1" applyAlignment="1">
      <alignment wrapText="1"/>
    </xf>
    <xf numFmtId="0" fontId="22" fillId="9" borderId="92" xfId="9" applyNumberFormat="1" applyFill="1" applyBorder="1" applyAlignment="1">
      <alignment horizontal="center" vertical="center"/>
    </xf>
    <xf numFmtId="2" fontId="22" fillId="10" borderId="92" xfId="0" applyNumberFormat="1" applyFont="1" applyFill="1" applyBorder="1" applyAlignment="1">
      <alignment horizontal="right"/>
    </xf>
    <xf numFmtId="0" fontId="22" fillId="9" borderId="92" xfId="9" applyNumberFormat="1" applyFill="1" applyBorder="1" applyAlignment="1">
      <alignment horizontal="left" vertical="center" indent="1"/>
    </xf>
    <xf numFmtId="0" fontId="22" fillId="9" borderId="92" xfId="10" applyNumberFormat="1" applyFont="1" applyFill="1" applyBorder="1">
      <alignment horizontal="left" vertical="center" indent="2"/>
    </xf>
    <xf numFmtId="2" fontId="22" fillId="11" borderId="92" xfId="0" applyNumberFormat="1" applyFont="1" applyFill="1" applyBorder="1" applyAlignment="1">
      <alignment horizontal="right"/>
    </xf>
    <xf numFmtId="0" fontId="22" fillId="9" borderId="92" xfId="10" applyNumberFormat="1" applyFont="1" applyFill="1" applyBorder="1" applyAlignment="1">
      <alignment horizontal="left" vertical="top" wrapText="1" indent="2"/>
    </xf>
    <xf numFmtId="0" fontId="22" fillId="9" borderId="92" xfId="9" applyNumberFormat="1" applyFill="1" applyBorder="1">
      <alignment horizontal="left" vertical="center"/>
    </xf>
    <xf numFmtId="2" fontId="22" fillId="12" borderId="92" xfId="0" applyNumberFormat="1" applyFont="1" applyFill="1" applyBorder="1" applyAlignment="1">
      <alignment horizontal="right"/>
    </xf>
    <xf numFmtId="0" fontId="22" fillId="9" borderId="92" xfId="11" applyNumberFormat="1" applyFont="1" applyFill="1" applyBorder="1" applyAlignment="1">
      <alignment horizontal="left" vertical="center" indent="2"/>
    </xf>
    <xf numFmtId="0" fontId="22" fillId="9" borderId="99" xfId="9" applyNumberFormat="1" applyFill="1" applyBorder="1" applyAlignment="1">
      <alignment horizontal="left" vertical="center" indent="1"/>
    </xf>
    <xf numFmtId="0" fontId="22" fillId="9" borderId="92" xfId="12" applyFont="1" applyBorder="1" applyAlignment="1">
      <alignment horizontal="left" vertical="center" indent="1"/>
    </xf>
    <xf numFmtId="0" fontId="22" fillId="9" borderId="92" xfId="12" applyFont="1" applyBorder="1" applyAlignment="1">
      <alignment horizontal="left" vertical="center" indent="2"/>
    </xf>
    <xf numFmtId="0" fontId="22" fillId="14" borderId="101" xfId="13" applyFont="1" applyFill="1" applyBorder="1" applyAlignment="1">
      <alignment horizontal="center" vertical="center"/>
    </xf>
    <xf numFmtId="0" fontId="22" fillId="14" borderId="92" xfId="13" applyFont="1" applyFill="1" applyBorder="1" applyAlignment="1">
      <alignment vertical="center"/>
    </xf>
    <xf numFmtId="2" fontId="24" fillId="7" borderId="92" xfId="0" applyNumberFormat="1" applyFont="1" applyFill="1" applyBorder="1" applyAlignment="1">
      <alignment horizontal="right"/>
    </xf>
    <xf numFmtId="2" fontId="24" fillId="12" borderId="92" xfId="0" applyNumberFormat="1" applyFont="1" applyFill="1" applyBorder="1" applyAlignment="1">
      <alignment horizontal="right"/>
    </xf>
    <xf numFmtId="0" fontId="22" fillId="14" borderId="92" xfId="11" applyFont="1" applyFill="1" applyBorder="1">
      <alignment horizontal="left" vertical="center" indent="5"/>
    </xf>
    <xf numFmtId="0" fontId="22" fillId="14" borderId="100" xfId="11" applyFont="1" applyFill="1" applyBorder="1">
      <alignment horizontal="left" vertical="center" indent="5"/>
    </xf>
    <xf numFmtId="0" fontId="22" fillId="14" borderId="100" xfId="11" applyFont="1" applyFill="1" applyBorder="1" applyAlignment="1">
      <alignment horizontal="left" vertical="center" indent="2"/>
    </xf>
    <xf numFmtId="0" fontId="22" fillId="7" borderId="92" xfId="0" applyFont="1" applyFill="1" applyBorder="1" applyAlignment="1">
      <alignment horizontal="left" indent="4"/>
    </xf>
    <xf numFmtId="0" fontId="22" fillId="7" borderId="92" xfId="0" applyFont="1" applyFill="1" applyBorder="1" applyAlignment="1">
      <alignment horizontal="left" indent="6"/>
    </xf>
    <xf numFmtId="2" fontId="24" fillId="11" borderId="92" xfId="0" applyNumberFormat="1" applyFont="1" applyFill="1" applyBorder="1" applyAlignment="1">
      <alignment horizontal="right"/>
    </xf>
    <xf numFmtId="0" fontId="22" fillId="14" borderId="100" xfId="13" applyFont="1" applyFill="1" applyBorder="1" applyAlignment="1">
      <alignment horizontal="left" vertical="center" indent="2"/>
    </xf>
    <xf numFmtId="0" fontId="22" fillId="14" borderId="92" xfId="11" applyFont="1" applyFill="1" applyBorder="1" applyAlignment="1">
      <alignment horizontal="left" vertical="center" indent="2"/>
    </xf>
    <xf numFmtId="0" fontId="28" fillId="14" borderId="92" xfId="9" applyFont="1" applyFill="1" applyBorder="1">
      <alignment horizontal="left" vertical="center"/>
    </xf>
    <xf numFmtId="0" fontId="28" fillId="14" borderId="92" xfId="11" applyFont="1" applyFill="1" applyBorder="1">
      <alignment horizontal="left" vertical="center" indent="5"/>
    </xf>
    <xf numFmtId="0" fontId="28" fillId="14" borderId="92" xfId="13" applyFont="1" applyFill="1" applyBorder="1" applyAlignment="1">
      <alignment horizontal="left" vertical="center" indent="2"/>
    </xf>
    <xf numFmtId="0" fontId="28" fillId="14" borderId="92" xfId="13" applyFont="1" applyFill="1" applyBorder="1" applyAlignment="1">
      <alignment horizontal="left" vertical="center" indent="5"/>
    </xf>
    <xf numFmtId="0" fontId="22" fillId="7" borderId="92" xfId="0" applyFont="1" applyFill="1" applyBorder="1" applyAlignment="1">
      <alignment horizontal="left" indent="8"/>
    </xf>
    <xf numFmtId="0" fontId="22" fillId="14" borderId="92" xfId="9" applyFill="1" applyBorder="1">
      <alignment horizontal="left" vertical="center"/>
    </xf>
    <xf numFmtId="0" fontId="22" fillId="14" borderId="92" xfId="13" applyFont="1" applyFill="1" applyBorder="1" applyAlignment="1">
      <alignment horizontal="left" vertical="center" indent="1"/>
    </xf>
    <xf numFmtId="0" fontId="22" fillId="14" borderId="92" xfId="11" applyFont="1" applyFill="1" applyBorder="1" applyAlignment="1">
      <alignment horizontal="left" vertical="center" indent="1"/>
    </xf>
    <xf numFmtId="0" fontId="22" fillId="14" borderId="92" xfId="13" applyFont="1" applyFill="1" applyBorder="1" applyAlignment="1">
      <alignment horizontal="left" vertical="center" indent="2"/>
    </xf>
    <xf numFmtId="0" fontId="28" fillId="14" borderId="100" xfId="11" applyFont="1" applyFill="1" applyBorder="1" applyAlignment="1">
      <alignment horizontal="left" vertical="center" indent="2"/>
    </xf>
    <xf numFmtId="0" fontId="22" fillId="14" borderId="92" xfId="13" applyFont="1" applyFill="1" applyBorder="1" applyAlignment="1">
      <alignment horizontal="left" vertical="center"/>
    </xf>
    <xf numFmtId="0" fontId="22" fillId="9" borderId="99" xfId="13" applyFont="1" applyFill="1" applyBorder="1" applyAlignment="1">
      <alignment horizontal="left" vertical="center"/>
    </xf>
    <xf numFmtId="0" fontId="22" fillId="9" borderId="102" xfId="13" quotePrefix="1" applyFont="1" applyFill="1" applyBorder="1" applyAlignment="1">
      <alignment horizontal="center" vertical="center"/>
    </xf>
    <xf numFmtId="0" fontId="22" fillId="9" borderId="100" xfId="13" quotePrefix="1" applyFont="1" applyFill="1" applyBorder="1" applyAlignment="1">
      <alignment horizontal="center" vertical="center"/>
    </xf>
    <xf numFmtId="0" fontId="22" fillId="9" borderId="100" xfId="13" applyFont="1" applyFill="1" applyBorder="1" applyAlignment="1">
      <alignment horizontal="center" vertical="center"/>
    </xf>
    <xf numFmtId="0" fontId="22" fillId="9" borderId="100" xfId="13" applyFont="1" applyFill="1" applyBorder="1" applyAlignment="1">
      <alignment horizontal="center" vertical="center" wrapText="1"/>
    </xf>
    <xf numFmtId="4" fontId="22" fillId="9" borderId="92" xfId="14" applyNumberFormat="1" applyFont="1" applyFill="1" applyBorder="1" applyAlignment="1">
      <alignment horizontal="center" vertical="center"/>
    </xf>
    <xf numFmtId="0" fontId="22" fillId="9" borderId="92" xfId="13" quotePrefix="1" applyFont="1" applyFill="1" applyBorder="1" applyAlignment="1">
      <alignment horizontal="center" vertical="center"/>
    </xf>
    <xf numFmtId="2" fontId="24" fillId="10" borderId="92" xfId="0" applyNumberFormat="1" applyFont="1" applyFill="1" applyBorder="1" applyAlignment="1">
      <alignment horizontal="right"/>
    </xf>
    <xf numFmtId="0" fontId="22" fillId="9" borderId="92" xfId="13" applyFont="1" applyFill="1" applyBorder="1" applyAlignment="1">
      <alignment vertical="center"/>
    </xf>
    <xf numFmtId="0" fontId="22" fillId="9" borderId="92" xfId="10" applyFont="1" applyFill="1" applyBorder="1">
      <alignment horizontal="left" vertical="center" indent="2"/>
    </xf>
    <xf numFmtId="0" fontId="22" fillId="9" borderId="99" xfId="10" applyFont="1" applyFill="1" applyBorder="1">
      <alignment horizontal="left" vertical="center" indent="2"/>
    </xf>
    <xf numFmtId="0" fontId="22" fillId="9" borderId="99" xfId="10" applyFont="1" applyFill="1" applyBorder="1" applyAlignment="1">
      <alignment horizontal="left" vertical="center" wrapText="1" indent="2"/>
    </xf>
    <xf numFmtId="0" fontId="22" fillId="9" borderId="92" xfId="10" applyFont="1" applyFill="1" applyBorder="1" applyAlignment="1">
      <alignment horizontal="left" vertical="center"/>
    </xf>
    <xf numFmtId="0" fontId="22" fillId="9" borderId="99" xfId="10" applyFont="1" applyFill="1" applyBorder="1" applyAlignment="1">
      <alignment horizontal="left" vertical="center"/>
    </xf>
    <xf numFmtId="0" fontId="22" fillId="9" borderId="92" xfId="9" applyFill="1" applyBorder="1" applyProtection="1">
      <alignment horizontal="left" vertical="center"/>
    </xf>
    <xf numFmtId="0" fontId="22" fillId="9" borderId="101" xfId="13" applyFont="1" applyFill="1" applyBorder="1" applyAlignment="1">
      <alignment horizontal="center" vertical="center" textRotation="90"/>
    </xf>
    <xf numFmtId="0" fontId="22" fillId="9" borderId="92" xfId="13" applyFont="1" applyFill="1" applyBorder="1" applyAlignment="1">
      <alignment horizontal="center" vertical="center" textRotation="90"/>
    </xf>
    <xf numFmtId="0" fontId="22" fillId="9" borderId="100" xfId="13" applyFont="1" applyFill="1" applyBorder="1" applyAlignment="1">
      <alignment horizontal="center" vertical="center" textRotation="90"/>
    </xf>
    <xf numFmtId="0" fontId="22" fillId="9" borderId="100" xfId="13" applyFont="1" applyFill="1" applyBorder="1" applyAlignment="1">
      <alignment horizontal="center" vertical="center" textRotation="90" wrapText="1"/>
    </xf>
    <xf numFmtId="0" fontId="22" fillId="9" borderId="92" xfId="13" quotePrefix="1" applyFont="1" applyFill="1" applyBorder="1" applyAlignment="1">
      <alignment horizontal="center" vertical="center" textRotation="90"/>
    </xf>
    <xf numFmtId="0" fontId="22" fillId="9" borderId="100" xfId="13" quotePrefix="1" applyFont="1" applyFill="1" applyBorder="1" applyAlignment="1">
      <alignment horizontal="center" vertical="center" textRotation="90"/>
    </xf>
    <xf numFmtId="4" fontId="22" fillId="9" borderId="92" xfId="14" applyNumberFormat="1" applyFont="1" applyFill="1" applyBorder="1" applyAlignment="1">
      <alignment horizontal="center" vertical="center" textRotation="90"/>
    </xf>
    <xf numFmtId="0" fontId="24" fillId="9" borderId="92" xfId="10" applyFont="1" applyFill="1" applyBorder="1" applyAlignment="1">
      <alignment horizontal="left" vertical="center"/>
    </xf>
    <xf numFmtId="0" fontId="24" fillId="9" borderId="92" xfId="11" applyFont="1" applyFill="1" applyBorder="1" applyAlignment="1">
      <alignment horizontal="left" vertical="center"/>
    </xf>
    <xf numFmtId="0" fontId="24" fillId="9" borderId="99" xfId="10" applyFont="1" applyFill="1" applyBorder="1" applyAlignment="1">
      <alignment horizontal="left" vertical="center"/>
    </xf>
    <xf numFmtId="0" fontId="22" fillId="9" borderId="92" xfId="13" applyFont="1" applyFill="1" applyBorder="1" applyAlignment="1">
      <alignment horizontal="left" vertical="center" wrapText="1"/>
    </xf>
    <xf numFmtId="0" fontId="24" fillId="10" borderId="92" xfId="0" applyFont="1" applyFill="1" applyBorder="1" applyAlignment="1">
      <alignment horizontal="left" indent="2"/>
    </xf>
    <xf numFmtId="0" fontId="24" fillId="9" borderId="92" xfId="13" applyFill="1" applyBorder="1" applyAlignment="1">
      <alignment horizontal="left" vertical="center" wrapText="1"/>
    </xf>
    <xf numFmtId="0" fontId="24" fillId="9" borderId="92" xfId="13" applyFill="1" applyBorder="1" applyAlignment="1">
      <alignment vertical="center" wrapText="1"/>
    </xf>
    <xf numFmtId="0" fontId="24" fillId="9" borderId="92" xfId="9" applyFont="1" applyFill="1" applyBorder="1" applyProtection="1">
      <alignment horizontal="left" vertical="center"/>
    </xf>
    <xf numFmtId="0" fontId="24" fillId="9" borderId="92" xfId="9" applyFont="1" applyFill="1" applyBorder="1" applyAlignment="1" applyProtection="1">
      <alignment horizontal="left" vertical="center" wrapText="1"/>
    </xf>
    <xf numFmtId="0" fontId="24" fillId="9" borderId="92" xfId="13" applyFill="1" applyBorder="1" applyAlignment="1">
      <alignment vertical="center"/>
    </xf>
    <xf numFmtId="0" fontId="22" fillId="9" borderId="99" xfId="9" applyFill="1" applyBorder="1" applyProtection="1">
      <alignment horizontal="left" vertical="center"/>
    </xf>
    <xf numFmtId="0" fontId="22" fillId="9" borderId="101" xfId="9" applyFill="1" applyBorder="1" applyAlignment="1" applyProtection="1">
      <alignment horizontal="center" vertical="center"/>
    </xf>
    <xf numFmtId="0" fontId="22" fillId="9" borderId="92" xfId="13" applyFont="1" applyFill="1" applyBorder="1" applyAlignment="1">
      <alignment horizontal="center" vertical="center"/>
    </xf>
    <xf numFmtId="0" fontId="24" fillId="9" borderId="92" xfId="10" applyFont="1" applyFill="1" applyBorder="1">
      <alignment horizontal="left" vertical="center" indent="2"/>
    </xf>
    <xf numFmtId="0" fontId="29" fillId="9" borderId="92" xfId="10" applyFont="1" applyFill="1" applyBorder="1" applyAlignment="1">
      <alignment horizontal="left" vertical="center" indent="4"/>
    </xf>
    <xf numFmtId="0" fontId="24" fillId="9" borderId="92" xfId="11" applyFont="1" applyFill="1" applyBorder="1">
      <alignment horizontal="left" vertical="center" indent="5"/>
    </xf>
    <xf numFmtId="0" fontId="24" fillId="10" borderId="92" xfId="0" applyFont="1" applyFill="1" applyBorder="1" applyAlignment="1">
      <alignment horizontal="left" indent="8"/>
    </xf>
    <xf numFmtId="0" fontId="24" fillId="10" borderId="92" xfId="0" applyFont="1" applyFill="1" applyBorder="1" applyAlignment="1">
      <alignment horizontal="left" indent="4"/>
    </xf>
    <xf numFmtId="0" fontId="24" fillId="9" borderId="92" xfId="10" applyFont="1" applyFill="1" applyBorder="1" applyAlignment="1">
      <alignment horizontal="left" vertical="center" indent="4"/>
    </xf>
    <xf numFmtId="0" fontId="24" fillId="10" borderId="92" xfId="0" applyFont="1" applyFill="1" applyBorder="1" applyAlignment="1">
      <alignment horizontal="left" indent="6"/>
    </xf>
    <xf numFmtId="2" fontId="22" fillId="9" borderId="92" xfId="13" applyNumberFormat="1" applyFont="1" applyFill="1" applyBorder="1" applyAlignment="1">
      <alignment horizontal="left" vertical="center"/>
    </xf>
    <xf numFmtId="0" fontId="22" fillId="9" borderId="101" xfId="15" applyFont="1" applyFill="1" applyBorder="1" applyAlignment="1">
      <alignment horizontal="center" vertical="center" wrapText="1"/>
    </xf>
    <xf numFmtId="0" fontId="24" fillId="9" borderId="92" xfId="15" applyFont="1" applyFill="1" applyBorder="1" applyAlignment="1">
      <alignment horizontal="left" vertical="top" wrapText="1"/>
    </xf>
    <xf numFmtId="0" fontId="24" fillId="9" borderId="99" xfId="15" applyFont="1" applyFill="1" applyBorder="1" applyAlignment="1">
      <alignment horizontal="left" vertical="top" wrapText="1"/>
    </xf>
    <xf numFmtId="0" fontId="22" fillId="9" borderId="92" xfId="15" applyFont="1" applyFill="1" applyBorder="1" applyAlignment="1">
      <alignment horizontal="left" vertical="top" wrapText="1"/>
    </xf>
    <xf numFmtId="0" fontId="22" fillId="9" borderId="92" xfId="16" applyFont="1" applyBorder="1" applyAlignment="1">
      <alignment horizontal="left" vertical="center"/>
    </xf>
    <xf numFmtId="4" fontId="22" fillId="9" borderId="101" xfId="13" quotePrefix="1" applyNumberFormat="1" applyFont="1" applyFill="1" applyBorder="1" applyAlignment="1">
      <alignment horizontal="center" vertical="center"/>
    </xf>
    <xf numFmtId="4" fontId="22" fillId="9" borderId="92" xfId="13" quotePrefix="1" applyNumberFormat="1" applyFont="1" applyFill="1" applyBorder="1" applyAlignment="1">
      <alignment horizontal="center" vertical="center"/>
    </xf>
    <xf numFmtId="4" fontId="22" fillId="9" borderId="92" xfId="13" applyNumberFormat="1" applyFont="1" applyFill="1" applyBorder="1" applyAlignment="1">
      <alignment horizontal="center" vertical="center"/>
    </xf>
    <xf numFmtId="4" fontId="22" fillId="9" borderId="100" xfId="13" applyNumberFormat="1" applyFont="1" applyFill="1" applyBorder="1" applyAlignment="1">
      <alignment horizontal="center" vertical="center"/>
    </xf>
    <xf numFmtId="4" fontId="22" fillId="9" borderId="92" xfId="13" applyNumberFormat="1" applyFont="1" applyFill="1" applyBorder="1" applyAlignment="1">
      <alignment vertical="center"/>
    </xf>
    <xf numFmtId="0" fontId="24" fillId="9" borderId="92" xfId="10" applyFont="1" applyFill="1" applyBorder="1" applyAlignment="1">
      <alignment horizontal="left" vertical="center" wrapText="1"/>
    </xf>
    <xf numFmtId="4" fontId="24" fillId="9" borderId="92" xfId="13" applyNumberFormat="1" applyFill="1" applyBorder="1" applyAlignment="1">
      <alignment horizontal="left" vertical="center"/>
    </xf>
    <xf numFmtId="4" fontId="24" fillId="9" borderId="92" xfId="13" applyNumberFormat="1" applyFill="1" applyBorder="1" applyAlignment="1">
      <alignment horizontal="left" vertical="center" wrapText="1"/>
    </xf>
    <xf numFmtId="0" fontId="3" fillId="20" borderId="0" xfId="0" applyFont="1" applyFill="1" applyAlignment="1">
      <alignment horizontal="center"/>
    </xf>
    <xf numFmtId="0" fontId="19" fillId="8" borderId="0" xfId="7" applyFill="1" applyAlignment="1">
      <alignment horizontal="left"/>
    </xf>
    <xf numFmtId="0" fontId="22" fillId="9" borderId="99" xfId="9" applyNumberFormat="1" applyFill="1" applyBorder="1" applyAlignment="1">
      <alignment horizontal="left" vertical="top"/>
    </xf>
    <xf numFmtId="0" fontId="22" fillId="9" borderId="34"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35"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99" xfId="13" applyFont="1" applyFill="1" applyBorder="1" applyAlignment="1">
      <alignment horizontal="left" vertical="top"/>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100" xfId="13" applyFont="1" applyFill="1" applyBorder="1" applyAlignment="1">
      <alignment horizontal="center" vertical="center"/>
    </xf>
    <xf numFmtId="0" fontId="22" fillId="8" borderId="101" xfId="3" applyFont="1" applyFill="1" applyBorder="1" applyAlignment="1">
      <alignment horizontal="center" vertical="center"/>
    </xf>
    <xf numFmtId="0" fontId="22" fillId="14" borderId="102" xfId="13" applyFont="1" applyFill="1" applyBorder="1" applyAlignment="1">
      <alignment horizontal="center" vertical="center"/>
    </xf>
    <xf numFmtId="0" fontId="22" fillId="14" borderId="101" xfId="13" applyFont="1" applyFill="1" applyBorder="1" applyAlignment="1">
      <alignment horizontal="center" vertical="center"/>
    </xf>
    <xf numFmtId="0" fontId="22" fillId="8" borderId="102" xfId="3" applyFont="1" applyFill="1" applyBorder="1" applyAlignment="1">
      <alignment horizontal="center" vertical="center"/>
    </xf>
    <xf numFmtId="0" fontId="22" fillId="14" borderId="103" xfId="13" applyFont="1" applyFill="1" applyBorder="1" applyAlignment="1">
      <alignment horizontal="center" vertical="center"/>
    </xf>
    <xf numFmtId="0" fontId="22" fillId="14" borderId="104" xfId="13" applyFont="1" applyFill="1" applyBorder="1" applyAlignment="1">
      <alignment horizontal="center" vertical="center"/>
    </xf>
    <xf numFmtId="0" fontId="22" fillId="14" borderId="31" xfId="13" applyFont="1" applyFill="1" applyBorder="1" applyAlignment="1">
      <alignment horizontal="center" vertical="center"/>
    </xf>
    <xf numFmtId="0" fontId="22" fillId="14" borderId="32" xfId="13" applyFont="1" applyFill="1" applyBorder="1" applyAlignment="1">
      <alignment horizontal="center" vertical="center"/>
    </xf>
    <xf numFmtId="0" fontId="22" fillId="14" borderId="99" xfId="13" applyFont="1" applyFill="1" applyBorder="1" applyAlignment="1">
      <alignment horizontal="center" vertical="center"/>
    </xf>
    <xf numFmtId="0" fontId="22" fillId="14" borderId="33" xfId="13" applyFont="1" applyFill="1" applyBorder="1" applyAlignment="1">
      <alignment horizontal="center" vertical="center"/>
    </xf>
    <xf numFmtId="0" fontId="22" fillId="8" borderId="33"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35"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35"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35"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35"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35" xfId="3" applyFont="1" applyFill="1" applyBorder="1" applyAlignment="1">
      <alignment horizontal="center" vertical="center" wrapText="1"/>
    </xf>
    <xf numFmtId="4" fontId="22" fillId="9" borderId="99" xfId="13" applyNumberFormat="1" applyFont="1" applyFill="1" applyBorder="1" applyAlignment="1">
      <alignment horizontal="left" vertical="center" wrapText="1"/>
    </xf>
    <xf numFmtId="4" fontId="22" fillId="9" borderId="34"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35" xfId="13" applyNumberFormat="1" applyFont="1" applyFill="1" applyBorder="1" applyAlignment="1">
      <alignment horizontal="center" vertical="center"/>
    </xf>
    <xf numFmtId="0" fontId="22" fillId="9" borderId="99" xfId="15" applyFont="1" applyFill="1" applyBorder="1" applyAlignment="1">
      <alignment horizontal="left" vertical="center" wrapText="1"/>
    </xf>
    <xf numFmtId="0" fontId="22" fillId="9" borderId="34"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35" xfId="15" applyFont="1" applyFill="1" applyBorder="1" applyAlignment="1">
      <alignment horizontal="center" vertical="top" wrapText="1"/>
    </xf>
    <xf numFmtId="0" fontId="22" fillId="9" borderId="99" xfId="13" applyFont="1" applyFill="1" applyBorder="1" applyAlignment="1">
      <alignment horizontal="left" vertical="center" wrapText="1"/>
    </xf>
    <xf numFmtId="0" fontId="22" fillId="9" borderId="34"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cellXfs>
  <cellStyles count="3472">
    <cellStyle name="???????????" xfId="60" xr:uid="{49C760BE-7782-40F6-8507-E2E49C551364}"/>
    <cellStyle name="20 % - Akzent1" xfId="2615" hidden="1" xr:uid="{7230FBF1-1B34-457F-BD11-70D003E750C9}"/>
    <cellStyle name="20 % - Akzent1" xfId="2525" hidden="1" xr:uid="{EA7DB3FB-F227-4BFF-A29A-D387563D2C21}"/>
    <cellStyle name="20 % - Akzent1" xfId="952" hidden="1" xr:uid="{1085FA45-A575-4A73-A717-FBA3B0990C1A}"/>
    <cellStyle name="20 % - Akzent1" xfId="1081" hidden="1" xr:uid="{C6CEFE6F-94A6-4BB3-B581-793DB0017C31}"/>
    <cellStyle name="20 % - Akzent1" xfId="2644" hidden="1" xr:uid="{891F9D96-89B4-4471-9405-DF6509953EFA}"/>
    <cellStyle name="20 % - Akzent1" xfId="2579" hidden="1" xr:uid="{55949962-881A-4491-B7C3-6A14ADD8AFD4}"/>
    <cellStyle name="20 % - Akzent1" xfId="1013" hidden="1" xr:uid="{9E800C82-94E4-424A-B02B-E06F58AFD190}"/>
    <cellStyle name="20 % - Akzent1" xfId="1161" hidden="1" xr:uid="{D1244C3A-2F7F-4A46-A142-E3220D70613E}"/>
    <cellStyle name="20 % - Akzent1" xfId="2335" hidden="1" xr:uid="{F4DE1728-F023-4431-A46C-7FF68D825865}"/>
    <cellStyle name="20 % - Akzent1" xfId="3414" hidden="1" xr:uid="{F4F551C4-8764-408D-9605-A07044E9CAE4}"/>
    <cellStyle name="20 % - Akzent1" xfId="1875" hidden="1" xr:uid="{95AF5E3C-FA51-4889-A64E-4AF378AEE09D}"/>
    <cellStyle name="20 % - Akzent1" xfId="81" hidden="1" xr:uid="{11444B53-39AC-4CCF-A066-DDEF15E5EAD8}"/>
    <cellStyle name="20 % - Akzent1" xfId="1057" hidden="1" xr:uid="{5E2970C4-8226-457A-A801-A81307EABD5F}"/>
    <cellStyle name="20 % - Akzent1" xfId="2622" hidden="1" xr:uid="{60A63BB8-CFB1-47E3-9048-886D1147451B}"/>
    <cellStyle name="20 % - Akzent1" xfId="2724" hidden="1" xr:uid="{3B424C67-EF63-456C-8EBE-434F06B35412}"/>
    <cellStyle name="20 % - Akzent1" xfId="1050" hidden="1" xr:uid="{DD6D1A01-1ED6-4036-895F-D7CFD8755997}"/>
    <cellStyle name="20 % - Akzent1 2" xfId="409" xr:uid="{084AB3BE-D282-4CBA-9A1C-652FE3D50F03}"/>
    <cellStyle name="20 % - Akzent1 3" xfId="278" xr:uid="{23A3721B-C552-4683-92C7-15074AFDD868}"/>
    <cellStyle name="20 % - Akzent2" xfId="955" hidden="1" xr:uid="{95050CCF-6BBD-4208-A48A-4070C8276B7C}"/>
    <cellStyle name="20 % - Akzent2" xfId="77" hidden="1" xr:uid="{1D986A91-9AF1-4437-8B67-2B92B60932A0}"/>
    <cellStyle name="20 % - Akzent2" xfId="3305" hidden="1" xr:uid="{A7A6B046-14D0-472C-8DF7-8D1FD3BD9F8B}"/>
    <cellStyle name="20 % - Akzent2" xfId="2528" hidden="1" xr:uid="{1BCAB25A-8480-4586-881A-93C4FF04FE1F}"/>
    <cellStyle name="20 % - Akzent2" xfId="3281" hidden="1" xr:uid="{EFBD93E1-5A60-4C66-9B13-B65F5043203C}"/>
    <cellStyle name="20 % - Akzent2" xfId="2684" hidden="1" xr:uid="{5B153F56-C020-4ADD-A0BD-4BD20A341697}"/>
    <cellStyle name="20 % - Akzent2" xfId="2338" hidden="1" xr:uid="{219ACE78-B76A-427B-8513-798B914E2FF5}"/>
    <cellStyle name="20 % - Akzent2" xfId="1704" hidden="1" xr:uid="{D05C7318-B4DC-42CE-A058-89723B3541CF}"/>
    <cellStyle name="20 % - Akzent2" xfId="2331" hidden="1" xr:uid="{10366949-1428-4BF4-9AC8-C8CB823C3C41}"/>
    <cellStyle name="20 % - Akzent2" xfId="85" hidden="1" xr:uid="{D2046FB2-E15A-43E9-A7A6-015F00CC635B}"/>
    <cellStyle name="20 % - Akzent2" xfId="1753" hidden="1" xr:uid="{935A1782-4FE8-4D7A-94E4-94B6A98068AE}"/>
    <cellStyle name="20 % - Akzent2" xfId="1727" hidden="1" xr:uid="{3C8B01D5-5F8B-4EB1-8BAC-FA76DF3B2A63}"/>
    <cellStyle name="20 % - Akzent2" xfId="1134" hidden="1" xr:uid="{ED1892C3-8000-4722-BDFF-8F59237C951A}"/>
    <cellStyle name="20 % - Akzent2" xfId="1121" hidden="1" xr:uid="{016CFFF2-1122-4F64-BA24-D2B986E283E5}"/>
    <cellStyle name="20 % - Akzent2" xfId="2697" hidden="1" xr:uid="{470C8030-83F9-4DE7-B51E-CF4193181923}"/>
    <cellStyle name="20 % - Akzent2" xfId="3259" hidden="1" xr:uid="{27529F7F-382D-4D7A-A724-C28C34AD1154}"/>
    <cellStyle name="20 % - Akzent2 2" xfId="410" xr:uid="{9BD6AC3E-CC93-4044-883D-C4D0A22DEEAE}"/>
    <cellStyle name="20 % - Akzent2 3" xfId="279" xr:uid="{41716028-959E-458E-BB96-E5D276FF39BE}"/>
    <cellStyle name="20 % - Akzent3" xfId="2811" hidden="1" xr:uid="{D185AB09-740D-44E1-991C-7090943A03A2}"/>
    <cellStyle name="20 % - Akzent3" xfId="3012" hidden="1" xr:uid="{BE5A8A7C-FA50-44DB-824A-974FFBFBFC16}"/>
    <cellStyle name="20 % - Akzent3" xfId="3398" hidden="1" xr:uid="{6C6E819F-D10C-435B-AA79-A3AD38DC0AEF}"/>
    <cellStyle name="20 % - Akzent3" xfId="1251" hidden="1" xr:uid="{5171EB0D-33B4-4BC3-99BE-E48972D1FB53}"/>
    <cellStyle name="20 % - Akzent3" xfId="2290" hidden="1" xr:uid="{E612A483-8EC5-409F-B0F0-B7D763F3955C}"/>
    <cellStyle name="20 % - Akzent3" xfId="2342" hidden="1" xr:uid="{681968BE-DD2E-43AA-AF22-73822C64FDD3}"/>
    <cellStyle name="20 % - Akzent3" xfId="2719" hidden="1" xr:uid="{5286314B-8767-41DE-B32F-48394A3E9723}"/>
    <cellStyle name="20 % - Akzent3" xfId="2531" hidden="1" xr:uid="{72302E3D-A4DE-4E02-A99C-18EACAE0F9B6}"/>
    <cellStyle name="20 % - Akzent3" xfId="3236" hidden="1" xr:uid="{E823046C-D208-4B62-97F4-C9592F1BB2BE}"/>
    <cellStyle name="20 % - Akzent3" xfId="3455" hidden="1" xr:uid="{EC5A777C-6916-4E0E-A38C-4A056CA8E65E}"/>
    <cellStyle name="20 % - Akzent3" xfId="1156" hidden="1" xr:uid="{BD18AD06-BD4A-4222-B817-7516D295E184}"/>
    <cellStyle name="20 % - Akzent3" xfId="89" hidden="1" xr:uid="{55C434CC-37CB-453E-96DB-69399AF265CA}"/>
    <cellStyle name="20 % - Akzent3" xfId="1858" hidden="1" xr:uid="{A2CFECBF-7087-4762-88D0-9B2856B40E76}"/>
    <cellStyle name="20 % - Akzent3" xfId="1453" hidden="1" xr:uid="{52522972-2E3B-462E-A5EE-D066F323A796}"/>
    <cellStyle name="20 % - Akzent3" xfId="958" hidden="1" xr:uid="{0EECB6BB-4973-4BA1-9B92-C2AA3BFDC83D}"/>
    <cellStyle name="20 % - Akzent3" xfId="1679" hidden="1" xr:uid="{90D86D2F-6ECA-4499-A35D-EC20D4BCBB17}"/>
    <cellStyle name="20 % - Akzent3 2" xfId="411" xr:uid="{A5D1B957-48CE-4BF6-900F-276916FF1831}"/>
    <cellStyle name="20 % - Akzent3 3" xfId="280" xr:uid="{F697F6E5-2063-486A-A93E-D24C1365B07D}"/>
    <cellStyle name="20 % - Akzent4" xfId="3463" hidden="1" xr:uid="{613F004C-5DA1-4397-A1BA-C720E8B34FA9}"/>
    <cellStyle name="20 % - Akzent4" xfId="3342" hidden="1" xr:uid="{0CFE0EC8-4FB1-457B-B2AE-2FDF6D836EAF}"/>
    <cellStyle name="20 % - Akzent4" xfId="3386" hidden="1" xr:uid="{8EE00CF0-3C1C-4F93-BE6E-A1FE2B4EE56A}"/>
    <cellStyle name="20 % - Akzent4" xfId="3401" hidden="1" xr:uid="{C0ABB7FD-DF0A-49ED-9EAE-B639113D6FD9}"/>
    <cellStyle name="20 % - Akzent4" xfId="3452" hidden="1" xr:uid="{9130A77B-8A5C-4DFC-8D50-70DF587F4EBE}"/>
    <cellStyle name="20 % - Akzent4" xfId="2535" hidden="1" xr:uid="{3BF6089D-ADEB-4DAB-8A64-48D97D33909B}"/>
    <cellStyle name="20 % - Akzent4" xfId="2703" hidden="1" xr:uid="{72DBDFC1-AF04-46B1-B409-A05C0180C8E4}"/>
    <cellStyle name="20 % - Akzent4" xfId="2346" hidden="1" xr:uid="{C18A6A42-8FD0-4328-9381-B9A17F4D8278}"/>
    <cellStyle name="20 % - Akzent4" xfId="93" hidden="1" xr:uid="{F5EE05B6-3CFD-4237-98AE-2F160DA22F21}"/>
    <cellStyle name="20 % - Akzent4" xfId="1862" hidden="1" xr:uid="{B67BEEC9-C8FE-463E-B7A5-A8F7DA21EEC2}"/>
    <cellStyle name="20 % - Akzent4" xfId="1916" hidden="1" xr:uid="{05B1855A-EC7A-44B9-B15E-F73D1FE6295E}"/>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2298" hidden="1" xr:uid="{F9D2BA47-19C5-40CA-8096-B142681AA92D}"/>
    <cellStyle name="20 % - Akzent4 2" xfId="412" xr:uid="{06E05104-D9D4-4E9C-9915-80498FFED625}"/>
    <cellStyle name="20 % - Akzent4 3" xfId="281" xr:uid="{DA80064A-5FD5-4745-9A01-F41E9A6480FF}"/>
    <cellStyle name="20 % - Akzent5" xfId="2350" hidden="1" xr:uid="{CECE298B-3F86-42BC-AF80-7556ED06E0F4}"/>
    <cellStyle name="20 % - Akzent5" xfId="3304" hidden="1" xr:uid="{6705D587-9EAA-45B6-86D3-D67CA0175C64}"/>
    <cellStyle name="20 % - Akzent5" xfId="3229" hidden="1" xr:uid="{D0FEF1B6-2C5D-4C60-82C3-4E594268D482}"/>
    <cellStyle name="20 % - Akzent5" xfId="2709" hidden="1" xr:uid="{2EC45B62-554C-4DAB-A416-963926D13B10}"/>
    <cellStyle name="20 % - Akzent5" xfId="2818" hidden="1" xr:uid="{45B8AC6D-EEBC-4D9F-B8A8-7357982AF0BA}"/>
    <cellStyle name="20 % - Akzent5" xfId="3451" hidden="1" xr:uid="{296DE11D-A953-4164-9CE1-40A1E0759BBB}"/>
    <cellStyle name="20 % - Akzent5" xfId="97" hidden="1" xr:uid="{07CC7510-4A4B-44FC-8EE4-F67E4C10C2E4}"/>
    <cellStyle name="20 % - Akzent5" xfId="2769" hidden="1" xr:uid="{E700531C-CD2E-4255-ADBA-99DFD8315DBB}"/>
    <cellStyle name="20 % - Akzent5" xfId="1671" hidden="1" xr:uid="{578B080F-547E-4FBA-ACCB-ED6046209C56}"/>
    <cellStyle name="20 % - Akzent5" xfId="1915" hidden="1" xr:uid="{E18EEC53-C756-4E9D-92BA-F18A163C921B}"/>
    <cellStyle name="20 % - Akzent5" xfId="1206" hidden="1" xr:uid="{D8B8C9B5-4134-4800-9940-890039A21056}"/>
    <cellStyle name="20 % - Akzent5" xfId="1146" hidden="1" xr:uid="{EBFB2AA2-F12E-40E1-8414-B8D64E465786}"/>
    <cellStyle name="20 % - Akzent5" xfId="1259" hidden="1" xr:uid="{6AB0F5C9-3CA5-49E7-B859-351ACCDDE444}"/>
    <cellStyle name="20 % - Akzent5" xfId="966" hidden="1" xr:uid="{392891C2-A93C-4B27-A425-D0540D8153A8}"/>
    <cellStyle name="20 % - Akzent5" xfId="1752" hidden="1" xr:uid="{589751EA-9B3C-461F-BF96-5436C3859AB6}"/>
    <cellStyle name="20 % - Akzent5" xfId="2539" hidden="1" xr:uid="{3E5E2901-F02D-4D3A-B046-BECE1B263C09}"/>
    <cellStyle name="20 % - Akzent5 2" xfId="413" xr:uid="{4C695907-88D1-4DC0-9B1C-6B69443B8464}"/>
    <cellStyle name="20 % - Akzent5 3" xfId="282" xr:uid="{E3C4F8DA-D8AB-4701-A2AD-4A690AABFD1E}"/>
    <cellStyle name="20 % - Akzent6" xfId="1122" hidden="1" xr:uid="{6145A02F-3F3A-4890-B40B-B084E90669F6}"/>
    <cellStyle name="20 % - Akzent6" xfId="2685" hidden="1" xr:uid="{833602C1-0135-4E2A-9A42-EF5D83BCD535}"/>
    <cellStyle name="20 % - Akzent6" xfId="3373" hidden="1" xr:uid="{8699C70A-F0BB-4981-89BA-689E2167C3A0}"/>
    <cellStyle name="20 % - Akzent6" xfId="2809" hidden="1" xr:uid="{AD5E2130-6AA1-49ED-9E56-763369E82C45}"/>
    <cellStyle name="20 % - Akzent6" xfId="1128" hidden="1" xr:uid="{4E685A6F-6CD6-40C8-A04B-129F5B2147C5}"/>
    <cellStyle name="20 % - Akzent6" xfId="1249" hidden="1" xr:uid="{2DE4434A-D183-46AA-97DF-C7B02C48CAC8}"/>
    <cellStyle name="20 % - Akzent6" xfId="1829" hidden="1" xr:uid="{BE44EF47-E745-4210-91FB-BD42160CA72B}"/>
    <cellStyle name="20 % - Akzent6" xfId="3466" hidden="1" xr:uid="{30E06F63-DCCD-43B9-9827-68E0C081E9F4}"/>
    <cellStyle name="20 % - Akzent6" xfId="2301" hidden="1" xr:uid="{9BC4006E-7444-4951-A7FC-540C13A6E681}"/>
    <cellStyle name="20 % - Akzent6" xfId="2354" hidden="1" xr:uid="{5AC79D54-7331-417F-9F1B-2B22F9D3AB69}"/>
    <cellStyle name="20 % - Akzent6" xfId="101" hidden="1" xr:uid="{2FB27F06-4D8A-4E41-8FA2-FDA54F5F3657}"/>
    <cellStyle name="20 % - Akzent6" xfId="2691" hidden="1" xr:uid="{B6C4C2EE-41DD-4B1E-97DF-36144F8AEFEA}"/>
    <cellStyle name="20 % - Akzent6" xfId="3384" hidden="1" xr:uid="{5763C8CD-A2A6-4B85-BD96-55A6C44E24FE}"/>
    <cellStyle name="20 % - Akzent6" xfId="2542" hidden="1" xr:uid="{443EB494-74E6-4461-8C20-A3AAEDF7AEE9}"/>
    <cellStyle name="20 % - Akzent6" xfId="969" hidden="1" xr:uid="{2E5E2979-1B88-44E8-A3F0-522D45A80B94}"/>
    <cellStyle name="20 % - Akzent6" xfId="1841" hidden="1" xr:uid="{58A886A4-A538-4BA5-9D0A-9C6F2CC3A1D2}"/>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3" xr:uid="{09F7DF58-1E18-47E3-B343-60C772285F1A}"/>
    <cellStyle name="2x indented GHG Textfiels 3 2 2 2 3" xfId="1053" xr:uid="{03857983-E4D6-4D64-86C5-A3D6B35AAA88}"/>
    <cellStyle name="2x indented GHG Textfiels 3 2 2 2 3 2" xfId="2618" xr:uid="{3C576BB3-8EC8-4EAB-AEEB-E79CFF67D661}"/>
    <cellStyle name="2x indented GHG Textfiels 3 2 2 2 4" xfId="2144" xr:uid="{4E8BC024-56D0-4D26-9DE0-F322AA82D67A}"/>
    <cellStyle name="2x indented GHG Textfiels 3 2 2 3" xfId="1286" xr:uid="{0CF28C5B-11F1-4966-881D-B357254A25A7}"/>
    <cellStyle name="2x indented GHG Textfiels 3 2 2 3 2" xfId="2845" xr:uid="{E4265FBD-F214-46AD-ABDD-0E3AB112DEC8}"/>
    <cellStyle name="2x indented GHG Textfiels 3 2 2 4" xfId="1245" xr:uid="{300BE154-E514-4A84-ABF4-3385D5CC7C21}"/>
    <cellStyle name="2x indented GHG Textfiels 3 2 2 4 2" xfId="2806" xr:uid="{EB888811-AE71-4205-9EB0-F42CBD3CCDF4}"/>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16" xr:uid="{D9667E0E-E569-4BDB-8C9F-E033D17E9591}"/>
    <cellStyle name="2x indented GHG Textfiels 3 2 3 3" xfId="100" xr:uid="{B74BD5CA-C5BD-4F7A-8B38-061D0222CF29}"/>
    <cellStyle name="2x indented GHG Textfiels 3 2 3 3 2" xfId="2353" xr:uid="{5C99801E-61DA-4564-B70B-DDCE64C1B7F2}"/>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58" xr:uid="{00BB5275-8324-4B64-A656-697034632F3B}"/>
    <cellStyle name="2x indented GHG Textfiels 3 3 2 2 3" xfId="1231" xr:uid="{F4A2FEB1-0B4A-4863-AF8D-E5471C3D9A36}"/>
    <cellStyle name="2x indented GHG Textfiels 3 3 2 2 3 2" xfId="2793" xr:uid="{6235C382-4C66-4850-A197-2E453D23B5C8}"/>
    <cellStyle name="2x indented GHG Textfiels 3 3 2 2 4" xfId="2249" xr:uid="{545A1733-F925-4057-B3F6-152E6C2EB55B}"/>
    <cellStyle name="2x indented GHG Textfiels 3 3 2 3" xfId="1391" xr:uid="{15620EDC-20CE-4EA9-BA12-B57C0C902F75}"/>
    <cellStyle name="2x indented GHG Textfiels 3 3 2 3 2" xfId="2950" xr:uid="{7D3AB91A-AD36-4128-95AE-D829C11AEE08}"/>
    <cellStyle name="2x indented GHG Textfiels 3 3 2 4" xfId="1885" xr:uid="{D5DC4F37-5FC5-48B2-8BCE-48082C028730}"/>
    <cellStyle name="2x indented GHG Textfiels 3 3 2 4 2" xfId="3422" xr:uid="{ED0E76B0-29DD-4196-9B2B-DD9978E41386}"/>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0" xr:uid="{03CF7711-D38A-44FE-B0B5-66EA41C194C3}"/>
    <cellStyle name="2x indented GHG Textfiels 3 3 3 2 3" xfId="1701" xr:uid="{93BFA84F-E739-475E-A620-7657CB8529A4}"/>
    <cellStyle name="2x indented GHG Textfiels 3 3 3 2 3 2" xfId="3256" xr:uid="{45D98FDB-EF84-4B25-9D8E-DDD15CC49368}"/>
    <cellStyle name="2x indented GHG Textfiels 3 3 3 2 4" xfId="2251" xr:uid="{74F363E1-1052-4E54-95EE-55A2488BDC61}"/>
    <cellStyle name="2x indented GHG Textfiels 3 3 3 3" xfId="1393" xr:uid="{B442264E-A2EA-4857-A9A8-61BA6E8A824B}"/>
    <cellStyle name="2x indented GHG Textfiels 3 3 3 3 2" xfId="2952" xr:uid="{A389B851-B980-480F-BB60-AE859E5E3FDE}"/>
    <cellStyle name="2x indented GHG Textfiels 3 3 3 4" xfId="934" xr:uid="{93AB9CBD-7AAC-445E-9E51-15928869A48B}"/>
    <cellStyle name="2x indented GHG Textfiels 3 3 3 4 2" xfId="2508" xr:uid="{D5E34CCE-31B3-4E9A-A2ED-C708627384DF}"/>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56" xr:uid="{AE1D9CAC-DB87-4D86-A06D-8BB3D50C8F9A}"/>
    <cellStyle name="2x indented GHG Textfiels 3 3 4 2 3" xfId="1113" xr:uid="{F877C531-C9E4-4DC2-962C-E23A968EAD7B}"/>
    <cellStyle name="2x indented GHG Textfiels 3 3 4 2 3 2" xfId="2676" xr:uid="{D62C3689-48C8-43FE-9B52-5D5BFF23C656}"/>
    <cellStyle name="2x indented GHG Textfiels 3 3 4 2 4" xfId="2147" xr:uid="{C3C424E4-2B80-4CAC-8450-62C29EC76CFF}"/>
    <cellStyle name="2x indented GHG Textfiels 3 3 4 3" xfId="1289" xr:uid="{9E9D7A23-AE9E-43AA-8841-1E22E538CFE2}"/>
    <cellStyle name="2x indented GHG Textfiels 3 3 4 3 2" xfId="2848" xr:uid="{DB3DE6FD-823A-4FC7-A62B-C857102B9593}"/>
    <cellStyle name="2x indented GHG Textfiels 3 3 4 4" xfId="1022" xr:uid="{A41E20A6-2984-4EAE-80FC-34CE19514AA9}"/>
    <cellStyle name="2x indented GHG Textfiels 3 3 4 4 2" xfId="2588" xr:uid="{D77F9C09-7D9C-49D2-A260-585C7785CDB3}"/>
    <cellStyle name="2x indented GHG Textfiels 3 3 4 5" xfId="1941" xr:uid="{A8A0112F-EE8A-443A-8318-624FF8E81BC5}"/>
    <cellStyle name="2x indented GHG Textfiels 3 3 5" xfId="1165" xr:uid="{22F2C4A2-0103-42EA-A4C5-2AF14E5876BB}"/>
    <cellStyle name="2x indented GHG Textfiels 3 3 5 2" xfId="2728" xr:uid="{0929351B-F3F8-4401-AB49-0A486BB0472E}"/>
    <cellStyle name="2x indented GHG Textfiels 3 3 6" xfId="1735" xr:uid="{77196668-FB8C-4CBA-A943-4B10DCAD5381}"/>
    <cellStyle name="2x indented GHG Textfiels 3 3 6 2" xfId="3288" xr:uid="{175530F8-634A-4258-88C8-51D05E151C49}"/>
    <cellStyle name="2x indented GHG Textfiels 3 3 7" xfId="1672" xr:uid="{2A23D71B-70C9-4A6A-B875-50367E89DB1E}"/>
    <cellStyle name="40 % - Akzent1" xfId="1764" hidden="1" xr:uid="{E4AA89B6-0D72-4DE6-A8D1-0A1324594A28}"/>
    <cellStyle name="40 % - Akzent1" xfId="3408" hidden="1" xr:uid="{9C6040CE-A6C2-4C27-AEB1-ED2F68F6FD32}"/>
    <cellStyle name="40 % - Akzent1" xfId="2310" hidden="1" xr:uid="{6219273C-AEEC-4B5E-B7A9-5C12C1C92643}"/>
    <cellStyle name="40 % - Akzent1" xfId="3316" hidden="1" xr:uid="{D638E580-1D93-4B76-A342-4000CD8E0794}"/>
    <cellStyle name="40 % - Akzent1" xfId="2781" hidden="1" xr:uid="{434D341B-7C27-41FF-BAA7-47CE87609B74}"/>
    <cellStyle name="40 % - Akzent1" xfId="2692" hidden="1" xr:uid="{B8C5EA63-FDD7-4F25-A6CB-332C3B7691DE}"/>
    <cellStyle name="40 % - Akzent1" xfId="1129" hidden="1" xr:uid="{FC76EC51-62F6-4ADB-835E-44EFF69A25C8}"/>
    <cellStyle name="40 % - Akzent1" xfId="22" hidden="1" xr:uid="{91875C2C-0011-4619-A6C9-F266002867FF}"/>
    <cellStyle name="40 % - Akzent1" xfId="3454" hidden="1" xr:uid="{6BD08E64-0794-42EA-9C80-10C4CEC430D1}"/>
    <cellStyle name="40 % - Akzent1" xfId="1918" hidden="1" xr:uid="{05EBCBA8-DD49-46C1-9B65-79CDBCABE292}"/>
    <cellStyle name="40 % - Akzent1" xfId="1219" hidden="1" xr:uid="{4D0E95D9-C2C7-4BE8-BBD1-28BF63BF0E63}"/>
    <cellStyle name="40 % - Akzent1" xfId="2336" hidden="1" xr:uid="{6B0C131E-9D8D-413B-B498-5BF83D895F18}"/>
    <cellStyle name="40 % - Akzent1" xfId="2526" hidden="1" xr:uid="{526F8EF1-88A8-4FDE-88ED-A59ED303B988}"/>
    <cellStyle name="40 % - Akzent1" xfId="953" hidden="1" xr:uid="{39D5D24A-4500-438C-803A-BCF79B286C02}"/>
    <cellStyle name="40 % - Akzent1" xfId="82" hidden="1" xr:uid="{38503667-8FF3-4D60-9218-C3E85C270BF2}"/>
    <cellStyle name="40 % - Akzent1" xfId="1869" hidden="1" xr:uid="{0220B088-994A-4AC6-9B22-1565AD9E3BA4}"/>
    <cellStyle name="40 % - Akzent1 2" xfId="415" xr:uid="{E95433A2-D8F5-4FE9-B0F0-4009D382BB70}"/>
    <cellStyle name="40 % - Akzent1 3" xfId="284" xr:uid="{052B8E94-818D-48B6-B45B-E4DAE741D003}"/>
    <cellStyle name="40 % - Akzent2" xfId="1159" hidden="1" xr:uid="{89C7F926-8CFE-453B-83C0-F67C4D287EF8}"/>
    <cellStyle name="40 % - Akzent2" xfId="2722" hidden="1" xr:uid="{5F29DAE7-B11F-4FD4-877E-7D379DC3DCED}"/>
    <cellStyle name="40 % - Akzent2" xfId="1860" hidden="1" xr:uid="{4D8C5362-5C86-46C9-A48C-6F548226ABE3}"/>
    <cellStyle name="40 % - Akzent2" xfId="1131" hidden="1" xr:uid="{351F23D5-E730-4FA1-BB58-954771F5FFEB}"/>
    <cellStyle name="40 % - Akzent2" xfId="956" hidden="1" xr:uid="{E6158682-5755-43B6-9F9F-C1A5340E7424}"/>
    <cellStyle name="40 % - Akzent2" xfId="1747" hidden="1" xr:uid="{F4107C9A-906C-48D4-AFD8-9B1F54D3EA68}"/>
    <cellStyle name="40 % - Akzent2" xfId="2304" hidden="1" xr:uid="{590FE62F-3DC3-47FD-A684-BD0B0C6F6B27}"/>
    <cellStyle name="40 % - Akzent2" xfId="2339" hidden="1" xr:uid="{25CD4C00-D370-47A5-85C3-74BA29EF245D}"/>
    <cellStyle name="40 % - Akzent2" xfId="3469" hidden="1" xr:uid="{89C4C919-2FFC-42E2-9C46-E1CBE22C8159}"/>
    <cellStyle name="40 % - Akzent2" xfId="2529" hidden="1" xr:uid="{04BACA9E-C4EB-471C-8F9E-38215E93440D}"/>
    <cellStyle name="40 % - Akzent2" xfId="3400" hidden="1" xr:uid="{C99AD745-0D9B-4A59-91AA-32029C6340AE}"/>
    <cellStyle name="40 % - Akzent2" xfId="3300" hidden="1" xr:uid="{312C1920-34AF-463F-AB0A-258460CDEB4E}"/>
    <cellStyle name="40 % - Akzent2" xfId="2694" hidden="1" xr:uid="{CA6E9F50-99B4-4768-9389-39C6479B41A2}"/>
    <cellStyle name="40 % - Akzent2" xfId="86" hidden="1" xr:uid="{53CFFBF0-FB54-4C6C-8B42-B1C85BFE7A5C}"/>
    <cellStyle name="40 % - Akzent2" xfId="2812" hidden="1" xr:uid="{54D67095-F577-4804-A550-6DC8F59E97E1}"/>
    <cellStyle name="40 % - Akzent2" xfId="1252" hidden="1" xr:uid="{26E4DF64-3DED-4D10-8949-114A945360D7}"/>
    <cellStyle name="40 % - Akzent2 2" xfId="416" xr:uid="{9492197F-3E9B-4BAD-B44F-B629C4B980AF}"/>
    <cellStyle name="40 % - Akzent2 3" xfId="285" xr:uid="{7C18A41F-DBCB-4C74-A3BB-BD25789AA14B}"/>
    <cellStyle name="40 % - Akzent3" xfId="3467" hidden="1" xr:uid="{424AA2EF-FA2F-45B3-BE06-42294409DF06}"/>
    <cellStyle name="40 % - Akzent3" xfId="959" hidden="1" xr:uid="{23705EF2-38F6-4C53-80A9-4D7EBB7B80D0}"/>
    <cellStyle name="40 % - Akzent3" xfId="1262" hidden="1" xr:uid="{3B2DAACF-2CCF-4D0E-92D1-DFA77A5F31AC}"/>
    <cellStyle name="40 % - Akzent3" xfId="2532" hidden="1" xr:uid="{BDB4DCD1-2708-4727-A2FC-66D74D237BF9}"/>
    <cellStyle name="40 % - Akzent3" xfId="2821" hidden="1" xr:uid="{4BE52FD7-A770-4331-B7AF-139C72C3F348}"/>
    <cellStyle name="40 % - Akzent3" xfId="3392" hidden="1" xr:uid="{6E8E2306-AD88-4631-8ABA-E3F910D9908D}"/>
    <cellStyle name="40 % - Akzent3" xfId="3335" hidden="1" xr:uid="{AB387130-0694-4D14-A9C9-27B528675E5B}"/>
    <cellStyle name="40 % - Akzent3" xfId="2302" hidden="1" xr:uid="{2D966028-9375-43A0-B32B-EFDE66FC4915}"/>
    <cellStyle name="40 % - Akzent3" xfId="2343" hidden="1" xr:uid="{3FDF93EA-91C8-4992-8E8F-597DE8771279}"/>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3269" hidden="1" xr:uid="{1E6F2805-B933-4985-8A50-10B87BD46010}"/>
    <cellStyle name="40 % - Akzent3" xfId="3453" hidden="1" xr:uid="{2F62173C-5826-4994-A879-163A10424FF7}"/>
    <cellStyle name="40 % - Akzent3" xfId="90" hidden="1" xr:uid="{AC6A67E2-C4B0-4D20-A570-C324B9BEB9BF}"/>
    <cellStyle name="40 % - Akzent3 2" xfId="417" xr:uid="{1B448503-2A17-4AA2-89EE-41EE6419446D}"/>
    <cellStyle name="40 % - Akzent3 3" xfId="286" xr:uid="{735C9F4B-9C5E-4096-B5A8-AB645529C9B9}"/>
    <cellStyle name="40 % - Akzent4" xfId="94" hidden="1" xr:uid="{B6641DEA-45D1-47A9-B4FB-4A7DF508209F}"/>
    <cellStyle name="40 % - Akzent4" xfId="3377" hidden="1" xr:uid="{F5819A31-0CAB-45F8-AC28-7BCC4DCE4B18}"/>
    <cellStyle name="40 % - Akzent4" xfId="3412" hidden="1" xr:uid="{70D9A573-66A6-45F7-8A23-4C53D9E7711E}"/>
    <cellStyle name="40 % - Akzent4" xfId="2586" hidden="1" xr:uid="{E597F8FC-B043-4E90-989C-5F11157FF68C}"/>
    <cellStyle name="40 % - Akzent4" xfId="3287" hidden="1" xr:uid="{7B541530-79F3-442C-BEF1-7709147B4171}"/>
    <cellStyle name="40 % - Akzent4" xfId="2536" hidden="1" xr:uid="{3B98BD26-0738-4D6A-9564-F000E96D1656}"/>
    <cellStyle name="40 % - Akzent4" xfId="2817" hidden="1" xr:uid="{17C07CE2-6191-492D-AF59-1B06162CECEF}"/>
    <cellStyle name="40 % - Akzent4" xfId="2300" hidden="1" xr:uid="{9E58C247-8CE5-4507-867C-75A400293A2C}"/>
    <cellStyle name="40 % - Akzent4" xfId="2347" hidden="1" xr:uid="{D9C335A7-51FD-4A1D-AB4B-C33E92ACA654}"/>
    <cellStyle name="40 % - Akzent4" xfId="1020" hidden="1" xr:uid="{7756AE6A-77F0-4C1D-AAA1-92B77EBD1B7B}"/>
    <cellStyle name="40 % - Akzent4" xfId="1733" hidden="1" xr:uid="{890E460D-B3A4-4CBB-B526-FD8BC3606DA0}"/>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3465" hidden="1" xr:uid="{D7EE1657-8598-48B4-AC0A-51EA30FFBF1B}"/>
    <cellStyle name="40 % - Akzent4 2" xfId="418" xr:uid="{11292B87-E189-43FE-9363-B773AD511ABB}"/>
    <cellStyle name="40 % - Akzent4 3" xfId="287" xr:uid="{8DD8EB26-54AD-4178-8D99-992ED6307376}"/>
    <cellStyle name="40 % - Akzent5" xfId="2555" hidden="1" xr:uid="{AB8DABC7-4AA5-4923-A109-8B19BB743685}"/>
    <cellStyle name="40 % - Akzent5" xfId="3416" hidden="1" xr:uid="{6717AEDE-D6B6-43E6-9960-AC1B7245C726}"/>
    <cellStyle name="40 % - Akzent5" xfId="2334" hidden="1" xr:uid="{078878DD-3C5C-4997-BE72-523599818501}"/>
    <cellStyle name="40 % - Akzent5" xfId="3462" hidden="1" xr:uid="{03DDF1FB-F586-4320-85FD-AB4B65429824}"/>
    <cellStyle name="40 % - Akzent5" xfId="2819" hidden="1" xr:uid="{D554AC70-3404-4158-B8BB-58DF5455E063}"/>
    <cellStyle name="40 % - Akzent5" xfId="3327" hidden="1" xr:uid="{AFC30DE1-9E42-4C22-912C-34D720746E39}"/>
    <cellStyle name="40 % - Akzent5" xfId="2540" hidden="1" xr:uid="{DC86EB84-5E46-4282-8D27-63F8B3501FF3}"/>
    <cellStyle name="40 % - Akzent5" xfId="2351" hidden="1" xr:uid="{0DF720B5-4315-4046-B00E-B71ECCF1F922}"/>
    <cellStyle name="40 % - Akzent5" xfId="1260" hidden="1" xr:uid="{95984BEE-0655-4DA6-BFFF-EA42B4C1753E}"/>
    <cellStyle name="40 % - Akzent5" xfId="1777" hidden="1" xr:uid="{4999A878-E3EA-4F64-BD61-2C1F28A848C0}"/>
    <cellStyle name="40 % - Akzent5" xfId="967" hidden="1" xr:uid="{DA1A705C-E876-4CD4-99E8-7E8903559F4E}"/>
    <cellStyle name="40 % - Akzent5" xfId="98" hidden="1" xr:uid="{54FBFEBB-0E49-47F9-BB4B-5F52ED6D8CB2}"/>
    <cellStyle name="40 % - Akzent5" xfId="80" hidden="1" xr:uid="{6C080CEA-C922-4357-9882-3430BB9F6CED}"/>
    <cellStyle name="40 % - Akzent5" xfId="2297" hidden="1" xr:uid="{C2784FA9-C448-4469-9A40-21075259B837}"/>
    <cellStyle name="40 % - Akzent5" xfId="1878" hidden="1" xr:uid="{23BA2B41-686D-4CB2-BA14-BAC372754B8E}"/>
    <cellStyle name="40 % - Akzent5" xfId="986" hidden="1" xr:uid="{DCCB8BF3-35DE-4B94-8381-099656FA5101}"/>
    <cellStyle name="40 % - Akzent5 2" xfId="419" xr:uid="{C2303C07-8BC8-49EE-98E3-B48C68298352}"/>
    <cellStyle name="40 % - Akzent5 3" xfId="288" xr:uid="{346AE853-51EE-4702-A2DF-BED3775E5180}"/>
    <cellStyle name="40 % - Akzent6" xfId="3458" hidden="1" xr:uid="{047ACB6A-CB8D-461C-AF0A-B410BA541F79}"/>
    <cellStyle name="40 % - Akzent6" xfId="1707" hidden="1" xr:uid="{0886A633-BFE0-4079-9F5A-75BCA0F21CD4}"/>
    <cellStyle name="40 % - Akzent6" xfId="1822" hidden="1" xr:uid="{55BCE064-5763-40C4-9060-77E18E5A8EA3}"/>
    <cellStyle name="40 % - Akzent6" xfId="3275" hidden="1" xr:uid="{1BAA2170-9535-4289-9872-6B3908E199DF}"/>
    <cellStyle name="40 % - Akzent6" xfId="3262" hidden="1" xr:uid="{31AD9F90-25C2-4D61-BDD6-4A46F342CBCD}"/>
    <cellStyle name="40 % - Akzent6" xfId="2813" hidden="1" xr:uid="{836A3654-9B4F-4B66-9330-2F14940573D8}"/>
    <cellStyle name="40 % - Akzent6" xfId="2543" hidden="1" xr:uid="{6A3F95AA-2177-45F5-9F62-5C463368A7CA}"/>
    <cellStyle name="40 % - Akzent6" xfId="1721" hidden="1" xr:uid="{F35CF87F-8521-4E64-B061-39A063CBD8AD}"/>
    <cellStyle name="40 % - Akzent6" xfId="970" hidden="1" xr:uid="{19A02FFF-38CA-4A6E-983A-7808C9954DC3}"/>
    <cellStyle name="40 % - Akzent6" xfId="102" hidden="1" xr:uid="{D09A391F-5083-4A9F-83C6-41DBBFFB0D65}"/>
    <cellStyle name="40 % - Akzent6" xfId="3366" hidden="1" xr:uid="{B2465105-F82D-4881-8C98-5814A8EDB514}"/>
    <cellStyle name="40 % - Akzent6" xfId="3381" hidden="1" xr:uid="{1EF7E82C-9C05-430E-9238-E4F573D39DAC}"/>
    <cellStyle name="40 % - Akzent6" xfId="2355" hidden="1" xr:uid="{49C10883-5AC0-444D-AD23-6AC519EB503D}"/>
    <cellStyle name="40 % - Akzent6" xfId="1253" hidden="1" xr:uid="{E28575F9-96FE-486E-85E8-8B94C162BD46}"/>
    <cellStyle name="40 % - Akzent6" xfId="2293" hidden="1" xr:uid="{2C3F66FF-666D-400E-80B8-44FB8B96F9EF}"/>
    <cellStyle name="40 % - Akzent6" xfId="1837" hidden="1" xr:uid="{73F2D407-0254-495E-B132-55A664112A62}"/>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59" xr:uid="{1113730F-848B-4FE4-AD41-43CA18CCC1E4}"/>
    <cellStyle name="5x indented GHG Textfiels 3 3 2 2 3" xfId="987" xr:uid="{4CF491A6-D6AC-46ED-AD79-2F5E762D5E70}"/>
    <cellStyle name="5x indented GHG Textfiels 3 3 2 2 3 2" xfId="2556" xr:uid="{F75AB08B-EDF9-4A02-B1DB-5B0CA9D3DDB9}"/>
    <cellStyle name="5x indented GHG Textfiels 3 3 2 2 4" xfId="2250" xr:uid="{2EBCEE3B-241B-4ACB-987F-C340DF3AD7B5}"/>
    <cellStyle name="5x indented GHG Textfiels 3 3 2 3" xfId="1392" xr:uid="{5470255A-8590-4D89-B5AF-44A129757709}"/>
    <cellStyle name="5x indented GHG Textfiels 3 3 2 3 2" xfId="2951" xr:uid="{5036CBFC-410C-460B-A7D0-07A20398E87C}"/>
    <cellStyle name="5x indented GHG Textfiels 3 3 2 4" xfId="985" xr:uid="{265FDB89-50CE-4742-8EF0-92AD805A510D}"/>
    <cellStyle name="5x indented GHG Textfiels 3 3 2 4 2" xfId="2554" xr:uid="{6DC2269D-F2F4-4F02-8F4A-EB5D20213F0F}"/>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06" xr:uid="{BCAB6864-A246-4AF8-8761-5B045CC4C43F}"/>
    <cellStyle name="5x indented GHG Textfiels 3 3 3 2 3" xfId="1185" xr:uid="{D594B288-AE01-4B97-AC27-35B64E1868B4}"/>
    <cellStyle name="5x indented GHG Textfiels 3 3 3 2 3 2" xfId="2748" xr:uid="{98CECEB2-F1C8-4C3E-B9A3-A815C1D87994}"/>
    <cellStyle name="5x indented GHG Textfiels 3 3 3 2 4" xfId="2197" xr:uid="{2BE1B55F-9170-4AF2-8D79-C047F39B5505}"/>
    <cellStyle name="5x indented GHG Textfiels 3 3 3 3" xfId="1339" xr:uid="{BFF9589D-49E3-4DF8-8CBA-D4F0FB7A15C8}"/>
    <cellStyle name="5x indented GHG Textfiels 3 3 3 3 2" xfId="2898" xr:uid="{FE27D52C-E42E-476A-9209-D74D7E836C35}"/>
    <cellStyle name="5x indented GHG Textfiels 3 3 3 4" xfId="973" xr:uid="{82E48B8A-82CD-461D-85F9-5E46F300CFDE}"/>
    <cellStyle name="5x indented GHG Textfiels 3 3 3 4 2" xfId="2545" xr:uid="{18176325-8BA8-49EB-A241-9FE9AD5EF62A}"/>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0" xr:uid="{B8AE7917-F43C-4111-8095-CA26FB27E0DC}"/>
    <cellStyle name="5x indented GHG Textfiels 3 3 4 2 3" xfId="1903" xr:uid="{35F8E711-4F70-4486-9D03-12382FA74C97}"/>
    <cellStyle name="5x indented GHG Textfiels 3 3 4 2 3 2" xfId="3440" xr:uid="{9F2DAC1E-FEBF-414B-8B60-0446004279F0}"/>
    <cellStyle name="5x indented GHG Textfiels 3 3 4 2 4" xfId="2281" xr:uid="{323A8E37-5AD5-4C66-896A-8A590E00E8AD}"/>
    <cellStyle name="5x indented GHG Textfiels 3 3 4 3" xfId="1423" xr:uid="{79456AAD-FBAD-4D8A-A0AC-BE8544487FCA}"/>
    <cellStyle name="5x indented GHG Textfiels 3 3 4 3 2" xfId="2982" xr:uid="{30D363A2-6008-4EBB-95AC-97300BBC627B}"/>
    <cellStyle name="5x indented GHG Textfiels 3 3 4 4" xfId="1038" xr:uid="{4E23FCDF-CC18-41E0-BFBA-4D56AED82B94}"/>
    <cellStyle name="5x indented GHG Textfiels 3 3 4 4 2" xfId="2604" xr:uid="{31AF86E2-F208-44C8-8FB6-5DB12B752567}"/>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29" xr:uid="{00F8DD47-9E36-4FCC-A2D3-6044A01DCAFC}"/>
    <cellStyle name="5x indented GHG Textfiels 3 3 7" xfId="947" xr:uid="{9E7ED601-8FAB-4AA6-8E12-5292282FEBE2}"/>
    <cellStyle name="5x indented GHG Textfiels 3 3 7 2" xfId="2520" xr:uid="{AAE1BC3D-9286-496E-9562-65399E646383}"/>
    <cellStyle name="5x indented GHG Textfiels 3 3 8" xfId="982" xr:uid="{A42A23B7-EA20-4664-83E3-D515625F549C}"/>
    <cellStyle name="5x indented GHG Textfiels_Table 4(II)" xfId="227" xr:uid="{D7215F94-649B-4EFC-B629-37EF0E03199F}"/>
    <cellStyle name="60 % - Akzent1" xfId="3333" hidden="1" xr:uid="{ADAF3A61-0A80-4167-AE5E-C07E0DCBA648}"/>
    <cellStyle name="60 % - Akzent1" xfId="3239" hidden="1" xr:uid="{33B017ED-2416-4162-8F74-34934FD17E27}"/>
    <cellStyle name="60 % - Akzent1" xfId="3449" hidden="1" xr:uid="{AC64C378-EA14-4C3C-A30F-CF797E1F60F1}"/>
    <cellStyle name="60 % - Akzent1" xfId="3295" hidden="1" xr:uid="{A80D04B4-D2FB-43E2-968B-BA53A3BBB8B9}"/>
    <cellStyle name="60 % - Akzent1" xfId="2815" hidden="1" xr:uid="{81ADFAE7-2373-437C-BA26-6981B3838E7B}"/>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922DBE68-AA5A-4C9C-BA36-80A453F386DB}"/>
    <cellStyle name="60 % - Akzent1" xfId="2527" hidden="1" xr:uid="{9B98F6AB-7873-4CD2-B64C-97F05DF34D26}"/>
    <cellStyle name="60 % - Akzent1" xfId="2782" hidden="1" xr:uid="{BD40F43C-4088-46EB-9DC9-1DBB71F7A1E9}"/>
    <cellStyle name="60 % - Akzent1" xfId="1742" hidden="1" xr:uid="{4E1F6139-6E3E-4E68-9737-ECEA1BAE34B8}"/>
    <cellStyle name="60 % - Akzent1" xfId="954" hidden="1" xr:uid="{A19F86BB-97CF-4777-BAE0-84BE8FADDB8A}"/>
    <cellStyle name="60 % - Akzent1" xfId="83" hidden="1" xr:uid="{99BF9882-5D81-4D75-B0C7-573FF7CEC7C2}"/>
    <cellStyle name="60 % - Akzent1" xfId="1255" hidden="1" xr:uid="{CC11B3AB-D2BA-46D0-BA6B-5E48312DE8D8}"/>
    <cellStyle name="60 % - Akzent1" xfId="1220" hidden="1" xr:uid="{9AE3818F-BB5D-467C-8872-AC1F450E5132}"/>
    <cellStyle name="60 % - Akzent1 2" xfId="421" xr:uid="{B1E2BB89-9E77-4C5F-B685-1FEB766A0B1C}"/>
    <cellStyle name="60 % - Akzent1 3" xfId="290" xr:uid="{E0191329-CC10-412A-8D8B-C3FAC1D86D5C}"/>
    <cellStyle name="60 % - Akzent2" xfId="2295" hidden="1" xr:uid="{D797C3CA-9591-4A61-A1EE-DA06B0489917}"/>
    <cellStyle name="60 % - Akzent2" xfId="2797" hidden="1" xr:uid="{7FBD795E-DA29-4AF2-9F88-D54A6F844897}"/>
    <cellStyle name="60 % - Akzent2" xfId="2645" hidden="1" xr:uid="{B0E42B24-41BB-4C5F-AB93-61F1EB19841B}"/>
    <cellStyle name="60 % - Akzent2" xfId="3280" hidden="1" xr:uid="{6C90124A-D292-4E11-956E-F7BA57C124D7}"/>
    <cellStyle name="60 % - Akzent2" xfId="2727" hidden="1" xr:uid="{AEBE7531-134F-4D4F-8A4B-392D354A665D}"/>
    <cellStyle name="60 % - Akzent2" xfId="3303" hidden="1" xr:uid="{109C4CD8-224B-492D-A107-8E5DCF93A525}"/>
    <cellStyle name="60 % - Akzent2" xfId="1750" hidden="1" xr:uid="{8765AA77-92F1-4989-906C-FDFF83F536C8}"/>
    <cellStyle name="60 % - Akzent2" xfId="1726" hidden="1" xr:uid="{B533942E-3D34-469D-83DE-79558684CE53}"/>
    <cellStyle name="60 % - Akzent2" xfId="3460" hidden="1" xr:uid="{FC57A730-0610-4926-9933-D3AA7F0A0BE0}"/>
    <cellStyle name="60 % - Akzent2" xfId="1082" hidden="1" xr:uid="{4D271AE7-0FF9-436A-84FD-DFCC9A289D2F}"/>
    <cellStyle name="60 % - Akzent2" xfId="87" hidden="1" xr:uid="{65260D81-764B-452A-8F14-44C6F0CDED50}"/>
    <cellStyle name="60 % - Akzent2" xfId="2340" hidden="1" xr:uid="{67711BD9-ED91-4586-B896-E6706529ED77}"/>
    <cellStyle name="60 % - Akzent2" xfId="2530" hidden="1" xr:uid="{4F3DC7E8-F471-456E-81D3-4AA466E7D00F}"/>
    <cellStyle name="60 % - Akzent2" xfId="957" hidden="1" xr:uid="{322A93B3-E264-4369-A755-20B5F4C5649A}"/>
    <cellStyle name="60 % - Akzent2" xfId="1164" hidden="1" xr:uid="{3BA3AA2E-9C5C-4418-8E80-3728DCE771C4}"/>
    <cellStyle name="60 % - Akzent2" xfId="1236" hidden="1" xr:uid="{BE9F44D2-4D53-497D-B929-7BDC2337CBC6}"/>
    <cellStyle name="60 % - Akzent2 2" xfId="422" xr:uid="{336DBFD7-0490-44A3-90EA-1DE9BAAFF4E5}"/>
    <cellStyle name="60 % - Akzent2 3" xfId="291" xr:uid="{72642C2D-C1C4-4CD3-864C-CB199232784B}"/>
    <cellStyle name="60 % - Akzent3" xfId="3325" hidden="1" xr:uid="{92C197A8-7B00-4317-A0BE-CA60FB742A31}"/>
    <cellStyle name="60 % - Akzent3" xfId="3459" hidden="1" xr:uid="{FF8EC66E-431E-483B-B490-FA0F21E37BFC}"/>
    <cellStyle name="60 % - Akzent3" xfId="2745" hidden="1" xr:uid="{28DC105C-65CF-4E59-8E0F-C2FC53895BCA}"/>
    <cellStyle name="60 % - Akzent3" xfId="2701" hidden="1" xr:uid="{9DF6E6B2-55BA-4699-9EB1-ADFC20BC9CDF}"/>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D79E53FF-3D5B-4FB5-8CCF-76E2F295DF51}"/>
    <cellStyle name="60 % - Akzent3" xfId="2533" hidden="1" xr:uid="{B26C8FB5-7B84-4396-80DB-130AA167AD21}"/>
    <cellStyle name="60 % - Akzent3" xfId="2822" hidden="1" xr:uid="{CCADA141-51A0-4806-8B38-4C6B3C410A47}"/>
    <cellStyle name="60 % - Akzent3" xfId="3293" hidden="1" xr:uid="{BEF191F8-B9EC-480D-BCCF-BF6FC756C32A}"/>
    <cellStyle name="60 % - Akzent3" xfId="1263" hidden="1" xr:uid="{8FA9F623-2BF9-4E36-BE2B-8AF05ABB0E69}"/>
    <cellStyle name="60 % - Akzent3" xfId="91" hidden="1" xr:uid="{EEAE12FC-312C-4432-B3BB-6378C9A55145}"/>
    <cellStyle name="60 % - Akzent3" xfId="960" hidden="1" xr:uid="{2C7EBF4C-133B-4B6D-AD50-D8577E45BE2A}"/>
    <cellStyle name="60 % - Akzent3 2" xfId="423" xr:uid="{CEE76E51-6C1E-4E12-98AD-A2409E3CD0F5}"/>
    <cellStyle name="60 % - Akzent3 3" xfId="292" xr:uid="{A2CDDF42-5279-41D5-B6B5-F0268B931F7F}"/>
    <cellStyle name="60 % - Akzent4" xfId="2563" hidden="1" xr:uid="{7F6FF493-7897-4597-9FB2-A63C0F347252}"/>
    <cellStyle name="60 % - Akzent4" xfId="3457" hidden="1" xr:uid="{AD232930-B458-4EBE-98A3-88A6ABC787E8}"/>
    <cellStyle name="60 % - Akzent4" xfId="3307" hidden="1" xr:uid="{E83380EE-923D-4A60-8DE8-A0FF58BA119D}"/>
    <cellStyle name="60 % - Akzent4" xfId="3410" hidden="1" xr:uid="{CCF0590A-8845-4054-9B51-CEB13EFD245C}"/>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FC951806-B867-43FB-BEC7-F55F4DA2FB07}"/>
    <cellStyle name="60 % - Akzent4" xfId="2537" hidden="1" xr:uid="{C911B141-DC13-4A55-9DC7-CA8F8A940C29}"/>
    <cellStyle name="60 % - Akzent4" xfId="2820" hidden="1" xr:uid="{B2A52B10-B88B-4504-B5B9-48ADF440FF51}"/>
    <cellStyle name="60 % - Akzent4" xfId="3266" hidden="1" xr:uid="{DB03CDCD-F1D9-405A-AA37-8BEE568784ED}"/>
    <cellStyle name="60 % - Akzent4" xfId="1261" hidden="1" xr:uid="{A880FD3F-9697-49D7-B139-465DBDFFB2BF}"/>
    <cellStyle name="60 % - Akzent4" xfId="95" hidden="1" xr:uid="{6AC4BBB0-6B35-4762-9619-2F83B8964A72}"/>
    <cellStyle name="60 % - Akzent4" xfId="964" hidden="1" xr:uid="{F927016D-DD2E-4BE0-9D2C-D70CB60E2B70}"/>
    <cellStyle name="60 % - Akzent4 2" xfId="424" xr:uid="{2CBCC192-F1D2-4C99-BDA8-F616AC353EB6}"/>
    <cellStyle name="60 % - Akzent4 3" xfId="293" xr:uid="{0DEB1AC7-6D9F-4DC2-9E97-C7964A076BE9}"/>
    <cellStyle name="60 % - Akzent5" xfId="1914" hidden="1" xr:uid="{693D5969-BF9C-4066-9CCC-BB2BF76BFB61}"/>
    <cellStyle name="60 % - Akzent5" xfId="3450" hidden="1" xr:uid="{60C50247-EA85-449A-9D66-736131017286}"/>
    <cellStyle name="60 % - Akzent5" xfId="1092" hidden="1" xr:uid="{3467E650-3058-48FC-B4BE-2911B52ECC96}"/>
    <cellStyle name="60 % - Akzent5" xfId="968" hidden="1" xr:uid="{EAF03389-6FD0-489C-9947-D64535B1D248}"/>
    <cellStyle name="60 % - Akzent5" xfId="2655" hidden="1" xr:uid="{6662A09B-82F5-4369-A0D0-3CA1BB3D8FDB}"/>
    <cellStyle name="60 % - Akzent5" xfId="2352" hidden="1" xr:uid="{589B2737-66B0-416F-8B19-CDB0A750F67A}"/>
    <cellStyle name="60 % - Akzent5" xfId="2541" hidden="1" xr:uid="{BA654B11-1FBD-444F-A3F0-2DBCB88D6358}"/>
    <cellStyle name="60 % - Akzent5" xfId="2723" hidden="1" xr:uid="{5CA7EA0B-D8D9-4520-BF32-2739247E2EED}"/>
    <cellStyle name="60 % - Akzent5" xfId="3470" hidden="1" xr:uid="{39E83204-F122-42A7-9EDE-EBA669075CAE}"/>
    <cellStyle name="60 % - Akzent5" xfId="1204" hidden="1" xr:uid="{9500CBBD-B89D-4627-AC32-E3E12D41E34C}"/>
    <cellStyle name="60 % - Akzent5" xfId="2767" hidden="1" xr:uid="{A5E67C71-41F7-4BFF-B099-B2CDFBD9E235}"/>
    <cellStyle name="60 % - Akzent5" xfId="2305" hidden="1" xr:uid="{2E76A418-50D0-40B2-8267-A14F92E69F70}"/>
    <cellStyle name="60 % - Akzent5" xfId="1863" hidden="1" xr:uid="{20F4AF6C-F8F4-4350-8A85-FB3241FD2080}"/>
    <cellStyle name="60 % - Akzent5" xfId="99" hidden="1" xr:uid="{CE71D868-305C-4760-B9CB-D4D991499646}"/>
    <cellStyle name="60 % - Akzent5" xfId="3402" hidden="1" xr:uid="{45643D9A-B283-475F-BA92-C776CF7058B5}"/>
    <cellStyle name="60 % - Akzent5" xfId="1160" hidden="1" xr:uid="{4CE4014A-3422-45B5-96D1-7762DF181F48}"/>
    <cellStyle name="60 % - Akzent5 2" xfId="425" xr:uid="{7A4401A4-6210-42BC-AAAB-9198B25A8F54}"/>
    <cellStyle name="60 % - Akzent5 3" xfId="294" xr:uid="{AB8DF395-FF98-4718-9DE7-2F6F40BABC8B}"/>
    <cellStyle name="60 % - Akzent6" xfId="1828" hidden="1" xr:uid="{C051DD53-7AB0-443C-A1F8-D1F6ED917B51}"/>
    <cellStyle name="60 % - Akzent6" xfId="2652" hidden="1" xr:uid="{7673050C-5DDE-49FE-AC37-3387C2F40DE9}"/>
    <cellStyle name="60 % - Akzent6" xfId="1089" hidden="1" xr:uid="{58352677-CC75-4DF0-A053-C27C1CA2E449}"/>
    <cellStyle name="60 % - Akzent6" xfId="971" hidden="1" xr:uid="{9853C5AD-73D3-48E2-A2C3-23D8D306B7CA}"/>
    <cellStyle name="60 % - Akzent6" xfId="2356" hidden="1" xr:uid="{C5E659C2-7E09-4BA4-AC76-93D68CFE0B35}"/>
    <cellStyle name="60 % - Akzent6" xfId="2544" hidden="1" xr:uid="{0A4CB99A-1DBA-46B3-8711-921749BDFABF}"/>
    <cellStyle name="60 % - Akzent6" xfId="2816" hidden="1" xr:uid="{9C73132D-4151-4F8F-9B44-D3E064771967}"/>
    <cellStyle name="60 % - Akzent6" xfId="2739" hidden="1" xr:uid="{3F29E39A-06AB-4A8A-B626-2D059FE14818}"/>
    <cellStyle name="60 % - Akzent6" xfId="3372" hidden="1" xr:uid="{7E8AF70D-579F-45A8-96E4-12BC735C253E}"/>
    <cellStyle name="60 % - Akzent6" xfId="3230" hidden="1" xr:uid="{15C5D3DC-901F-4B89-8097-595669B47EBA}"/>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3" hidden="1" xr:uid="{4A04A296-916C-4A0D-A68A-8E0CB3B2F675}"/>
    <cellStyle name="60 % - Akzent6" xfId="2567" hidden="1" xr:uid="{222C07BB-AF1C-41BC-8115-CF5C74CE0B91}"/>
    <cellStyle name="60 % - Akzent6" xfId="1257" hidden="1" xr:uid="{B303F274-5D66-4874-9577-4D3BB5CDB48F}"/>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3" xr:uid="{6F97BF25-A7FD-4B2D-8B40-5880A1181E9F}"/>
    <cellStyle name="AggGreen 2 2 2 2 3" xfId="1209" xr:uid="{06A1328A-A849-47FF-8942-9E0F97A54D17}"/>
    <cellStyle name="AggGreen 2 2 2 2 3 2" xfId="2771" xr:uid="{BEBD8EC1-EAF9-4BE3-9CFE-90A07C6B550D}"/>
    <cellStyle name="AggGreen 2 2 2 2 4" xfId="2194" xr:uid="{BC78D326-BB1E-42F8-9C87-08BC8AFE96DE}"/>
    <cellStyle name="AggGreen 2 2 2 3" xfId="1336" xr:uid="{766CC3BF-905A-41D8-B387-6CD07CF5461D}"/>
    <cellStyle name="AggGreen 2 2 2 3 2" xfId="2895" xr:uid="{03F3A7B3-9C65-43EC-85D4-F5A0495A96D2}"/>
    <cellStyle name="AggGreen 2 2 2 4" xfId="1792" xr:uid="{05E5F431-036F-458E-8A9E-FDB5AB8DE877}"/>
    <cellStyle name="AggGreen 2 2 2 4 2" xfId="3339" xr:uid="{C8E1F26C-4A6D-4CCD-89D6-B797B6E61F61}"/>
    <cellStyle name="AggGreen 2 2 2 5" xfId="1988" xr:uid="{C7026ED7-6DF4-472A-AE4F-E0EE3BC0A170}"/>
    <cellStyle name="AggGreen 2 2 3" xfId="746" xr:uid="{E331CE03-1B24-4508-AB82-758F6CF16C96}"/>
    <cellStyle name="AggGreen 2 2 3 2" xfId="1459" xr:uid="{A2B45E25-8160-4532-B510-43A7E28C4642}"/>
    <cellStyle name="AggGreen 2 2 3 2 2" xfId="3018" xr:uid="{95395567-C2A8-45BF-B03B-597FFB4C875A}"/>
    <cellStyle name="AggGreen 2 2 3 3" xfId="1059" xr:uid="{0E1F6FD5-055F-4B44-A401-3A828ED86AA5}"/>
    <cellStyle name="AggGreen 2 2 3 3 2" xfId="2624" xr:uid="{04F125F0-D33B-4574-9214-C9C612DAE758}"/>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3" xr:uid="{4634E037-0F3B-42B6-87B7-0A60E682F5AC}"/>
    <cellStyle name="AggGreen 2 3 2 2 3" xfId="1720" xr:uid="{3CF3924D-647C-4861-AEA7-8803232FF47E}"/>
    <cellStyle name="AggGreen 2 3 2 2 3 2" xfId="3274" xr:uid="{F4133B2E-D8FE-4018-B379-22CFB0B5C1F1}"/>
    <cellStyle name="AggGreen 2 3 2 2 4" xfId="2214" xr:uid="{202DE7CC-F014-4042-A7E1-A7D1AC29A21D}"/>
    <cellStyle name="AggGreen 2 3 2 3" xfId="1356" xr:uid="{022A2CB8-B895-4FF1-9BDE-BC7AC519E5C7}"/>
    <cellStyle name="AggGreen 2 3 2 3 2" xfId="2915" xr:uid="{C1479F6D-72D5-4483-BE57-20281897D873}"/>
    <cellStyle name="AggGreen 2 3 2 4" xfId="1040" xr:uid="{F932AE3E-8DCD-4DBB-8147-B28B28FEE3DB}"/>
    <cellStyle name="AggGreen 2 3 2 4 2" xfId="2605" xr:uid="{CAADDC86-A95F-49EC-8A66-47C72D423DDF}"/>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2" xr:uid="{54582E3D-177C-42E6-B2A5-5813071E9F71}"/>
    <cellStyle name="AggGreen 2 3 3 2 3" xfId="1905" xr:uid="{7823B0FE-24D7-4818-B263-E8652CB5FDA0}"/>
    <cellStyle name="AggGreen 2 3 3 2 3 2" xfId="3442" xr:uid="{B6CEC4CC-BE9D-40F7-9E2B-228B05E5DCD7}"/>
    <cellStyle name="AggGreen 2 3 3 2 4" xfId="2283" xr:uid="{5F8B6056-BBEE-491E-9500-B28E90A06A71}"/>
    <cellStyle name="AggGreen 2 3 3 3" xfId="1425" xr:uid="{C35FCB06-8F65-4B4A-87D2-ED56A7B53AAD}"/>
    <cellStyle name="AggGreen 2 3 3 3 2" xfId="2984" xr:uid="{87E2CC0A-6D3D-4EF5-9D2C-8BB1DD479951}"/>
    <cellStyle name="AggGreen 2 3 3 4" xfId="1789" xr:uid="{9512492F-8C7D-47CB-AC63-222721B34AD7}"/>
    <cellStyle name="AggGreen 2 3 3 4 2" xfId="3337" xr:uid="{8E9EE8C4-A04F-4CBA-B739-66FAE776939C}"/>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88" xr:uid="{9992F77C-E33D-431C-9A3A-3741CFAE2A65}"/>
    <cellStyle name="AggGreen 2 3 4 2 3" xfId="1901" xr:uid="{715F10C3-9832-47B7-9173-F6DE1D4FA63C}"/>
    <cellStyle name="AggGreen 2 3 4 2 3 2" xfId="3438" xr:uid="{808FE77C-411C-4445-AD8D-24385889A9E9}"/>
    <cellStyle name="AggGreen 2 3 4 2 4" xfId="2279" xr:uid="{EB4AE3BB-C760-48CF-8E72-3435CBBE251E}"/>
    <cellStyle name="AggGreen 2 3 4 3" xfId="1421" xr:uid="{71ED169F-EFFB-4E3D-A8CE-986E03835BB8}"/>
    <cellStyle name="AggGreen 2 3 4 3 2" xfId="2980" xr:uid="{4206B983-D521-4A55-AF51-64476ECE1620}"/>
    <cellStyle name="AggGreen 2 3 4 4" xfId="1154" xr:uid="{C374309A-7F22-4887-AD9B-28EB93291C13}"/>
    <cellStyle name="AggGreen 2 3 4 4 2" xfId="2717" xr:uid="{5C361B97-2A98-45E9-9297-ADE7A6F3FC94}"/>
    <cellStyle name="AggGreen 2 3 4 5" xfId="2073" xr:uid="{D68EDB94-EC6C-4DEA-90A0-28CFA4D95770}"/>
    <cellStyle name="AggGreen 2 3 5" xfId="1094" xr:uid="{C583967E-8052-435D-A94D-4D9980E6F84C}"/>
    <cellStyle name="AggGreen 2 3 5 2" xfId="2657" xr:uid="{C8B287BD-1863-40C5-A36C-FF9E711316C0}"/>
    <cellStyle name="AggGreen 2 3 6" xfId="1241" xr:uid="{A8FA67B3-C227-4925-A9D8-9CA4DE588492}"/>
    <cellStyle name="AggGreen 2 3 6 2" xfId="2802" xr:uid="{6EB3A928-A545-467D-9B3B-DC6F68B0EC04}"/>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2" xr:uid="{1AF66598-BF4B-4F15-A27E-C2C1E10CEA81}"/>
    <cellStyle name="AggGreen 3 2 2 3" xfId="1234" xr:uid="{3F5391DC-193E-4FDC-B489-565AF9C9412B}"/>
    <cellStyle name="AggGreen 3 2 2 3 2" xfId="2796" xr:uid="{CBDCC727-5F49-4037-9BEC-EE3246262E49}"/>
    <cellStyle name="AggGreen 3 2 2 4" xfId="2143" xr:uid="{97E23AC8-2DD1-4E5F-8F22-672A0EF044D6}"/>
    <cellStyle name="AggGreen 3 2 3" xfId="1285" xr:uid="{CDE3F04F-5BD7-427A-9536-05E04A3C774C}"/>
    <cellStyle name="AggGreen 3 2 3 2" xfId="2844" xr:uid="{F3DBD2EE-BC69-43A8-B1D5-0525825F2B46}"/>
    <cellStyle name="AggGreen 3 2 4" xfId="1731" xr:uid="{10B4CD14-FAF6-4D5F-8DC9-8DBB46344394}"/>
    <cellStyle name="AggGreen 3 2 4 2" xfId="3285" xr:uid="{2FE8D4B6-8338-48AE-8B10-8F40C59323B4}"/>
    <cellStyle name="AggGreen 3 2 5" xfId="1937" xr:uid="{9816B01A-FBDC-4B54-85CE-A8FFBC10F00E}"/>
    <cellStyle name="AggGreen 3 3" xfId="745" xr:uid="{4CCE280C-7FCC-4BAA-81F8-C53E5CB03905}"/>
    <cellStyle name="AggGreen 3 3 2" xfId="1458" xr:uid="{CDEF4177-E6EB-4E58-B9F9-A6FA3442A86E}"/>
    <cellStyle name="AggGreen 3 3 2 2" xfId="3017" xr:uid="{F1B71B38-D50D-4735-9633-31AB6C0C9117}"/>
    <cellStyle name="AggGreen 3 3 3" xfId="1842" xr:uid="{FAF9C88F-AB08-4562-B8C8-6EACB59F77A6}"/>
    <cellStyle name="AggGreen 3 3 3 2" xfId="3385" xr:uid="{7761871D-5F05-461A-8B3C-F89836FE24F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2" xr:uid="{8075781E-BF0B-40CE-96F1-ADF449E97824}"/>
    <cellStyle name="AggGreen 4 2 2 3" xfId="1662" xr:uid="{68496940-CF8B-4DCF-807C-64AA55E49A98}"/>
    <cellStyle name="AggGreen 4 2 2 3 2" xfId="3221" xr:uid="{26FF3DF5-3C14-4A48-B09A-9F405C071018}"/>
    <cellStyle name="AggGreen 4 2 2 4" xfId="2213" xr:uid="{3F0A5057-5152-4572-94F7-8F5214032DD3}"/>
    <cellStyle name="AggGreen 4 2 3" xfId="1355" xr:uid="{1022DC08-113F-4C1C-8CC6-35334E30A8CA}"/>
    <cellStyle name="AggGreen 4 2 3 2" xfId="2914" xr:uid="{059587FD-88CF-4C2A-9B86-3B1F4D069CB7}"/>
    <cellStyle name="AggGreen 4 2 4" xfId="1850" xr:uid="{2BA5E206-FB81-41E9-AE60-038F9C529CFE}"/>
    <cellStyle name="AggGreen 4 2 4 2" xfId="3390" xr:uid="{8D34B3A8-DE33-49F9-AD1A-424585E8FE92}"/>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37" xr:uid="{3B5B023E-697D-450E-971E-19D187CF1D0B}"/>
    <cellStyle name="AggGreen 4 3 2 3" xfId="1783" xr:uid="{572F7E37-E08F-44BD-86EC-B881D6A4E265}"/>
    <cellStyle name="AggGreen 4 3 2 3 2" xfId="3332" xr:uid="{7C2234ED-445E-4F07-ADFE-F2BC0499BB88}"/>
    <cellStyle name="AggGreen 4 3 2 4" xfId="2128" xr:uid="{C8ED28A2-385F-42A1-AA4B-1D4DC99B9642}"/>
    <cellStyle name="AggGreen 4 3 3" xfId="1270" xr:uid="{6810ECF9-28FB-45A8-A450-98DC66AE8E3E}"/>
    <cellStyle name="AggGreen 4 3 3 2" xfId="2829" xr:uid="{23AB02C6-2E53-4467-AB1A-746D594ABD45}"/>
    <cellStyle name="AggGreen 4 3 4" xfId="1756" xr:uid="{309E43B6-4AAE-4C36-B413-E1D59C9558A2}"/>
    <cellStyle name="AggGreen 4 3 4 2" xfId="3308" xr:uid="{19B20B93-7766-46F3-B6C5-1C8023CE7A7D}"/>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55" xr:uid="{C12D2B72-4E08-4AA4-BD79-71DEF9AB3456}"/>
    <cellStyle name="AggGreen 4 4 2 3" xfId="994" xr:uid="{2347EDB4-F9EA-483E-8065-112D1739D421}"/>
    <cellStyle name="AggGreen 4 4 2 3 2" xfId="2561" xr:uid="{679C5922-1F53-4BAF-AA59-C38EF053EE90}"/>
    <cellStyle name="AggGreen 4 4 2 4" xfId="2246" xr:uid="{2C1BC71F-AB7A-4FBA-88DE-04A33AFD7548}"/>
    <cellStyle name="AggGreen 4 4 3" xfId="1388" xr:uid="{B429D70A-AFCC-4D8B-8C6A-D5B89F576D9F}"/>
    <cellStyle name="AggGreen 4 4 3 2" xfId="2947" xr:uid="{3E1DC08E-9F7E-47B2-A554-B3F28D19BD61}"/>
    <cellStyle name="AggGreen 4 4 4" xfId="1023" xr:uid="{8E57BC26-D49B-439B-B280-0C4982DF9291}"/>
    <cellStyle name="AggGreen 4 4 4 2" xfId="2589" xr:uid="{DCFA56E8-A216-4940-A73D-6658529EDA14}"/>
    <cellStyle name="AggGreen 4 4 5" xfId="2040" xr:uid="{EAE91412-1194-4131-822C-982DCDCEF1DE}"/>
    <cellStyle name="AggGreen 4 5" xfId="1093" xr:uid="{55B14524-22BB-4D11-BBE3-C3A7D78EC00D}"/>
    <cellStyle name="AggGreen 4 5 2" xfId="2656" xr:uid="{2E8C3ED8-8EAA-4CD7-97CC-3D1B088AA361}"/>
    <cellStyle name="AggGreen 4 6" xfId="1084" xr:uid="{C0E3DEDA-FF74-4297-9819-5BB1DBD09504}"/>
    <cellStyle name="AggGreen 4 6 2" xfId="2647" xr:uid="{166F2D2B-8C86-4FC1-99C3-1BB532035371}"/>
    <cellStyle name="AggGreen 4 7" xfId="1843" xr:uid="{51A7B829-4D8A-48CD-9655-E35F3FF056C9}"/>
    <cellStyle name="AggGreen 5" xfId="112" xr:uid="{F11B0F9C-0615-47E1-8437-7766F1FF0418}"/>
    <cellStyle name="AggGreen 5 2" xfId="2363" xr:uid="{8B12774A-FE09-4876-A9AB-F47F01476C65}"/>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1" xr:uid="{0527ED58-019A-4155-8F5C-0EB152AC3B27}"/>
    <cellStyle name="AggGreen12 2 2 2 2 3" xfId="1015" xr:uid="{5DCB1AC4-83DC-4822-8A80-7373C7F4CA9B}"/>
    <cellStyle name="AggGreen12 2 2 2 2 3 2" xfId="2581" xr:uid="{E83CFDE6-09B4-4C99-A79F-C88D9642689E}"/>
    <cellStyle name="AggGreen12 2 2 2 2 4" xfId="2212" xr:uid="{F7BE7028-4B80-47F2-9D4A-4B9A79E86588}"/>
    <cellStyle name="AggGreen12 2 2 2 3" xfId="1354" xr:uid="{87E5F22A-B8F8-43F9-AF0B-5A05F72332A5}"/>
    <cellStyle name="AggGreen12 2 2 2 3 2" xfId="2913" xr:uid="{F2168423-1839-409A-B7E6-0668D503686F}"/>
    <cellStyle name="AggGreen12 2 2 2 4" xfId="1709" xr:uid="{A4A0DDC5-B633-499D-B979-548786C3D16B}"/>
    <cellStyle name="AggGreen12 2 2 2 4 2" xfId="3264" xr:uid="{9EEA000D-178D-485D-90BC-14705D636D48}"/>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0" xr:uid="{E4C3A8DB-B36B-40FA-ABAC-9D6E01568DFB}"/>
    <cellStyle name="AggGreen12 2 2 3 3" xfId="1075" xr:uid="{95C54E3F-9583-4876-A466-0932DAF99696}"/>
    <cellStyle name="AggGreen12 2 2 3 3 2" xfId="2638" xr:uid="{92A10B3B-CD89-40E8-BF8C-001506CDA234}"/>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25" xr:uid="{8C628AEA-BE95-4F64-AB27-F8CB25758B26}"/>
    <cellStyle name="AggGreen12 2 3 2 2 3" xfId="1239" xr:uid="{7DF2BD0E-EF84-4398-A894-68C7C0E68547}"/>
    <cellStyle name="AggGreen12 2 3 2 2 3 2" xfId="2800" xr:uid="{01153923-8B80-4AB4-804A-65F6DA1617F9}"/>
    <cellStyle name="AggGreen12 2 3 2 2 4" xfId="2216" xr:uid="{D9BEC650-BE85-4339-ACA2-ADC899A579D5}"/>
    <cellStyle name="AggGreen12 2 3 2 3" xfId="1358" xr:uid="{DDC4F145-F714-4C18-9FFD-0392C9F9D3D9}"/>
    <cellStyle name="AggGreen12 2 3 2 3 2" xfId="2917" xr:uid="{2020158E-D008-4958-B113-392169188CFF}"/>
    <cellStyle name="AggGreen12 2 3 2 4" xfId="1748" xr:uid="{78B63A49-DE70-48E1-B6B4-BCC25881FF67}"/>
    <cellStyle name="AggGreen12 2 3 2 4 2" xfId="3301" xr:uid="{9820CB28-1BDF-4FA5-B0E9-603856178B08}"/>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74" xr:uid="{E29CF5A4-EE66-43B9-8FBE-B4AD1320FAE1}"/>
    <cellStyle name="AggGreen12 2 3 3 2 3" xfId="64" xr:uid="{AE9A4EA9-39C5-4627-9062-B7864692C0CC}"/>
    <cellStyle name="AggGreen12 2 3 3 2 3 2" xfId="2321" xr:uid="{191D710B-FF40-48B4-B1A4-662C5F26BA5B}"/>
    <cellStyle name="AggGreen12 2 3 3 2 4" xfId="2165" xr:uid="{FD5AD58D-3ACE-4501-AEE5-283E784BDCD5}"/>
    <cellStyle name="AggGreen12 2 3 3 3" xfId="1307" xr:uid="{3C476B87-AB88-4210-A147-BBAEB3CE0C8C}"/>
    <cellStyle name="AggGreen12 2 3 3 3 2" xfId="2866" xr:uid="{CB5CD706-D4FA-45EB-AF3F-EAFA5F3CB59B}"/>
    <cellStyle name="AggGreen12 2 3 3 4" xfId="1246" xr:uid="{3A80495D-DE88-4295-912B-D6690152C909}"/>
    <cellStyle name="AggGreen12 2 3 3 4 2" xfId="2807" xr:uid="{D7881EE0-E0DD-4D6F-962F-A8CB7247D087}"/>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54" xr:uid="{5B9FD7CC-F4BE-4B88-B50D-96392BCA60B7}"/>
    <cellStyle name="AggGreen12 2 3 4 2 3" xfId="1832" xr:uid="{F2317132-24BF-4C3F-A131-E37C35683ED1}"/>
    <cellStyle name="AggGreen12 2 3 4 2 3 2" xfId="3376" xr:uid="{C2B6A5DD-D9F9-456D-8396-5F57D2E0C969}"/>
    <cellStyle name="AggGreen12 2 3 4 2 4" xfId="2245" xr:uid="{5F7FC0B2-CD9C-413A-A74C-141320F465E5}"/>
    <cellStyle name="AggGreen12 2 3 4 3" xfId="1387" xr:uid="{7BA695ED-1371-4E04-8518-443DD31CBE7F}"/>
    <cellStyle name="AggGreen12 2 3 4 3 2" xfId="2946" xr:uid="{5C8A9ECF-66C2-4B3F-B9F7-B260D7996B76}"/>
    <cellStyle name="AggGreen12 2 3 4 4" xfId="1788" xr:uid="{0881A207-10A4-453C-B1F4-712CE2398912}"/>
    <cellStyle name="AggGreen12 2 3 4 4 2" xfId="3336" xr:uid="{AB111BB5-AF70-4393-8D95-C0B9D3DFCF75}"/>
    <cellStyle name="AggGreen12 2 3 4 5" xfId="2039" xr:uid="{6A66A989-8955-46D3-BD2A-2930FE5F3791}"/>
    <cellStyle name="AggGreen12 2 3 5" xfId="1096" xr:uid="{626127D5-3FD8-4A7F-A6E9-A1E278147F2B}"/>
    <cellStyle name="AggGreen12 2 3 5 2" xfId="2659" xr:uid="{CD547268-AB90-492D-8BDC-D803F77861A5}"/>
    <cellStyle name="AggGreen12 2 3 6" xfId="1148" xr:uid="{1B2DADB5-B6E7-4723-9261-2C05191F49B8}"/>
    <cellStyle name="AggGreen12 2 3 6 2" xfId="2711" xr:uid="{F925D2A7-E84D-4142-AE29-645CE8230C07}"/>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1" xr:uid="{F8694025-316B-40C9-9382-2201DF5B015C}"/>
    <cellStyle name="AggGreen12 3 2 2 3" xfId="1706" xr:uid="{11FE432E-7355-432B-B040-D14212C8A362}"/>
    <cellStyle name="AggGreen12 3 2 2 3 2" xfId="3261" xr:uid="{F20B0A9D-490A-4694-8E2F-111D5E56A9C7}"/>
    <cellStyle name="AggGreen12 3 2 2 4" xfId="2142" xr:uid="{D57B5DDA-C01D-4E5D-8F82-A8EDF0120225}"/>
    <cellStyle name="AggGreen12 3 2 3" xfId="1284" xr:uid="{CCDA0512-008E-47E5-9C08-2231AAD5A6B5}"/>
    <cellStyle name="AggGreen12 3 2 3 2" xfId="2843" xr:uid="{E09FBEF6-1C7A-4733-BE76-557C4D451216}"/>
    <cellStyle name="AggGreen12 3 2 4" xfId="1880" xr:uid="{9AAC1FBD-FA37-4180-AF19-F66CE8D2D0A7}"/>
    <cellStyle name="AggGreen12 3 2 4 2" xfId="3417" xr:uid="{CAC19FAD-6719-459D-9DF6-E2E0417AE9D2}"/>
    <cellStyle name="AggGreen12 3 2 5" xfId="1936" xr:uid="{86C7AC83-58E4-4C1B-9C4D-03F78AE5AE49}"/>
    <cellStyle name="AggGreen12 3 3" xfId="747" xr:uid="{062232AB-1A51-453B-8CCD-B70C436D8FB7}"/>
    <cellStyle name="AggGreen12 3 3 2" xfId="1460" xr:uid="{E1C72C3D-92A1-4B4D-88B3-4E90FE89048F}"/>
    <cellStyle name="AggGreen12 3 3 2 2" xfId="3019" xr:uid="{F6B2B97B-B7BA-4E5E-AECC-DB74C78095AF}"/>
    <cellStyle name="AggGreen12 3 3 3" xfId="1717" xr:uid="{A57DC4CF-A968-414C-A40A-993AB441CC23}"/>
    <cellStyle name="AggGreen12 3 3 3 2" xfId="3272" xr:uid="{2756F71F-6472-4FE3-8ADF-AA3C56383E4A}"/>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24" xr:uid="{77D06620-E8E2-4CA1-9B42-648C261DC30D}"/>
    <cellStyle name="AggGreen12 4 2 2 3" xfId="71" xr:uid="{B54DEFBD-2FED-4C97-B5F1-678D915F3874}"/>
    <cellStyle name="AggGreen12 4 2 2 3 2" xfId="2325" xr:uid="{951D57C0-30E8-4205-9E42-31CE4693565B}"/>
    <cellStyle name="AggGreen12 4 2 2 4" xfId="2215" xr:uid="{BBB163EE-4E3B-49AA-A6BA-C1278DA32BBD}"/>
    <cellStyle name="AggGreen12 4 2 3" xfId="1357" xr:uid="{08008CA4-53B9-4658-BC48-160B9B767A74}"/>
    <cellStyle name="AggGreen12 4 2 3 2" xfId="2916" xr:uid="{C437FCA4-FD61-41AC-BFED-4D608DECBFB5}"/>
    <cellStyle name="AggGreen12 4 2 4" xfId="1855" xr:uid="{885C3EBF-9E56-4023-BFAD-38515656A501}"/>
    <cellStyle name="AggGreen12 4 2 4 2" xfId="3395" xr:uid="{93E8FA32-57D6-45B9-8DF5-18B7D81BDB66}"/>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76" xr:uid="{8BAFCBF9-E305-4EE3-82E9-291F9243D319}"/>
    <cellStyle name="AggGreen12 4 3 2 3" xfId="1254" xr:uid="{6E515307-1874-43CF-98AB-EC94E1FAD8AF}"/>
    <cellStyle name="AggGreen12 4 3 2 3 2" xfId="2814" xr:uid="{6E7D5BEB-47D6-4DEB-A1CD-9E87224308C9}"/>
    <cellStyle name="AggGreen12 4 3 2 4" xfId="2267" xr:uid="{8BE75226-642D-44B5-B845-8E6CFAB236B7}"/>
    <cellStyle name="AggGreen12 4 3 3" xfId="1409" xr:uid="{9BE9315E-9F7E-4477-804E-603CAECA0338}"/>
    <cellStyle name="AggGreen12 4 3 3 2" xfId="2968" xr:uid="{661ABA56-70A4-4BB5-BA75-8AB59E600727}"/>
    <cellStyle name="AggGreen12 4 3 4" xfId="1063" xr:uid="{881ACBE1-5B4F-4024-A7CC-7D92E3BB1F69}"/>
    <cellStyle name="AggGreen12 4 3 4 2" xfId="2627" xr:uid="{5CE52C11-4FB1-468D-A1E5-C283BA5A794D}"/>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87" xr:uid="{26737EE5-F745-465B-BD85-14B14142D23D}"/>
    <cellStyle name="AggGreen12 4 4 2 3" xfId="1900" xr:uid="{7F4C2BA3-1260-4F89-8527-E47FEEFE1230}"/>
    <cellStyle name="AggGreen12 4 4 2 3 2" xfId="3437" xr:uid="{03C52478-F80B-4C37-8F94-F4B9C4FDBA04}"/>
    <cellStyle name="AggGreen12 4 4 2 4" xfId="2278" xr:uid="{A13E20BB-414C-4BA4-8DF0-9CF8DBB53B1E}"/>
    <cellStyle name="AggGreen12 4 4 3" xfId="1420" xr:uid="{BA65BC79-5EE8-4C41-A82E-E74A7368123E}"/>
    <cellStyle name="AggGreen12 4 4 3 2" xfId="2979" xr:uid="{2945DD05-1CF1-495C-8887-DFEBAE05768C}"/>
    <cellStyle name="AggGreen12 4 4 4" xfId="1071" xr:uid="{1717CB86-0AEC-40FE-85C3-B9C02CCBEF55}"/>
    <cellStyle name="AggGreen12 4 4 4 2" xfId="2635" xr:uid="{E4FEC845-4755-42E3-AA1A-382B93F02235}"/>
    <cellStyle name="AggGreen12 4 4 5" xfId="2072" xr:uid="{073D9846-811B-49A6-A19B-59DA522546AC}"/>
    <cellStyle name="AggGreen12 4 5" xfId="1095" xr:uid="{752B5672-4B27-452C-88FE-3081BEF9479E}"/>
    <cellStyle name="AggGreen12 4 5 2" xfId="2658" xr:uid="{6A837E83-0CD9-49BE-BFCD-11638414D8B4}"/>
    <cellStyle name="AggGreen12 4 6" xfId="1144" xr:uid="{80186868-CD9B-476D-846B-912250735832}"/>
    <cellStyle name="AggGreen12 4 6 2" xfId="2707" xr:uid="{7E4C54F5-43F0-4133-9104-0C3D18FDCC19}"/>
    <cellStyle name="AggGreen12 4 7" xfId="1877" xr:uid="{015B4B86-B481-414E-B232-8AB4A1BF2356}"/>
    <cellStyle name="AggGreen12 5" xfId="110" xr:uid="{CB86DE8A-8871-4E3F-BAF1-F2D54064941D}"/>
    <cellStyle name="AggGreen12 5 2" xfId="2361" xr:uid="{BCBC78C0-A8A3-49B2-BE1F-42C48FF63C46}"/>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0" xr:uid="{9814C12A-E5B0-4F83-8367-309FB420136D}"/>
    <cellStyle name="AggOrange 2 2 2 2 3" xfId="1215" xr:uid="{B27E5544-00A2-410E-B2F0-E228192F271D}"/>
    <cellStyle name="AggOrange 2 2 2 2 3 2" xfId="2777" xr:uid="{3E607DA1-7367-4D25-94C6-40551FA8397E}"/>
    <cellStyle name="AggOrange 2 2 2 2 4" xfId="2141" xr:uid="{A24AE636-CBC3-43F4-8D01-542FBD102BE7}"/>
    <cellStyle name="AggOrange 2 2 2 3" xfId="1283" xr:uid="{C57B3DFD-00A4-4B81-82EE-26AC770AF1C8}"/>
    <cellStyle name="AggOrange 2 2 2 3 2" xfId="2842" xr:uid="{BACE50FA-E2FE-4CB6-A592-7AFB47F1910C}"/>
    <cellStyle name="AggOrange 2 2 2 4" xfId="1210" xr:uid="{2DBBEEA4-7632-447E-9FC6-592EAAF51B28}"/>
    <cellStyle name="AggOrange 2 2 2 4 2" xfId="2772" xr:uid="{002738AE-2970-40CC-A727-1CAF51067CB0}"/>
    <cellStyle name="AggOrange 2 2 2 5" xfId="1935" xr:uid="{D0EA2998-8583-4310-B747-B560FBCF6232}"/>
    <cellStyle name="AggOrange 2 2 3" xfId="750" xr:uid="{1A09DC41-510A-4402-87FE-B2E7B270F7CC}"/>
    <cellStyle name="AggOrange 2 2 3 2" xfId="1463" xr:uid="{01D65B2C-817E-42A3-99AC-D60FDC7CCA41}"/>
    <cellStyle name="AggOrange 2 2 3 2 2" xfId="3022" xr:uid="{6D65A828-381C-4646-A867-DC60930657C9}"/>
    <cellStyle name="AggOrange 2 2 3 3" xfId="1644" xr:uid="{FE084408-8490-4D02-8C45-C14E055824C9}"/>
    <cellStyle name="AggOrange 2 2 3 3 2" xfId="3203" xr:uid="{3BE9153E-F50E-4893-9152-398035663D6B}"/>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27" xr:uid="{F8FA1647-1CC7-4741-A8D6-57D28D13C61D}"/>
    <cellStyle name="AggOrange 2 3 2 2 3" xfId="1073" xr:uid="{39C24397-2EF9-439D-8EC8-1DBE90704B13}"/>
    <cellStyle name="AggOrange 2 3 2 2 3 2" xfId="2636" xr:uid="{32A90261-9440-4031-A9BC-CE2116BF67CC}"/>
    <cellStyle name="AggOrange 2 3 2 2 4" xfId="2218" xr:uid="{D0E27FDD-412E-49CB-8CE1-BE174A5B0842}"/>
    <cellStyle name="AggOrange 2 3 2 3" xfId="1360" xr:uid="{119DABC5-7120-4FD5-A956-5DD52A0B95E0}"/>
    <cellStyle name="AggOrange 2 3 2 3 2" xfId="2919" xr:uid="{C776B81C-E471-43C0-A702-58B7BC415F93}"/>
    <cellStyle name="AggOrange 2 3 2 4" xfId="1217" xr:uid="{05D012C8-0964-4FFA-8E05-8B360F5C4BE9}"/>
    <cellStyle name="AggOrange 2 3 2 4 2" xfId="2779" xr:uid="{8C91B4E4-1E0A-4A6E-9917-93F1FF16D78C}"/>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34" xr:uid="{B23A630A-22D5-4CA7-BD53-F69556EF78EA}"/>
    <cellStyle name="AggOrange 2 3 3 2 3" xfId="1801" xr:uid="{B8A54D2B-2BB6-41D0-91D6-E78E408466B3}"/>
    <cellStyle name="AggOrange 2 3 3 2 3 2" xfId="3348" xr:uid="{81C8C37A-4DDB-4D47-BFBE-09D56CEAC3A0}"/>
    <cellStyle name="AggOrange 2 3 3 2 4" xfId="2125" xr:uid="{B336751C-E529-4447-8AAF-53F0691C73E5}"/>
    <cellStyle name="AggOrange 2 3 3 3" xfId="1267" xr:uid="{570DF207-4DE5-4F29-8752-3C675FFF6463}"/>
    <cellStyle name="AggOrange 2 3 3 3 2" xfId="2826" xr:uid="{40DD6223-5D6E-40B9-BB8C-314202324018}"/>
    <cellStyle name="AggOrange 2 3 3 4" xfId="1212" xr:uid="{1063852F-52F4-4434-9AB1-4C9E70943A6C}"/>
    <cellStyle name="AggOrange 2 3 3 4 2" xfId="2774" xr:uid="{3DDE5425-69F9-4036-B265-1020565B44C3}"/>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49" xr:uid="{CD66E2E0-73B3-40F7-8F7E-CF81028AE744}"/>
    <cellStyle name="AggOrange 2 3 4 2 3" xfId="1674" xr:uid="{A2D04DED-1988-42C5-9DD3-644C9B531655}"/>
    <cellStyle name="AggOrange 2 3 4 2 3 2" xfId="3231" xr:uid="{24A7A8AC-B90C-4FF1-8E61-A6A35B373942}"/>
    <cellStyle name="AggOrange 2 3 4 2 4" xfId="2140" xr:uid="{4BEDC18A-11E0-4409-9056-1A9210F15949}"/>
    <cellStyle name="AggOrange 2 3 4 3" xfId="1282" xr:uid="{F694A762-AE5F-4C1E-94AB-A2B97AA44C40}"/>
    <cellStyle name="AggOrange 2 3 4 3 2" xfId="2841" xr:uid="{F2FD8999-02C0-43E6-B179-04ABE7C297B4}"/>
    <cellStyle name="AggOrange 2 3 4 4" xfId="1889" xr:uid="{73B8784F-AB33-4480-B1A1-C8FEAB8F777E}"/>
    <cellStyle name="AggOrange 2 3 4 4 2" xfId="3426" xr:uid="{639E2A83-DFBC-42F3-9994-209A518C8582}"/>
    <cellStyle name="AggOrange 2 3 4 5" xfId="1934" xr:uid="{7B5236FE-B396-406F-B860-4A5DE6CFE031}"/>
    <cellStyle name="AggOrange 2 3 5" xfId="1098" xr:uid="{ED874F1C-9A51-42B4-BFBF-2BC6A3D09242}"/>
    <cellStyle name="AggOrange 2 3 5 2" xfId="2661" xr:uid="{9043BF7F-4242-40D4-8EDC-47E7C1DF1076}"/>
    <cellStyle name="AggOrange 2 3 6" xfId="1008" xr:uid="{EF5FF691-947C-4DA8-A39C-E29ACA372177}"/>
    <cellStyle name="AggOrange 2 3 6 2" xfId="2574" xr:uid="{FE24556A-4DAF-4F05-87EA-7BC45EB5FB1A}"/>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69" xr:uid="{A037EE03-CDD9-4F20-910D-4C012BFFD2E8}"/>
    <cellStyle name="AggOrange 3 2 2 3" xfId="44" xr:uid="{1792563D-5686-4CB9-86B4-53CCB02F459D}"/>
    <cellStyle name="AggOrange 3 2 2 3 2" xfId="2319" xr:uid="{D4D9DC75-893C-45FA-AF24-13A985BECD94}"/>
    <cellStyle name="AggOrange 3 2 2 4" xfId="2260" xr:uid="{97E3EC51-DF42-452D-9AF5-ECD3217E0110}"/>
    <cellStyle name="AggOrange 3 2 3" xfId="1402" xr:uid="{13D3CF3E-4D51-436F-AB17-E0A957B95559}"/>
    <cellStyle name="AggOrange 3 2 3 2" xfId="2961" xr:uid="{9762F152-0755-4B13-9239-2D5B9458C06F}"/>
    <cellStyle name="AggOrange 3 2 4" xfId="1813" xr:uid="{EF4608FA-4C5B-45D7-8D77-CAB466D28973}"/>
    <cellStyle name="AggOrange 3 2 4 2" xfId="3358" xr:uid="{CE747D2E-E598-44DD-A447-4ECFEF3F8225}"/>
    <cellStyle name="AggOrange 3 2 5" xfId="2054" xr:uid="{392C522F-5748-4827-90EE-BE8E3481429E}"/>
    <cellStyle name="AggOrange 3 3" xfId="749" xr:uid="{0DB6C02F-5026-48AA-BBE2-AB0CD20F791E}"/>
    <cellStyle name="AggOrange 3 3 2" xfId="1462" xr:uid="{F8AC79E2-016B-4326-A4C1-DE33C390405A}"/>
    <cellStyle name="AggOrange 3 3 2 2" xfId="3021" xr:uid="{C931584E-DAB9-4F9D-BFDD-B1361C6FC7B7}"/>
    <cellStyle name="AggOrange 3 3 3" xfId="1132" xr:uid="{E8992DF0-1155-48DA-ADB0-D27B040DD921}"/>
    <cellStyle name="AggOrange 3 3 3 2" xfId="2695" xr:uid="{37745C47-ACFC-44B9-8639-B14D632C8924}"/>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26" xr:uid="{2618209F-1E8C-48ED-B637-D107EC6F135C}"/>
    <cellStyle name="AggOrange 4 2 2 3" xfId="1648" xr:uid="{11E56B75-FD1A-4450-A004-35AACC85468D}"/>
    <cellStyle name="AggOrange 4 2 2 3 2" xfId="3207" xr:uid="{9587E94F-4344-4795-A61C-EBD0B1094402}"/>
    <cellStyle name="AggOrange 4 2 2 4" xfId="2217" xr:uid="{69C4DDCB-8ECF-4833-ABEE-31A2CE0CC525}"/>
    <cellStyle name="AggOrange 4 2 3" xfId="1359" xr:uid="{85E91C74-60FE-48DC-B885-38E0B2D52107}"/>
    <cellStyle name="AggOrange 4 2 3 2" xfId="2918" xr:uid="{EBFAB662-9FC1-445A-8393-E90E5792B91E}"/>
    <cellStyle name="AggOrange 4 2 4" xfId="1189" xr:uid="{588A8C79-CFC4-4ECA-BA15-C32B49C57E82}"/>
    <cellStyle name="AggOrange 4 2 4 2" xfId="2752" xr:uid="{3C6B075B-E256-4F3A-B6F7-855F89B6B518}"/>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15" xr:uid="{430BAF55-DD32-4701-B949-35BA0B7A992E}"/>
    <cellStyle name="AggOrange 4 3 2 3" xfId="1680" xr:uid="{632B9C7C-0A7A-4D66-B475-DAD519FA6EA5}"/>
    <cellStyle name="AggOrange 4 3 2 3 2" xfId="3237" xr:uid="{50A55062-E14B-43FE-9386-5BA585118E91}"/>
    <cellStyle name="AggOrange 4 3 2 4" xfId="2206" xr:uid="{6478D3EA-AAE2-4948-BE46-E65385A5E4B1}"/>
    <cellStyle name="AggOrange 4 3 3" xfId="1348" xr:uid="{923704E0-7BD3-4320-8C83-0F976CE971BF}"/>
    <cellStyle name="AggOrange 4 3 3 2" xfId="2907" xr:uid="{3CBF4E05-8962-49D5-9F43-95B859655117}"/>
    <cellStyle name="AggOrange 4 3 4" xfId="1054" xr:uid="{9596794A-2F18-43A2-A273-79E66A718EAF}"/>
    <cellStyle name="AggOrange 4 3 4 2" xfId="2619" xr:uid="{9A4E6F77-89A6-48D1-924F-67D820E5858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89" xr:uid="{51137152-EB8F-41A5-A54D-09A9F653C6A5}"/>
    <cellStyle name="AggOrange 4 4 2 3" xfId="995" xr:uid="{8581C4BF-735A-4556-A96F-FB2581245DDD}"/>
    <cellStyle name="AggOrange 4 4 2 3 2" xfId="2562" xr:uid="{70C5C297-577D-4F77-BC73-138DB1ED6A27}"/>
    <cellStyle name="AggOrange 4 4 2 4" xfId="2180" xr:uid="{18C9D033-D6F4-42DF-894F-4E0A15B0D3B3}"/>
    <cellStyle name="AggOrange 4 4 3" xfId="1322" xr:uid="{4134912D-22D8-4CA8-8E2C-B1A5A5009048}"/>
    <cellStyle name="AggOrange 4 4 3 2" xfId="2881" xr:uid="{A9E97839-B750-4ACA-B37B-0A34CA74B236}"/>
    <cellStyle name="AggOrange 4 4 4" xfId="27" xr:uid="{00A49E9A-7DD8-42E6-949F-8E110701D980}"/>
    <cellStyle name="AggOrange 4 4 4 2" xfId="2312" xr:uid="{BDCB4CA7-5B31-49D8-B2E2-02DD1D45111D}"/>
    <cellStyle name="AggOrange 4 4 5" xfId="1974" xr:uid="{18D8D643-F65E-4EAA-B260-BC01235F9622}"/>
    <cellStyle name="AggOrange 4 5" xfId="1097" xr:uid="{ED366082-C08B-4BCE-AF4B-5ABC3FBD10DD}"/>
    <cellStyle name="AggOrange 4 5 2" xfId="2660" xr:uid="{7424B923-6533-46F6-ACF6-CFDDE9C2FBA8}"/>
    <cellStyle name="AggOrange 4 6" xfId="1716" xr:uid="{78E00EF4-8A67-4DD0-857B-AAA0EDB7802F}"/>
    <cellStyle name="AggOrange 4 6 2" xfId="3271" xr:uid="{9027D6A5-E7A1-4E9D-90D3-B9A0AA961D2D}"/>
    <cellStyle name="AggOrange 4 7" xfId="972" xr:uid="{14199417-14B9-4468-A2B6-46534700F656}"/>
    <cellStyle name="AggOrange 5" xfId="106" xr:uid="{7AB804F5-4C00-4921-A154-A124B44CD2E7}"/>
    <cellStyle name="AggOrange 5 2" xfId="2359" xr:uid="{A4078A8A-141C-4820-96EE-7BCB5F93B53A}"/>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68" xr:uid="{B250A57A-C974-4BEC-A79B-540CEF683A6D}"/>
    <cellStyle name="AggOrange9 2 2 2 2 3" xfId="991" xr:uid="{1119EAFB-572B-4E54-ADB7-6AC646326B23}"/>
    <cellStyle name="AggOrange9 2 2 2 2 3 2" xfId="2558" xr:uid="{5E53FDD4-01D3-4446-BFF4-ED73424BB4F0}"/>
    <cellStyle name="AggOrange9 2 2 2 2 4" xfId="2259" xr:uid="{6BA10206-4793-4EC0-87EC-4513CFCA5FF4}"/>
    <cellStyle name="AggOrange9 2 2 2 3" xfId="1401" xr:uid="{9B44C414-0B05-4BEF-B923-27E9F4EB8086}"/>
    <cellStyle name="AggOrange9 2 2 2 3 2" xfId="2960" xr:uid="{D09A198D-292B-46FF-A1B5-F30CE3F34AA5}"/>
    <cellStyle name="AggOrange9 2 2 2 4" xfId="1741" xr:uid="{2C8B395E-89D7-424E-9B8F-22505E63F5E4}"/>
    <cellStyle name="AggOrange9 2 2 2 4 2" xfId="3294" xr:uid="{AB8F5DD7-507A-4F6F-A1FD-D534CDDF3C2C}"/>
    <cellStyle name="AggOrange9 2 2 2 5" xfId="2053" xr:uid="{C3A53CFF-2362-4D0D-8DC5-C762B326AF1D}"/>
    <cellStyle name="AggOrange9 2 2 3" xfId="752" xr:uid="{BE465248-FEFA-4D38-BF2A-6936F04F7A0D}"/>
    <cellStyle name="AggOrange9 2 2 3 2" xfId="1465" xr:uid="{2D4674CA-F2FE-418D-A5BE-C57C77EAAC4C}"/>
    <cellStyle name="AggOrange9 2 2 3 2 2" xfId="3024" xr:uid="{72534AF0-5A6B-4131-8C72-11AF06CE015C}"/>
    <cellStyle name="AggOrange9 2 2 3 3" xfId="1137" xr:uid="{2BC866D9-B945-4ECE-8A28-E57F2031E86E}"/>
    <cellStyle name="AggOrange9 2 2 3 3 2" xfId="2700" xr:uid="{6F626BA0-B256-4F7A-AB71-78901BB6E9D4}"/>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29" xr:uid="{6ECD04C9-436E-46B9-844C-2631E5C77EA0}"/>
    <cellStyle name="AggOrange9 2 3 2 2 3" xfId="992" xr:uid="{78CCF6F7-B57D-4E2A-9981-553C50E28B6F}"/>
    <cellStyle name="AggOrange9 2 3 2 2 3 2" xfId="2559" xr:uid="{6F1447AD-DC53-4AB4-929A-6519A56804FB}"/>
    <cellStyle name="AggOrange9 2 3 2 2 4" xfId="2220" xr:uid="{ADDC0D46-836E-4DCB-9041-A7FC2A3FBFA2}"/>
    <cellStyle name="AggOrange9 2 3 2 3" xfId="1362" xr:uid="{E7EDB4E0-A672-4E10-8C13-A24A06E7240E}"/>
    <cellStyle name="AggOrange9 2 3 2 3 2" xfId="2921" xr:uid="{E7D0AF39-605F-43F8-8170-2155EECFCDD6}"/>
    <cellStyle name="AggOrange9 2 3 2 4" xfId="1019" xr:uid="{90127F11-EE27-40FC-B68F-98CF2066BE71}"/>
    <cellStyle name="AggOrange9 2 3 2 4 2" xfId="2585" xr:uid="{CD7C9D05-73E9-4B69-B779-3495A96994BB}"/>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75" xr:uid="{9CF2858D-7D10-4067-B666-35AF2A7AFBA8}"/>
    <cellStyle name="AggOrange9 2 3 3 2 3" xfId="1799" xr:uid="{F87352DA-5160-491C-8B40-E11BDE1B9E08}"/>
    <cellStyle name="AggOrange9 2 3 3 2 3 2" xfId="3346" xr:uid="{651909B9-520B-4194-89F3-717BB5296765}"/>
    <cellStyle name="AggOrange9 2 3 3 2 4" xfId="2266" xr:uid="{22B50807-B44C-42F5-9378-50D5F29B4224}"/>
    <cellStyle name="AggOrange9 2 3 3 3" xfId="1408" xr:uid="{345DB3F7-E723-476E-9EFF-375F79422DF2}"/>
    <cellStyle name="AggOrange9 2 3 3 3 2" xfId="2967" xr:uid="{8B2C2216-559B-453C-A4D4-FB1C4A08DBDE}"/>
    <cellStyle name="AggOrange9 2 3 3 4" xfId="1802" xr:uid="{C7184450-BEC2-4B8E-A42A-3E374C9A35C8}"/>
    <cellStyle name="AggOrange9 2 3 3 4 2" xfId="3349" xr:uid="{0A844735-126A-47EC-B9EB-42AFEE91C934}"/>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89" xr:uid="{65287A9E-CF7E-4462-8E3A-8E5F34166951}"/>
    <cellStyle name="AggOrange9 2 3 4 2 3" xfId="1902" xr:uid="{FF6D7CAF-3B12-4F0E-9128-A68B994DEFD2}"/>
    <cellStyle name="AggOrange9 2 3 4 2 3 2" xfId="3439" xr:uid="{475DE16B-1CA9-4005-9B51-9FE7B2014560}"/>
    <cellStyle name="AggOrange9 2 3 4 2 4" xfId="2280" xr:uid="{F7D59422-37A3-4867-B2B0-A2A83A124EAF}"/>
    <cellStyle name="AggOrange9 2 3 4 3" xfId="1422" xr:uid="{DECB4C3E-1D1C-4690-8C1C-D0819CEEB5C8}"/>
    <cellStyle name="AggOrange9 2 3 4 3 2" xfId="2981" xr:uid="{CB0CA132-5D12-4367-A54E-4E6212668BBD}"/>
    <cellStyle name="AggOrange9 2 3 4 4" xfId="1811" xr:uid="{47806421-6EAC-47BF-86E8-25CEBD34990C}"/>
    <cellStyle name="AggOrange9 2 3 4 4 2" xfId="3356" xr:uid="{6278AF97-B28A-45E4-9728-299FA21392F3}"/>
    <cellStyle name="AggOrange9 2 3 4 5" xfId="2074" xr:uid="{B3D16786-59EF-41AB-8304-AAC9A31E7CCF}"/>
    <cellStyle name="AggOrange9 2 3 5" xfId="1100" xr:uid="{B3EF9F79-185B-4DC0-8A34-1CFD771BA5CF}"/>
    <cellStyle name="AggOrange9 2 3 5 2" xfId="2663" xr:uid="{4FE390B7-FEF0-48D7-B89F-3FC925990F32}"/>
    <cellStyle name="AggOrange9 2 3 6" xfId="1849" xr:uid="{22D8F865-23A2-429C-B3A5-C45C8A337D26}"/>
    <cellStyle name="AggOrange9 2 3 6 2" xfId="3389" xr:uid="{42FAE8F1-51A5-4C54-84FC-EE9D2964B6F0}"/>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0" xr:uid="{159ABED0-2AE9-47B1-9164-67D42C9A0A02}"/>
    <cellStyle name="AggOrange9 3 2 2 3" xfId="1663" xr:uid="{F3DB7194-2E28-42A5-87C1-EDAF6B358C9F}"/>
    <cellStyle name="AggOrange9 3 2 2 3 2" xfId="3222" xr:uid="{A1CE5B0D-CD88-4E78-BD2F-117058B58A72}"/>
    <cellStyle name="AggOrange9 3 2 2 4" xfId="2211" xr:uid="{77C8E6C8-1CF0-4BFD-9D17-2E469A75BA4C}"/>
    <cellStyle name="AggOrange9 3 2 3" xfId="1353" xr:uid="{9083DEEA-825B-49F7-8DE7-373F6A85B71D}"/>
    <cellStyle name="AggOrange9 3 2 3 2" xfId="2912" xr:uid="{A3F52A60-1ADE-41C7-B989-ED131D20D3BE}"/>
    <cellStyle name="AggOrange9 3 2 4" xfId="1772" xr:uid="{8A39F5FD-B734-4D63-B3C3-D44F8F5772D9}"/>
    <cellStyle name="AggOrange9 3 2 4 2" xfId="3322" xr:uid="{8D9550B6-DD4F-4AD0-817F-097458400A67}"/>
    <cellStyle name="AggOrange9 3 2 5" xfId="2005" xr:uid="{8873416F-9972-4159-A38B-5FE3A66617D1}"/>
    <cellStyle name="AggOrange9 3 3" xfId="751" xr:uid="{999081D0-D608-4AE2-B01C-E34BAE4B4F19}"/>
    <cellStyle name="AggOrange9 3 3 2" xfId="1464" xr:uid="{0FA151EA-6589-457F-9EDE-015925FC5680}"/>
    <cellStyle name="AggOrange9 3 3 2 2" xfId="3023" xr:uid="{010BC535-1B2A-4659-B180-80D4ED7993B3}"/>
    <cellStyle name="AggOrange9 3 3 3" xfId="1749" xr:uid="{6C522107-886B-4D14-8BF6-F91BF37C995F}"/>
    <cellStyle name="AggOrange9 3 3 3 2" xfId="3302" xr:uid="{20D66375-0513-41F2-80AC-B26C0E79D4C1}"/>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28" xr:uid="{E428A829-049F-49B6-A6C8-68443A2AFE4B}"/>
    <cellStyle name="AggOrange9 4 2 2 3" xfId="1647" xr:uid="{A924CEB2-E5D0-4BA4-83CF-12545AF5F9F4}"/>
    <cellStyle name="AggOrange9 4 2 2 3 2" xfId="3206" xr:uid="{5A6D76BE-976A-490C-82D9-5DFD4BD57194}"/>
    <cellStyle name="AggOrange9 4 2 2 4" xfId="2219" xr:uid="{F2B73A50-EF3E-4ADC-884C-B98D8D7762C2}"/>
    <cellStyle name="AggOrange9 4 2 3" xfId="1361" xr:uid="{33CA3C78-30C8-4235-A67F-7FD15CA9600F}"/>
    <cellStyle name="AggOrange9 4 2 3 2" xfId="2920" xr:uid="{20624DA1-2CC7-478C-B7E9-4705BBBD2C72}"/>
    <cellStyle name="AggOrange9 4 2 4" xfId="1214" xr:uid="{48DE10E5-FF91-4632-A832-F87E66DED1F0}"/>
    <cellStyle name="AggOrange9 4 2 4 2" xfId="2776" xr:uid="{017C1976-5D71-4E25-B0EE-2A3F74EF16E4}"/>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3" xr:uid="{DFEBD898-B500-4076-9E7F-CF3738BBD199}"/>
    <cellStyle name="AggOrange9 4 3 2 3" xfId="941" xr:uid="{D371CE5A-3AB7-422F-BD3B-620DBDB7FC70}"/>
    <cellStyle name="AggOrange9 4 3 2 3 2" xfId="2515" xr:uid="{B55FD4BE-E69C-4916-A683-4667F4660337}"/>
    <cellStyle name="AggOrange9 4 3 2 4" xfId="2164" xr:uid="{F0BF41E3-9D79-45BC-BBBC-48A8BBD54182}"/>
    <cellStyle name="AggOrange9 4 3 3" xfId="1306" xr:uid="{923B689D-1FD2-4C74-93D0-03054AE99EBB}"/>
    <cellStyle name="AggOrange9 4 3 3 2" xfId="2865" xr:uid="{23D5F33C-D27A-4C6D-B264-8870395B989D}"/>
    <cellStyle name="AggOrange9 4 3 4" xfId="942" xr:uid="{0F3DCB90-29FE-47AC-9560-792FFCFDCAC4}"/>
    <cellStyle name="AggOrange9 4 3 4 2" xfId="2516" xr:uid="{EEB5D51B-E949-4BD6-A9ED-35A12BE08E60}"/>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19" xr:uid="{62809CEF-81B7-49D0-ADFA-96F4E22B1904}"/>
    <cellStyle name="AggOrange9 4 4 2 3" xfId="1773" xr:uid="{8BFDD4A5-039A-450F-BBF2-043618C7336D}"/>
    <cellStyle name="AggOrange9 4 4 2 3 2" xfId="3323" xr:uid="{D879F1EC-5A32-4963-B4C9-B560EF859B13}"/>
    <cellStyle name="AggOrange9 4 4 2 4" xfId="2210" xr:uid="{84FF8B49-D2A9-4190-B7DB-3E84AFF5C3D2}"/>
    <cellStyle name="AggOrange9 4 4 3" xfId="1352" xr:uid="{9E151381-13F4-41C3-8522-BD76BFDA93DF}"/>
    <cellStyle name="AggOrange9 4 4 3 2" xfId="2911" xr:uid="{F214ECA7-7F4F-44D5-91BF-9434B0487B2C}"/>
    <cellStyle name="AggOrange9 4 4 4" xfId="949" xr:uid="{43DD6F8D-30A7-4A96-9053-80B8E19FC4D6}"/>
    <cellStyle name="AggOrange9 4 4 4 2" xfId="2522" xr:uid="{A2AE50E6-F918-424D-8BBF-E3410F35DF03}"/>
    <cellStyle name="AggOrange9 4 4 5" xfId="2004" xr:uid="{BAF9643C-7317-456D-9967-F3F0F2D008B4}"/>
    <cellStyle name="AggOrange9 4 5" xfId="1099" xr:uid="{60E98770-1559-4A6A-9586-038D81CEA5B6}"/>
    <cellStyle name="AggOrange9 4 5 2" xfId="2662" xr:uid="{0FB1091A-7684-4FF3-8E63-E9627DBEF13F}"/>
    <cellStyle name="AggOrange9 4 6" xfId="1064" xr:uid="{C1F34B0A-0BEF-46C9-8D0E-1E1E947E4A11}"/>
    <cellStyle name="AggOrange9 4 6 2" xfId="2628" xr:uid="{49CB8580-D67A-441B-AB89-B6AA6375CAB9}"/>
    <cellStyle name="AggOrange9 4 7" xfId="1790" xr:uid="{41D0B062-74ED-460A-B3C1-0AF3BEDD2638}"/>
    <cellStyle name="AggOrange9 5" xfId="105" xr:uid="{ECF81999-9171-4651-B7A0-43172B1BCB26}"/>
    <cellStyle name="AggOrange9 5 2" xfId="2358" xr:uid="{0E23EAE5-C8B9-4244-89F8-31D8EE969CC3}"/>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1" xr:uid="{BDB67E04-CDBB-4FA5-80CA-122B12EEA859}"/>
    <cellStyle name="AggOrangeLBorder 2 3 2 2 3" xfId="1240" xr:uid="{F24CA7B3-3537-45E8-A965-F50996B57232}"/>
    <cellStyle name="AggOrangeLBorder 2 3 2 2 3 2" xfId="2801" xr:uid="{E35D3E7F-4D90-4B61-B435-B1630ADEA68C}"/>
    <cellStyle name="AggOrangeLBorder 2 3 2 2 4" xfId="2222" xr:uid="{827ACD91-717A-47D0-9D31-4032FDB8376E}"/>
    <cellStyle name="AggOrangeLBorder 2 3 2 3" xfId="1364" xr:uid="{5AFE6286-8509-452C-9BC6-C6D0A5A05649}"/>
    <cellStyle name="AggOrangeLBorder 2 3 2 3 2" xfId="2923" xr:uid="{F40A2F28-8DB7-497F-A600-3AC144CD826A}"/>
    <cellStyle name="AggOrangeLBorder 2 3 2 4" xfId="1847" xr:uid="{5A7B76A0-D371-434F-AE26-A4844CC8F018}"/>
    <cellStyle name="AggOrangeLBorder 2 3 2 4 2" xfId="3388" xr:uid="{EEBA1942-F61D-4E34-AF94-A91807A3F331}"/>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1" xr:uid="{49356B88-9EED-427B-9831-7AB5DEE5F4BA}"/>
    <cellStyle name="AggOrangeLBorder 2 3 3 2 3" xfId="1171" xr:uid="{F9E8E80B-5A9E-4742-B112-B22C3141B647}"/>
    <cellStyle name="AggOrangeLBorder 2 3 3 2 3 2" xfId="2734" xr:uid="{754376F9-1087-4D4E-8AD6-C62B16109465}"/>
    <cellStyle name="AggOrangeLBorder 2 3 3 2 4" xfId="2162" xr:uid="{ABAE1515-BB4B-4F72-ABCB-E3D83402AE41}"/>
    <cellStyle name="AggOrangeLBorder 2 3 3 3" xfId="1304" xr:uid="{8FCB1DF5-158A-479F-A1CC-8491156E3088}"/>
    <cellStyle name="AggOrangeLBorder 2 3 3 3 2" xfId="2863" xr:uid="{632970C2-5E3A-4A00-A6DA-6C7FB6B88F90}"/>
    <cellStyle name="AggOrangeLBorder 2 3 3 4" xfId="1839" xr:uid="{EBF40992-B590-4F54-A7E3-36E425BFE4AD}"/>
    <cellStyle name="AggOrangeLBorder 2 3 3 4 2" xfId="3382" xr:uid="{69C7C5FB-E898-4483-B273-BCB854841BFC}"/>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097" xr:uid="{E98CEBF6-AAF3-4B9C-89A0-65937788F4E2}"/>
    <cellStyle name="AggOrangeLBorder 2 3 4 2 3" xfId="1066" xr:uid="{7F862D67-BD6D-4F7F-BED9-476C248B17DE}"/>
    <cellStyle name="AggOrangeLBorder 2 3 4 2 3 2" xfId="2630" xr:uid="{963F162C-FA29-49D1-B572-01D2E04261AA}"/>
    <cellStyle name="AggOrangeLBorder 2 3 4 2 4" xfId="2188" xr:uid="{670CFA89-B7C8-4BCC-88AE-C1055C279D02}"/>
    <cellStyle name="AggOrangeLBorder 2 3 4 3" xfId="1330" xr:uid="{F91AC317-734C-4738-B5A1-E5AE818C8B1C}"/>
    <cellStyle name="AggOrangeLBorder 2 3 4 3 2" xfId="2889" xr:uid="{9C68C4FF-BCB6-4F44-8DC4-3EA8BCCD6EEA}"/>
    <cellStyle name="AggOrangeLBorder 2 3 4 4" xfId="1746" xr:uid="{E0479174-88BA-40D8-8FAD-07A2236B686F}"/>
    <cellStyle name="AggOrangeLBorder 2 3 4 4 2" xfId="3299" xr:uid="{65FD9C9F-999A-4AFC-BEB1-D90D6A3588CB}"/>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65" xr:uid="{C1328525-EFC9-428A-8AF4-2331FD81B712}"/>
    <cellStyle name="AggOrangeLBorder 2 3 7" xfId="1016" xr:uid="{84D32DF9-DF16-4289-8462-3CD7508D097F}"/>
    <cellStyle name="AggOrangeLBorder 2 3 7 2" xfId="2582" xr:uid="{B4ED5924-CDB4-4FBD-8877-3FF6B9728936}"/>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0" xr:uid="{5ECF06DB-2961-486A-B018-12F1CF4916F4}"/>
    <cellStyle name="AggOrangeLBorder 4 2 2 3" xfId="1207" xr:uid="{FBAC266C-358B-4009-AC9C-E726880A853A}"/>
    <cellStyle name="AggOrangeLBorder 4 2 2 3 2" xfId="2770" xr:uid="{E18472EE-C8CE-4F93-B24E-30A8C1EDA40F}"/>
    <cellStyle name="AggOrangeLBorder 4 2 2 4" xfId="2221" xr:uid="{CDC53022-5836-41CE-AAA7-31B282A70C62}"/>
    <cellStyle name="AggOrangeLBorder 4 2 3" xfId="1363" xr:uid="{46F3DDFF-CFA4-4196-BD90-BD9DF0321648}"/>
    <cellStyle name="AggOrangeLBorder 4 2 3 2" xfId="2922" xr:uid="{2497731E-6FAF-4824-8078-93C357B03658}"/>
    <cellStyle name="AggOrangeLBorder 4 2 4" xfId="23" xr:uid="{4D71EC3B-96B2-43D7-B54D-FD23E6ADE8DF}"/>
    <cellStyle name="AggOrangeLBorder 4 2 4 2" xfId="2311" xr:uid="{6428CC19-87A8-40C5-9DDE-84D061716EA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2" xr:uid="{A872AA2A-F1C4-42C9-9983-0DAC2C68D438}"/>
    <cellStyle name="AggOrangeLBorder 4 3 2 3" xfId="1653" xr:uid="{278527A4-5B68-4FC1-8B44-0DA3DB5D1EDB}"/>
    <cellStyle name="AggOrangeLBorder 4 3 2 3 2" xfId="3212" xr:uid="{504845BA-B7BD-40CB-8EF1-C6E20BF0EAA5}"/>
    <cellStyle name="AggOrangeLBorder 4 3 2 4" xfId="2163" xr:uid="{F8189368-07E6-4C69-95B6-2184943426B7}"/>
    <cellStyle name="AggOrangeLBorder 4 3 3" xfId="1305" xr:uid="{82C2F101-F7AB-49ED-8F7D-010211193F37}"/>
    <cellStyle name="AggOrangeLBorder 4 3 3 2" xfId="2864" xr:uid="{AE3E0FA1-797C-45A4-8DB9-3C33A7F3D6F7}"/>
    <cellStyle name="AggOrangeLBorder 4 3 4" xfId="30" xr:uid="{4F9F11EC-865E-4343-85EF-34675007BB3A}"/>
    <cellStyle name="AggOrangeLBorder 4 3 4 2" xfId="2314" xr:uid="{9A389CF1-5281-402B-B5BE-3CD77A62C39E}"/>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3" xr:uid="{BD5EE1CC-9C99-43FA-B94D-E88158352D2B}"/>
    <cellStyle name="AggOrangeLBorder 4 4 2 3" xfId="1123" xr:uid="{11A09B5D-BC07-4FD6-8165-ED5CB059BD69}"/>
    <cellStyle name="AggOrangeLBorder 4 4 2 3 2" xfId="2686" xr:uid="{CDCFD9CE-1EC7-46A5-99F7-7B478287BBCC}"/>
    <cellStyle name="AggOrangeLBorder 4 4 2 4" xfId="2184" xr:uid="{55F7BF0F-2425-4158-851B-CBC446D5129B}"/>
    <cellStyle name="AggOrangeLBorder 4 4 3" xfId="1326" xr:uid="{5D0C3E06-BF62-4381-91DD-8E9CBBA5E211}"/>
    <cellStyle name="AggOrangeLBorder 4 4 3 2" xfId="2885" xr:uid="{F9B79F7B-9122-4E32-A119-DCCE3AF8199E}"/>
    <cellStyle name="AggOrangeLBorder 4 4 4" xfId="1834" xr:uid="{8739FA3D-6379-431C-885F-3F62D24A2AA7}"/>
    <cellStyle name="AggOrangeLBorder 4 4 4 2" xfId="3378" xr:uid="{B7D5B6B7-1D4E-4F62-B954-38D7F9DCC3DF}"/>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64" xr:uid="{DB9DCC4A-AC17-48BA-A919-A03923553D1A}"/>
    <cellStyle name="AggOrangeLBorder 4 7" xfId="1737" xr:uid="{2A6E9DAC-B3CD-4025-9B48-C5BE8AE1251C}"/>
    <cellStyle name="AggOrangeLBorder 4 7 2" xfId="3290" xr:uid="{C8D5FB44-C467-47C9-9348-8A68860439E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48" xr:uid="{D2C88F3B-FC73-458F-9963-476AD91FD069}"/>
    <cellStyle name="AggOrangeRBorder 2 2 2 2 3" xfId="1143" xr:uid="{8E4121C3-9B43-48AA-9624-897D76F02D38}"/>
    <cellStyle name="AggOrangeRBorder 2 2 2 2 3 2" xfId="2706" xr:uid="{2251947A-1A98-4398-AFF6-712265632FFE}"/>
    <cellStyle name="AggOrangeRBorder 2 2 2 2 4" xfId="2139" xr:uid="{FAE8159E-33E4-4EC2-B6A8-0366F30ED249}"/>
    <cellStyle name="AggOrangeRBorder 2 2 2 3" xfId="1281" xr:uid="{E0759544-477B-41B2-AA75-F4774F28609E}"/>
    <cellStyle name="AggOrangeRBorder 2 2 2 3 2" xfId="2840" xr:uid="{4C7FFB01-E811-416F-BE04-80BD1576C84D}"/>
    <cellStyle name="AggOrangeRBorder 2 2 2 4" xfId="32" xr:uid="{38BAC079-AE19-4DD2-BFCA-FA80267A5120}"/>
    <cellStyle name="AggOrangeRBorder 2 2 2 4 2" xfId="2316" xr:uid="{6A13213D-F84E-4958-828B-9A182FFA162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3" xr:uid="{41CEE16E-A210-4801-921C-7EB5F3700F5B}"/>
    <cellStyle name="AggOrangeRBorder 2 3 2 2 3" xfId="1017" xr:uid="{9FFA9615-788E-49E7-B8B6-79271ECAAF16}"/>
    <cellStyle name="AggOrangeRBorder 2 3 2 2 3 2" xfId="2583" xr:uid="{56D25655-76C7-499C-AB52-6FA58835A0C0}"/>
    <cellStyle name="AggOrangeRBorder 2 3 2 2 4" xfId="2224" xr:uid="{C35BB5F4-5DC2-4FBB-86F4-0F88C33026B8}"/>
    <cellStyle name="AggOrangeRBorder 2 3 2 3" xfId="1366" xr:uid="{258F9C50-41FF-4D26-8111-3C3DDC00FA4E}"/>
    <cellStyle name="AggOrangeRBorder 2 3 2 3 2" xfId="2925" xr:uid="{2F23F8EB-8C78-4F30-9087-F7C9F3645FFE}"/>
    <cellStyle name="AggOrangeRBorder 2 3 2 4" xfId="936" xr:uid="{6947EB51-8B2E-4880-A5BA-C9EA755BAD07}"/>
    <cellStyle name="AggOrangeRBorder 2 3 2 4 2" xfId="2510" xr:uid="{7FF44277-96AF-45C2-A4BE-6D5B9EAB9DAD}"/>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09" xr:uid="{8A624335-11DC-4D27-AE7B-6A9C1A46EF9D}"/>
    <cellStyle name="AggOrangeRBorder 2 3 3 2 3" xfId="1825" xr:uid="{B8822FA8-F363-4F6F-AB44-021D201B4472}"/>
    <cellStyle name="AggOrangeRBorder 2 3 3 2 3 2" xfId="3369" xr:uid="{F291242D-B8E3-42E6-A47C-C6B38E2D71D9}"/>
    <cellStyle name="AggOrangeRBorder 2 3 3 2 4" xfId="2200" xr:uid="{A4C66FAA-6E54-43FB-9587-C256145114DA}"/>
    <cellStyle name="AggOrangeRBorder 2 3 3 3" xfId="1342" xr:uid="{CF9513E5-75AA-4AEF-B6F6-3A8F5EA1A108}"/>
    <cellStyle name="AggOrangeRBorder 2 3 3 3 2" xfId="2901" xr:uid="{6BB020E0-CFF0-4A2A-B3EC-95EBBF4CB6D9}"/>
    <cellStyle name="AggOrangeRBorder 2 3 3 4" xfId="1175" xr:uid="{7F49DF88-988F-4FB3-B176-687A077DD428}"/>
    <cellStyle name="AggOrangeRBorder 2 3 3 4 2" xfId="2738" xr:uid="{B66B6E2C-DC1C-4E2B-A2E5-E90221B61931}"/>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1" xr:uid="{7612335E-E576-4076-B2DD-7710854713FD}"/>
    <cellStyle name="AggOrangeRBorder 2 3 4 2 3" xfId="1130" xr:uid="{62047FEF-0E89-4F92-9E0A-4D99D9C43065}"/>
    <cellStyle name="AggOrangeRBorder 2 3 4 2 3 2" xfId="2693" xr:uid="{9111CE84-969B-49F0-9120-11D439B8C835}"/>
    <cellStyle name="AggOrangeRBorder 2 3 4 2 4" xfId="2182" xr:uid="{ACB3E252-6AA6-4DF2-BEBA-0F7949474B4F}"/>
    <cellStyle name="AggOrangeRBorder 2 3 4 3" xfId="1324" xr:uid="{3AE6C888-787C-4616-98C2-B7C5B4FB02B8}"/>
    <cellStyle name="AggOrangeRBorder 2 3 4 3 2" xfId="2883" xr:uid="{AD8DE35F-EF1C-44FE-828B-46AC5A070627}"/>
    <cellStyle name="AggOrangeRBorder 2 3 4 4" xfId="1056" xr:uid="{04F1CFC5-500B-4F0B-8235-877DA7E350EC}"/>
    <cellStyle name="AggOrangeRBorder 2 3 4 4 2" xfId="2621" xr:uid="{691D4C8A-96D4-4F27-887A-1F263E848CE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67" xr:uid="{700B871B-BCB5-4458-B1DD-8D9245981713}"/>
    <cellStyle name="AggOrangeRBorder 2 3 7" xfId="984" xr:uid="{20AAAD20-7A94-4B8F-93F7-4AE4A6154E59}"/>
    <cellStyle name="AggOrangeRBorder 2 3 7 2" xfId="2553" xr:uid="{4CE6BAA8-1A57-4DCF-9492-D84486CD3E9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59" xr:uid="{5E83CDA0-C600-4F3C-AB5F-B2F75EC68687}"/>
    <cellStyle name="AggOrangeRBorder 3 2 2 3" xfId="1087" xr:uid="{49F5C4C8-AEC8-4C31-BC39-2664C40759F6}"/>
    <cellStyle name="AggOrangeRBorder 3 2 2 3 2" xfId="2650" xr:uid="{A05EB6B3-6C31-424E-BB49-DC38711D6E4B}"/>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67" xr:uid="{06405183-BCA1-48C4-B8FF-E05EE81A12BF}"/>
    <cellStyle name="AggOrangeRBorder 3 2 3 3" xfId="1650" xr:uid="{47574BA9-7452-44C7-828E-D4C8D44C0EC9}"/>
    <cellStyle name="AggOrangeRBorder 3 2 3 3 2" xfId="3209" xr:uid="{4F114F84-B604-471A-BE83-5EF1D0208B43}"/>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2" xr:uid="{2561558B-FBF8-42AF-A77E-DC013FB26AE6}"/>
    <cellStyle name="AggOrangeRBorder 4 2 2 3" xfId="1205" xr:uid="{92613A26-C0DD-454E-AC17-B250EA72A96D}"/>
    <cellStyle name="AggOrangeRBorder 4 2 2 3 2" xfId="2768" xr:uid="{2F7C612F-5060-4CFC-9EB5-C2D9AE7C9DB1}"/>
    <cellStyle name="AggOrangeRBorder 4 2 2 4" xfId="2223" xr:uid="{DD9D133C-F267-4108-8626-792D26B1D55A}"/>
    <cellStyle name="AggOrangeRBorder 4 2 3" xfId="1365" xr:uid="{602B1FBE-FA4A-4B1C-B2BD-92484EB47EB1}"/>
    <cellStyle name="AggOrangeRBorder 4 2 3 2" xfId="2924" xr:uid="{D59B9C5A-A385-45D4-9E07-6613B8B8B735}"/>
    <cellStyle name="AggOrangeRBorder 4 2 4" xfId="1642" xr:uid="{E8AC3049-F304-474A-A1D1-7DEF1E195777}"/>
    <cellStyle name="AggOrangeRBorder 4 2 4 2" xfId="3201" xr:uid="{1EC98234-B95F-426A-B704-F5DDA6E85BB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65" xr:uid="{3DB5ACA1-A813-4077-BEAF-DF85023F7C4B}"/>
    <cellStyle name="AggOrangeRBorder 4 3 2 3" xfId="1651" xr:uid="{472AEF43-7356-4C7C-8CB3-44CF56D03C41}"/>
    <cellStyle name="AggOrangeRBorder 4 3 2 3 2" xfId="3210" xr:uid="{A92E3E6E-6F54-475A-9C7C-87394E94E209}"/>
    <cellStyle name="AggOrangeRBorder 4 3 2 4" xfId="2256" xr:uid="{8C8F8806-D1A5-4EBD-9F6F-07ED431A5016}"/>
    <cellStyle name="AggOrangeRBorder 4 3 3" xfId="1398" xr:uid="{1EDABB46-AC3E-47ED-8C1C-E71122946C69}"/>
    <cellStyle name="AggOrangeRBorder 4 3 3 2" xfId="2957" xr:uid="{F333D52F-CC3E-4FE6-BA8A-55BF665821AA}"/>
    <cellStyle name="AggOrangeRBorder 4 3 4" xfId="1809" xr:uid="{9E539613-AF05-4C47-8F54-28ABBEFD115B}"/>
    <cellStyle name="AggOrangeRBorder 4 3 4 2" xfId="3355" xr:uid="{EA14B53A-2864-4D4D-BC85-A1551530C41E}"/>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86" xr:uid="{A78FDA1D-CF0B-448B-90C0-58119810C51D}"/>
    <cellStyle name="AggOrangeRBorder 4 4 2 3" xfId="1899" xr:uid="{DD3A5DE9-2DAD-452C-9A84-70A5421513F5}"/>
    <cellStyle name="AggOrangeRBorder 4 4 2 3 2" xfId="3436" xr:uid="{3CB22580-B282-4A7C-9E3F-F05BA01C95B2}"/>
    <cellStyle name="AggOrangeRBorder 4 4 2 4" xfId="2277" xr:uid="{E0028E85-36FA-4E3A-8675-827BC9656C75}"/>
    <cellStyle name="AggOrangeRBorder 4 4 3" xfId="1419" xr:uid="{D15A459B-D235-4E82-ACF2-9F01B09DFCE2}"/>
    <cellStyle name="AggOrangeRBorder 4 4 3 2" xfId="2978" xr:uid="{06A5B7DF-76AD-491E-AC05-8AFA2510DFBC}"/>
    <cellStyle name="AggOrangeRBorder 4 4 4" xfId="1728" xr:uid="{51528890-16CC-4356-BC60-BEDAA17170B9}"/>
    <cellStyle name="AggOrangeRBorder 4 4 4 2" xfId="3282" xr:uid="{0C01EA14-0C0A-40DC-B046-D72BFEA5CD4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66" xr:uid="{F9C16BB6-653B-4E8F-9B2D-8D55D5FBAFBF}"/>
    <cellStyle name="AggOrangeRBorder 4 7" xfId="1198" xr:uid="{2BC91A93-706D-48CD-8E6C-FDCBCEBCE6D4}"/>
    <cellStyle name="AggOrangeRBorder 4 7 2" xfId="2761" xr:uid="{623E4AD1-74D7-40E2-9B9A-E41393C7DAB6}"/>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3461" hidden="1" xr:uid="{8A86FB40-BD40-4B10-BBC2-D54D8E8EEAAC}"/>
    <cellStyle name="Ausgabe" xfId="1197" hidden="1" xr:uid="{1CEF1466-E766-49CE-AA97-92E08346BB17}"/>
    <cellStyle name="Ausgabe" xfId="979" hidden="1" xr:uid="{606112EE-F7CF-4E82-8A35-2D2923DE32AA}"/>
    <cellStyle name="Ausgabe" xfId="3313" hidden="1" xr:uid="{6E3457A6-4F71-4CD0-8E88-2067281E9C7A}"/>
    <cellStyle name="Ausgabe" xfId="2760" hidden="1" xr:uid="{F6722D4F-BC5F-477D-BEEC-5DB570606F42}"/>
    <cellStyle name="Ausgabe" xfId="2597" hidden="1" xr:uid="{954DC231-40CC-4C93-BB67-573A95B275D9}"/>
    <cellStyle name="Ausgabe" xfId="2518" hidden="1" xr:uid="{CA3A6798-DC83-4AE6-86A3-1832EB994FF9}"/>
    <cellStyle name="Ausgabe" xfId="1761" hidden="1" xr:uid="{0658D417-A912-4A2E-924C-66C5198589FB}"/>
    <cellStyle name="Ausgabe" xfId="945" hidden="1" xr:uid="{C428F05D-C29A-4976-B2ED-25CC7DE27D50}"/>
    <cellStyle name="Ausgabe" xfId="72" hidden="1" xr:uid="{FD0CE4B1-4F25-4FC2-9039-77C4EF5B8542}"/>
    <cellStyle name="Ausgabe" xfId="2551" hidden="1" xr:uid="{7EAFAD7A-8D02-4EE9-BA0B-BD0246B7431F}"/>
    <cellStyle name="Ausgabe" xfId="2548" hidden="1" xr:uid="{5BAA48C3-840F-40AF-9A56-A4593622B48B}"/>
    <cellStyle name="Ausgabe" xfId="2326" hidden="1" xr:uid="{8D9B602F-0BFF-4731-9036-982F2BBC0DBF}"/>
    <cellStyle name="Ausgabe" xfId="1031" hidden="1" xr:uid="{C10C5EA9-9D24-44F2-8133-FC3F2378B5C0}"/>
    <cellStyle name="Ausgabe" xfId="2296" hidden="1" xr:uid="{8941D815-6BA3-4F24-84D6-9836C7FC2A70}"/>
    <cellStyle name="Ausgabe" xfId="976" hidden="1" xr:uid="{1C778A0C-36DF-4D18-BA98-3C1FF712BE7F}"/>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0" xr:uid="{7601A6B0-09BF-4A4A-909C-A269411CEF99}"/>
    <cellStyle name="Ausgabe 2 2 2 3" xfId="961" xr:uid="{70458FE3-2AC6-4623-A93C-EB2B31F12394}"/>
    <cellStyle name="Ausgabe 2 2 2 3 2" xfId="2534" xr:uid="{72E3A36C-32D6-4F4A-9A16-D68E57ABE2F2}"/>
    <cellStyle name="Ausgabe 2 2 2 4" xfId="2261" xr:uid="{F5BF272D-9C38-4CAE-918B-ED225D22F118}"/>
    <cellStyle name="Ausgabe 2 2 3" xfId="1403" xr:uid="{E2611922-C36F-4D26-A40E-46041A4F7E99}"/>
    <cellStyle name="Ausgabe 2 2 3 2" xfId="2962" xr:uid="{DFE48B0F-C134-4E4B-A072-A0E0099C76F1}"/>
    <cellStyle name="Ausgabe 2 2 4" xfId="1120" xr:uid="{E2B209BB-4792-45F5-ABA5-A5707BFDD96D}"/>
    <cellStyle name="Ausgabe 2 2 4 2" xfId="2683" xr:uid="{8925604A-CAE9-495E-B9C6-E1D22280362E}"/>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55" xr:uid="{FC6DE792-CEE7-425E-B244-64845A819169}"/>
    <cellStyle name="Ausgabe 2 3 2 3" xfId="1266" xr:uid="{D8D31FD4-BEFB-4455-8C99-D42B8BB2EB17}"/>
    <cellStyle name="Ausgabe 2 3 2 3 2" xfId="2825" xr:uid="{586EE6C7-02C6-4EF4-B93D-ACB2BFBE2B84}"/>
    <cellStyle name="Ausgabe 2 3 2 4" xfId="2146" xr:uid="{1F0B344F-DFCD-46CE-AAAA-5E8CF20CDD4B}"/>
    <cellStyle name="Ausgabe 2 3 3" xfId="1288" xr:uid="{CABFADD3-42B4-4829-978E-2563F3592C67}"/>
    <cellStyle name="Ausgabe 2 3 3 2" xfId="2847" xr:uid="{84D1383B-1D03-4166-89C3-D9B9E64FA9B2}"/>
    <cellStyle name="Ausgabe 2 3 4" xfId="1730" xr:uid="{5CE59F8C-E0F7-42E6-9FBE-93727BDDB9FD}"/>
    <cellStyle name="Ausgabe 2 3 4 2" xfId="3284" xr:uid="{A69FAD9A-4527-4050-8312-5CD3A5143545}"/>
    <cellStyle name="Ausgabe 2 3 5" xfId="1940" xr:uid="{3EB8CB90-1233-468F-9FB7-CAAD0D1512DE}"/>
    <cellStyle name="Ausgabe 2 4" xfId="741" xr:uid="{5DAC2155-C3D4-4B27-8802-2E66A06C2EA2}"/>
    <cellStyle name="Ausgabe 2 4 2" xfId="1454" xr:uid="{5CF04721-4F78-4FA7-A415-C572A3171FE9}"/>
    <cellStyle name="Ausgabe 2 4 2 2" xfId="3013" xr:uid="{09A014E2-6FC7-4CE9-9203-D6D2B37652AF}"/>
    <cellStyle name="Ausgabe 2 4 3" xfId="1052" xr:uid="{5ADB613D-23E1-4476-B8CC-900D6A08DFFC}"/>
    <cellStyle name="Ausgabe 2 4 3 2" xfId="2617" xr:uid="{A93A5773-4867-4C50-AB89-952F803F0194}"/>
    <cellStyle name="Ausgabe 2 4 4" xfId="2104" xr:uid="{41DC9706-B114-4EDE-96E2-756413219E72}"/>
    <cellStyle name="Ausgabe 2 5" xfId="1193" xr:uid="{5318009E-3C64-47DF-B90D-86753CC7009E}"/>
    <cellStyle name="Ausgabe 2 5 2" xfId="2756" xr:uid="{6A5681F4-534A-46F7-AD83-E62197544E39}"/>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2" xr:uid="{786B1F56-005D-4343-B3AB-B3F4ADF83CE6}"/>
    <cellStyle name="Ausgabe 3 2 2 3" xfId="1724" xr:uid="{2C41F16A-C082-45B0-B744-6FA011A2404D}"/>
    <cellStyle name="Ausgabe 3 2 2 3 2" xfId="3278" xr:uid="{D1497DA2-213B-4828-97EF-56D5AA507568}"/>
    <cellStyle name="Ausgabe 3 2 2 4" xfId="2233" xr:uid="{44EC6D2F-6503-459B-B068-C7575D61C8A2}"/>
    <cellStyle name="Ausgabe 3 2 3" xfId="1375" xr:uid="{D4F704E2-4B38-4226-BAB1-61FC78FE1669}"/>
    <cellStyle name="Ausgabe 3 2 3 2" xfId="2934" xr:uid="{61171B86-55DA-4963-BB19-FB5FD5E4F604}"/>
    <cellStyle name="Ausgabe 3 2 4" xfId="1786" xr:uid="{42D9F5E4-2BCB-4735-A0D8-5BB0710584CB}"/>
    <cellStyle name="Ausgabe 3 2 4 2" xfId="3334" xr:uid="{23DDBAA5-99DE-49CF-86AD-85DDDF0310BD}"/>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1" xr:uid="{A83C534E-0F77-4365-AFF1-44131168FF6C}"/>
    <cellStyle name="Ausgabe 3 3 2 3" xfId="1133" xr:uid="{EF8A0AC6-55CC-4B34-8559-441FB7809E2C}"/>
    <cellStyle name="Ausgabe 3 3 2 3 2" xfId="2696" xr:uid="{CBBAF492-4083-46A4-826E-451696837DF8}"/>
    <cellStyle name="Ausgabe 3 3 2 4" xfId="2152" xr:uid="{10687198-C881-4144-B904-89A9C8156240}"/>
    <cellStyle name="Ausgabe 3 3 3" xfId="1294" xr:uid="{98CE3634-DC7A-43D5-AFD8-C903E193C5D4}"/>
    <cellStyle name="Ausgabe 3 3 3 2" xfId="2853" xr:uid="{53B69E40-D43D-4F1B-B9D3-53002C984FEE}"/>
    <cellStyle name="Ausgabe 3 3 4" xfId="1779" xr:uid="{C581E619-1CEB-4F7B-91E5-4FB4E13CA7C6}"/>
    <cellStyle name="Ausgabe 3 3 4 2" xfId="3329" xr:uid="{E5B55989-3DCA-4CEA-82D2-ABBD9EBF52B6}"/>
    <cellStyle name="Ausgabe 3 3 5" xfId="1946" xr:uid="{FF976E02-7A1E-47F9-8A9D-CF60DD45D43A}"/>
    <cellStyle name="Ausgabe 3 4" xfId="738" xr:uid="{C20C282F-FE2C-4F37-941B-EA4409415A9E}"/>
    <cellStyle name="Ausgabe 3 4 2" xfId="1451" xr:uid="{7C3F5A3F-2288-4870-9C51-74FCCFC74878}"/>
    <cellStyle name="Ausgabe 3 4 2 2" xfId="3010" xr:uid="{FAF5E91F-976B-4E6D-9A31-4BD5C1EEB801}"/>
    <cellStyle name="Ausgabe 3 4 3" xfId="1703" xr:uid="{1FAD0B90-D8FD-493A-A32D-BB71A7A15DEE}"/>
    <cellStyle name="Ausgabe 3 4 3 2" xfId="3258" xr:uid="{A08DC9C3-D40D-4A09-9919-61A2959D1EAD}"/>
    <cellStyle name="Ausgabe 3 4 4" xfId="2102" xr:uid="{617A14AB-70C9-4761-86AF-7950619EBE17}"/>
    <cellStyle name="Ausgabe 3 5" xfId="1115" xr:uid="{EE38B667-7B76-45FF-B651-920BC28BE3CB}"/>
    <cellStyle name="Ausgabe 3 5 2" xfId="2678" xr:uid="{900CEB70-9C64-4930-9F48-6746787AD878}"/>
    <cellStyle name="Ausgabe 4" xfId="579" xr:uid="{D36C411C-1044-41DF-9819-07D0FA3F9560}"/>
    <cellStyle name="Ausgabe 4 2" xfId="794" xr:uid="{90638120-5F89-4E54-8FA9-F6F6E7D8ED45}"/>
    <cellStyle name="Ausgabe 4 2 2" xfId="1507" xr:uid="{8FBAA1AE-AF0F-4375-9077-61CD653CB11F}"/>
    <cellStyle name="Ausgabe 4 2 2 2" xfId="3066" xr:uid="{47DE75BC-EEE8-4575-87FF-46CE8858648F}"/>
    <cellStyle name="Ausgabe 4 2 3" xfId="975" xr:uid="{5637F195-15B5-4A43-ADA0-2BA364F7373A}"/>
    <cellStyle name="Ausgabe 4 2 3 2" xfId="2547" xr:uid="{EB6A4E03-9C62-467A-AB11-82A288D34553}"/>
    <cellStyle name="Ausgabe 4 2 4" xfId="2157" xr:uid="{254840A2-D917-4624-BDDE-9C515A85AC47}"/>
    <cellStyle name="Ausgabe 4 3" xfId="1299" xr:uid="{0F1E8DB2-9258-4FD1-BA2C-3653594A48D7}"/>
    <cellStyle name="Ausgabe 4 3 2" xfId="2858" xr:uid="{D3372AC0-8149-4575-A274-C73626FC57F9}"/>
    <cellStyle name="Ausgabe 4 4" xfId="1713" xr:uid="{DBDC1E07-4293-45A7-8120-393A53F54CF1}"/>
    <cellStyle name="Ausgabe 4 4 2" xfId="3268" xr:uid="{BD8BAB90-5C69-403B-87C2-F877CA0E53FE}"/>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85" xr:uid="{C21F2802-751F-41CE-B67D-08983DF2232E}"/>
    <cellStyle name="Ausgabe 5 2 3" xfId="1898" xr:uid="{68B2D869-BDC9-4690-8115-1EAC63154360}"/>
    <cellStyle name="Ausgabe 5 2 3 2" xfId="3435" xr:uid="{9DE07753-8EF9-445C-B6C8-DF0826D5643E}"/>
    <cellStyle name="Ausgabe 5 2 4" xfId="2276" xr:uid="{83BDE257-6FB9-4EC1-B17E-73A1B7DFB90A}"/>
    <cellStyle name="Ausgabe 5 3" xfId="1418" xr:uid="{DA1679CA-EB66-4BCC-BA0E-38FEE251F111}"/>
    <cellStyle name="Ausgabe 5 3 2" xfId="2977" xr:uid="{EC54A638-8F3E-40AD-B9C5-7B3FC71AB283}"/>
    <cellStyle name="Ausgabe 5 4" xfId="1640" xr:uid="{766D8667-3E44-40BA-A64D-7187D11177CE}"/>
    <cellStyle name="Ausgabe 5 4 2" xfId="3199" xr:uid="{C0B25B08-5D97-479A-838C-63F7CD51F8B3}"/>
    <cellStyle name="Ausgabe 5 5" xfId="2070" xr:uid="{2C682439-CDAA-40DF-93CA-B416CC3667AF}"/>
    <cellStyle name="Ausgabe 6" xfId="714" xr:uid="{2D5CE56D-E652-40BB-9D88-01F3DBF28301}"/>
    <cellStyle name="Ausgabe 6 2" xfId="1434" xr:uid="{C9BE8B5B-D624-493B-A76D-65DEC5516530}"/>
    <cellStyle name="Ausgabe 6 2 2" xfId="2993" xr:uid="{2DB7A073-5960-463E-97B6-9FA048FFBA8B}"/>
    <cellStyle name="Ausgabe 6 3" xfId="1744" xr:uid="{7301DDA4-EA0A-4130-83F0-DC8041CD2D0E}"/>
    <cellStyle name="Ausgabe 6 3 2" xfId="3297" xr:uid="{81B9B392-9398-46E5-8982-343BB4715CCF}"/>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2327" hidden="1" xr:uid="{A086A8E9-A634-43C3-9703-B9E975A57C10}"/>
    <cellStyle name="Berechnung" xfId="3241" hidden="1" xr:uid="{725FC98A-D5C2-4153-84FE-B5188C41A56A}"/>
    <cellStyle name="Berechnung" xfId="3242" hidden="1" xr:uid="{DDB7D749-06F3-43D7-B590-6824CE5597CC}"/>
    <cellStyle name="Berechnung" xfId="2688" hidden="1" xr:uid="{F9997FE0-2D06-4171-9E8E-103242603670}"/>
    <cellStyle name="Berechnung" xfId="3393" hidden="1" xr:uid="{F35744E1-B445-4F69-BA46-969B39247698}"/>
    <cellStyle name="Berechnung" xfId="2596" hidden="1" xr:uid="{E59A30E8-2557-4DA2-AC8D-4CED73EA10D1}"/>
    <cellStyle name="Berechnung" xfId="73" hidden="1" xr:uid="{B5FDA23B-A1B5-42A4-9385-68FC0D80A331}"/>
    <cellStyle name="Berechnung" xfId="3468" hidden="1" xr:uid="{CE01BB6C-2BDD-4671-BFA8-04284A824DAF}"/>
    <cellStyle name="Berechnung" xfId="1686" hidden="1" xr:uid="{0D678DAE-4825-423F-91FD-8C196EF3E72E}"/>
    <cellStyle name="Berechnung" xfId="1125" hidden="1" xr:uid="{13DC1065-7AC6-447A-97C6-B082EAD5146F}"/>
    <cellStyle name="Berechnung" xfId="2303" hidden="1" xr:uid="{719EF42A-3724-4EF2-B41A-0C1CE4051583}"/>
    <cellStyle name="Berechnung" xfId="1853" hidden="1" xr:uid="{891883A0-670E-4824-82CB-7E0B347770F0}"/>
    <cellStyle name="Berechnung" xfId="1685" hidden="1" xr:uid="{3F0D1D91-0DEF-4799-BDED-CBA26C46ACC7}"/>
    <cellStyle name="Berechnung" xfId="946" hidden="1" xr:uid="{D9D46B9D-BCFC-4ED4-AD3E-8CA788D5B50C}"/>
    <cellStyle name="Berechnung" xfId="1030" hidden="1" xr:uid="{F3A04E6F-FB9A-48B6-ADF6-6B773DF2919A}"/>
    <cellStyle name="Berechnung" xfId="2519" hidden="1" xr:uid="{446144F1-3B83-410E-88A4-E094D425171F}"/>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1" xr:uid="{F345CE1E-822E-46D1-B3BF-6A8B7C8D3762}"/>
    <cellStyle name="Berechnung 2 2 2 3" xfId="1652" xr:uid="{7DD356D2-C140-45CD-B708-97E95FA0000D}"/>
    <cellStyle name="Berechnung 2 2 2 3 2" xfId="3211" xr:uid="{4F2B320E-CF57-4E7D-BB13-71351E98ADBE}"/>
    <cellStyle name="Berechnung 2 2 2 4" xfId="2262" xr:uid="{B6A13055-05D5-4E6B-892D-D458BB54079C}"/>
    <cellStyle name="Berechnung 2 2 3" xfId="1404" xr:uid="{230450E2-7DD5-4E8E-A13E-1960488A6BC4}"/>
    <cellStyle name="Berechnung 2 2 3 2" xfId="2963" xr:uid="{B51A0474-29DB-4C5C-8764-BC67985923F0}"/>
    <cellStyle name="Berechnung 2 2 4" xfId="1677" xr:uid="{B6E84843-1946-4F4D-890D-84B555525DC1}"/>
    <cellStyle name="Berechnung 2 2 4 2" xfId="3234" xr:uid="{191B767D-433B-4290-ACE7-936C10183E88}"/>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36" xr:uid="{05BC0660-DB28-4FE2-891E-DE9A15E58785}"/>
    <cellStyle name="Berechnung 2 3 2 3" xfId="1754" xr:uid="{D67AF47C-7260-4820-A71E-70078C737576}"/>
    <cellStyle name="Berechnung 2 3 2 3 2" xfId="3306" xr:uid="{81844C78-3681-49C9-98DF-E3A51F7B86DA}"/>
    <cellStyle name="Berechnung 2 3 2 4" xfId="2127" xr:uid="{BC58228C-27AF-43FA-B568-0E415C074E36}"/>
    <cellStyle name="Berechnung 2 3 3" xfId="1269" xr:uid="{C87414CB-5DC2-4B2A-A928-E34E728D0494}"/>
    <cellStyle name="Berechnung 2 3 3 2" xfId="2828" xr:uid="{598865B2-B129-465D-8480-437FF9B26CDF}"/>
    <cellStyle name="Berechnung 2 3 4" xfId="1135" xr:uid="{59449903-DE02-469A-85DF-2759DA4F5534}"/>
    <cellStyle name="Berechnung 2 3 4 2" xfId="2698" xr:uid="{CF29CD4F-71DB-4B90-B13C-62D25AD68242}"/>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2" xr:uid="{8F4BF7B9-3751-4587-8CDF-CA7A6DD5C616}"/>
    <cellStyle name="Berechnung 2 4 2 3" xfId="1083" xr:uid="{80843125-EE8E-4D14-9FE0-9F0E7F5108A0}"/>
    <cellStyle name="Berechnung 2 4 2 3 2" xfId="2646" xr:uid="{89269146-0719-4721-8B6E-311A5FCB2181}"/>
    <cellStyle name="Berechnung 2 4 2 4" xfId="2183" xr:uid="{F89F1455-CCB2-4821-A7CE-C94DBBB05688}"/>
    <cellStyle name="Berechnung 2 4 3" xfId="1325" xr:uid="{78B6BBEF-1657-44B7-8835-8628892C094E}"/>
    <cellStyle name="Berechnung 2 4 3 2" xfId="2884" xr:uid="{B4AB8237-6656-400F-9862-29A82346F780}"/>
    <cellStyle name="Berechnung 2 4 4" xfId="1712" xr:uid="{9C54FE37-FC30-40A5-9D80-05E382BE2C99}"/>
    <cellStyle name="Berechnung 2 4 4 2" xfId="3267" xr:uid="{9FB7289C-A80F-49D1-AC5D-6BC93A5A5C58}"/>
    <cellStyle name="Berechnung 2 4 5" xfId="1977" xr:uid="{88B2E2AA-BD61-468E-8BE5-0FF60EF4C79C}"/>
    <cellStyle name="Berechnung 2 5" xfId="742" xr:uid="{393C8595-B32A-4715-AA27-CA4AE18D4E49}"/>
    <cellStyle name="Berechnung 2 5 2" xfId="1455" xr:uid="{E38E5E71-3FF3-4482-8E9E-E1CB665EDB64}"/>
    <cellStyle name="Berechnung 2 5 2 2" xfId="3014" xr:uid="{1B0E2534-74A7-4B4C-9C3D-CDCD9D3CBE7B}"/>
    <cellStyle name="Berechnung 2 5 3" xfId="1026" xr:uid="{22DADAA5-AF45-4111-A133-3F9A0B9E275D}"/>
    <cellStyle name="Berechnung 2 5 3 2" xfId="2592" xr:uid="{8689396A-B1FE-44D9-901D-322D19442FE2}"/>
    <cellStyle name="Berechnung 2 5 4" xfId="2105" xr:uid="{8C9F9263-7720-4593-B6E0-6F6165BE0C74}"/>
    <cellStyle name="Berechnung 2 6" xfId="1194" xr:uid="{DF229731-E236-4310-9FC0-267EEF42B10D}"/>
    <cellStyle name="Berechnung 2 6 2" xfId="2757" xr:uid="{959C58B1-28D0-4B08-AA1A-03769701F5DC}"/>
    <cellStyle name="Berechnung 2 7" xfId="1200" xr:uid="{FB59281D-9FDC-4E1C-9726-BA06928FFD8B}"/>
    <cellStyle name="Berechnung 2 7 2" xfId="2763" xr:uid="{256F4040-62B1-428A-B49A-ACAF3217E1CE}"/>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34" xr:uid="{E485303A-A4E1-44B1-81FE-FA5D42357D42}"/>
    <cellStyle name="Berechnung 3 2 2 3" xfId="1001" xr:uid="{FBA3919C-5730-41FA-BF26-9EC664D64528}"/>
    <cellStyle name="Berechnung 3 2 2 3 2" xfId="2568" xr:uid="{1590EBCD-9ACB-4482-ACC8-D06183BD4D99}"/>
    <cellStyle name="Berechnung 3 2 2 4" xfId="2225" xr:uid="{CBF0312E-5CEA-489C-BC65-4FA7C8C11EAA}"/>
    <cellStyle name="Berechnung 3 2 3" xfId="1367" xr:uid="{A961A2B4-4AFB-4C5E-8BBE-7D064F79DB26}"/>
    <cellStyle name="Berechnung 3 2 3 2" xfId="2926" xr:uid="{1F524B66-7084-4BD2-9FA2-EDCA5FB16C14}"/>
    <cellStyle name="Berechnung 3 2 4" xfId="1817" xr:uid="{801D7229-110F-4BCD-B18E-49F8ECC216F4}"/>
    <cellStyle name="Berechnung 3 2 4 2" xfId="3361" xr:uid="{8F0ACEF2-8E6F-4EBA-B004-38D086520732}"/>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0" xr:uid="{DCC985F3-37FC-412E-AE4B-6190131B2805}"/>
    <cellStyle name="Berechnung 3 3 2 3" xfId="980" xr:uid="{76DEB48A-78C7-4FC7-9AE9-64E18574C002}"/>
    <cellStyle name="Berechnung 3 3 2 3 2" xfId="2552" xr:uid="{1B6E11E4-E6D0-4836-B435-61CBDF106FBA}"/>
    <cellStyle name="Berechnung 3 3 2 4" xfId="2161" xr:uid="{6FC512E6-E877-477D-9C0F-C7067E9CCCCC}"/>
    <cellStyle name="Berechnung 3 3 3" xfId="1303" xr:uid="{62CBA0E2-D718-4DDC-88E5-162777F34F3E}"/>
    <cellStyle name="Berechnung 3 3 3 2" xfId="2862" xr:uid="{275C6809-05B6-4115-98A5-2AD6C26F662D}"/>
    <cellStyle name="Berechnung 3 3 4" xfId="940" xr:uid="{3AA1EAD3-B8B7-4B53-9B1F-73FEB99879FA}"/>
    <cellStyle name="Berechnung 3 3 4 2" xfId="2514" xr:uid="{C4975D8F-A463-411C-95A1-DC35F1C36D16}"/>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2" xr:uid="{09D66DFF-0FAC-4007-A105-6FB37BA4D1D9}"/>
    <cellStyle name="Berechnung 3 4 2 3" xfId="1659" xr:uid="{4212C172-A670-4391-B6BF-10D73BEFB4D4}"/>
    <cellStyle name="Berechnung 3 4 2 3 2" xfId="3218" xr:uid="{0D9A351C-90BB-47DE-AD56-5F0316C499F7}"/>
    <cellStyle name="Berechnung 3 4 2 4" xfId="2173" xr:uid="{27058A07-EBBE-488D-81BE-411B87EB3818}"/>
    <cellStyle name="Berechnung 3 4 3" xfId="1315" xr:uid="{23BDB290-218A-4806-9615-90A332C43886}"/>
    <cellStyle name="Berechnung 3 4 3 2" xfId="2874" xr:uid="{EFB15725-2D70-4776-B882-FDAE28288608}"/>
    <cellStyle name="Berechnung 3 4 4" xfId="1169" xr:uid="{8F7F9925-4A4D-41B3-9723-001482653B4B}"/>
    <cellStyle name="Berechnung 3 4 4 2" xfId="2732" xr:uid="{CD46EDCD-1D52-4DCA-9A7F-D871CC42DA68}"/>
    <cellStyle name="Berechnung 3 4 5" xfId="1967" xr:uid="{27A88542-3A26-494E-B835-ABAC83C5620A}"/>
    <cellStyle name="Berechnung 3 5" xfId="733" xr:uid="{D5BE5CFD-33D0-412C-8D03-1C8FC91FE9A4}"/>
    <cellStyle name="Berechnung 3 5 2" xfId="1449" xr:uid="{CEC0D98F-609B-40B6-8FFC-A2E9BC8A352D}"/>
    <cellStyle name="Berechnung 3 5 2 2" xfId="3008" xr:uid="{5807E21E-06D9-4285-AD31-BD5B77E4AA2E}"/>
    <cellStyle name="Berechnung 3 5 3" xfId="1778" xr:uid="{970AC980-8EA2-4140-9B37-0C68C3CC3242}"/>
    <cellStyle name="Berechnung 3 5 3 2" xfId="3328" xr:uid="{CC6B222E-2D23-452A-A3D7-B258BE912CAA}"/>
    <cellStyle name="Berechnung 3 5 4" xfId="2100" xr:uid="{9D1CB742-3AF1-41B8-B673-B22E6EF7CE74}"/>
    <cellStyle name="Berechnung 3 6" xfId="1105" xr:uid="{47FAED18-2CFC-4ECE-9BA9-BBD4568BCC44}"/>
    <cellStyle name="Berechnung 3 6 2" xfId="2668" xr:uid="{10DA2F62-F761-47A8-80B0-E9657C768EB2}"/>
    <cellStyle name="Berechnung 3 7" xfId="1762" xr:uid="{85E17428-D418-432E-B8F4-75B03D22B960}"/>
    <cellStyle name="Berechnung 3 7 2" xfId="3314" xr:uid="{A141436C-6B22-4D06-A9CA-D9D739C4BD75}"/>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67" xr:uid="{C97F2888-E845-4170-8A16-6E449087F3EA}"/>
    <cellStyle name="Berechnung 4 2 3" xfId="1232" xr:uid="{15699F82-9992-40D7-8D15-206A2B903B66}"/>
    <cellStyle name="Berechnung 4 2 3 2" xfId="2794" xr:uid="{217CD6E3-EC5E-4FF1-A3A2-A1DFE89FC47B}"/>
    <cellStyle name="Berechnung 4 2 4" xfId="2158" xr:uid="{80D017CE-B505-46F2-9400-949F04BC10FB}"/>
    <cellStyle name="Berechnung 4 3" xfId="1300" xr:uid="{7ECB4BA3-1748-4561-9719-D6ADD7D5B0F4}"/>
    <cellStyle name="Berechnung 4 3 2" xfId="2859" xr:uid="{4C8C76F2-0E0E-41AE-B623-B64FF7627534}"/>
    <cellStyle name="Berechnung 4 4" xfId="1836" xr:uid="{64C8EB02-1F37-40F0-8CD1-F66EDCA34FAC}"/>
    <cellStyle name="Berechnung 4 4 2" xfId="3380" xr:uid="{98926C21-88BE-4E5D-A11A-85B2E3BD35FD}"/>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84" xr:uid="{8DA76AD0-DAEE-412D-B149-0B62C1169112}"/>
    <cellStyle name="Berechnung 5 2 3" xfId="1897" xr:uid="{90D5D9E8-9F3F-4CE3-9EC2-F5687686B559}"/>
    <cellStyle name="Berechnung 5 2 3 2" xfId="3434" xr:uid="{BE7D3D8C-CFE3-42AB-9C08-C8CCFAEBC9B8}"/>
    <cellStyle name="Berechnung 5 2 4" xfId="2275" xr:uid="{2E3D32CC-23D5-4B86-BDFC-5FD58E9ADD2D}"/>
    <cellStyle name="Berechnung 5 3" xfId="1417" xr:uid="{50ABB87E-E714-49C8-86D2-6BB28DF51CAB}"/>
    <cellStyle name="Berechnung 5 3 2" xfId="2976" xr:uid="{0972EB9A-E57C-455E-A463-BEAB0BA2CF24}"/>
    <cellStyle name="Berechnung 5 4" xfId="1830" xr:uid="{105DD7BE-5D4F-4186-B178-B55C1E2A1FE7}"/>
    <cellStyle name="Berechnung 5 4 2" xfId="3374" xr:uid="{E7A95CCF-7E12-418D-A328-43BB94065411}"/>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195" xr:uid="{C7DDC8A7-1B05-4231-95C4-F72F072D899F}"/>
    <cellStyle name="Berechnung 6 2 3" xfId="1908" xr:uid="{C8086844-E160-4664-B008-30957D7A4D3D}"/>
    <cellStyle name="Berechnung 6 2 3 2" xfId="3445" xr:uid="{0542833A-A13D-4168-AE3A-CFA2EE8393B1}"/>
    <cellStyle name="Berechnung 6 2 4" xfId="2286" xr:uid="{D655F636-B174-4A92-8723-7C154D90267A}"/>
    <cellStyle name="Berechnung 6 3" xfId="1429" xr:uid="{24E6A597-39AE-47B2-B339-EC7F00382F3A}"/>
    <cellStyle name="Berechnung 6 3 2" xfId="2988" xr:uid="{0FE1DC72-414D-4C47-A548-8E98970737D1}"/>
    <cellStyle name="Berechnung 6 4" xfId="1643" xr:uid="{DF2809EF-B130-425E-9BCD-BE873451FCFD}"/>
    <cellStyle name="Berechnung 6 4 2" xfId="3202" xr:uid="{61435643-36AC-45A6-BBE8-8143E33A054A}"/>
    <cellStyle name="Berechnung 6 5" xfId="2080" xr:uid="{38993D52-7600-4D08-866C-EF6A36EABBE3}"/>
    <cellStyle name="Berechnung 7" xfId="715" xr:uid="{C5E50E2A-1347-462F-9556-2C3DA11DDD53}"/>
    <cellStyle name="Berechnung 7 2" xfId="1435" xr:uid="{C110ABCB-F375-4ABA-BA47-B83A1AE2098D}"/>
    <cellStyle name="Berechnung 7 2 2" xfId="2994" xr:uid="{76849287-C922-4DE8-8B6A-414BD5B43A98}"/>
    <cellStyle name="Berechnung 7 3" xfId="1048" xr:uid="{90778045-60FD-410C-B139-43425A70AE46}"/>
    <cellStyle name="Berechnung 7 3 2" xfId="2613" xr:uid="{54C0CD82-0078-4CF7-BB2B-D704B74431A1}"/>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69" xr:uid="{36BABC69-6FE9-495E-985E-A5E9952DFF60}"/>
    <cellStyle name="Calculation 2 2 2 3" xfId="1657" xr:uid="{745AD99E-A3A8-4CFE-83FD-44AFAABA9D4D}"/>
    <cellStyle name="Calculation 2 2 2 3 2" xfId="3216" xr:uid="{6E0ED450-DE24-46CF-BEA8-D2F94338A341}"/>
    <cellStyle name="Calculation 2 2 2 4" xfId="2160" xr:uid="{9E60C214-EAEC-4116-8DFD-19D125D40303}"/>
    <cellStyle name="Calculation 2 2 3" xfId="1302" xr:uid="{84143625-B3A2-44EF-8A47-24277E5611AC}"/>
    <cellStyle name="Calculation 2 2 3 2" xfId="2861" xr:uid="{E0D9C4F3-BDAB-4B21-8C04-01F7B8DA1CA5}"/>
    <cellStyle name="Calculation 2 2 4" xfId="1225" xr:uid="{73DAB044-195F-4F39-A6EF-E9043CB05392}"/>
    <cellStyle name="Calculation 2 2 4 2" xfId="2787" xr:uid="{9DAF4219-9CB1-4547-A622-261C25549F01}"/>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3" xr:uid="{D63A34A5-DF0D-4DF8-9A5F-94976F81EB09}"/>
    <cellStyle name="Calculation 2 3 2 3" xfId="1664" xr:uid="{803E1089-EB74-4B61-B4E4-B7087709484C}"/>
    <cellStyle name="Calculation 2 3 2 3 2" xfId="3223" xr:uid="{A1AE2A9C-801A-41D3-8765-39D4E3410E01}"/>
    <cellStyle name="Calculation 2 3 2 4" xfId="2244" xr:uid="{AB5A84EB-7C01-40BB-AD3E-AB0AD1F35C02}"/>
    <cellStyle name="Calculation 2 3 3" xfId="1386" xr:uid="{5D175C27-3720-499D-82BC-BDF5093902CD}"/>
    <cellStyle name="Calculation 2 3 3 2" xfId="2945" xr:uid="{5064F8D1-EF8E-4038-9035-5A4282BB6F43}"/>
    <cellStyle name="Calculation 2 3 4" xfId="31" xr:uid="{FAAF6B1E-B0B0-4444-AE65-28BDBFD688D8}"/>
    <cellStyle name="Calculation 2 3 4 2" xfId="2315" xr:uid="{BB804D85-DDB3-4C73-B6FE-8DDA21652AED}"/>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59" xr:uid="{28DD2079-C5B0-4F0D-97D0-C3CAAF9B1290}"/>
    <cellStyle name="Calculation 2 4 2 3" xfId="1025" xr:uid="{C7104A9A-444E-4E81-8DD6-515FA83D319B}"/>
    <cellStyle name="Calculation 2 4 2 3 2" xfId="2591" xr:uid="{9E29E31F-C5A7-4A37-99F4-62CA1B6CA46A}"/>
    <cellStyle name="Calculation 2 4 2 4" xfId="2150" xr:uid="{47419388-B88A-4561-AECA-9D2FF0E4C737}"/>
    <cellStyle name="Calculation 2 4 3" xfId="1292" xr:uid="{35C4E9B7-AE14-471A-B66E-FF424750AAAF}"/>
    <cellStyle name="Calculation 2 4 3 2" xfId="2851" xr:uid="{CA1866F7-7FF0-4461-99CD-C6ABDD0A0EC9}"/>
    <cellStyle name="Calculation 2 4 4" xfId="1199" xr:uid="{21387E31-4F90-4FC9-B90F-5321B6A4606C}"/>
    <cellStyle name="Calculation 2 4 4 2" xfId="2762" xr:uid="{5243490F-414A-43C4-A1BE-C86B3CAECDD8}"/>
    <cellStyle name="Calculation 2 4 5" xfId="1944" xr:uid="{FA54EBE0-BD96-4262-81FD-AD752953E768}"/>
    <cellStyle name="Calculation 2 5" xfId="716" xr:uid="{659B6432-F8EF-4491-A25F-9F523162FB51}"/>
    <cellStyle name="Calculation 2 5 2" xfId="1436" xr:uid="{AFD51807-06A0-4B45-B63E-9763C537E01C}"/>
    <cellStyle name="Calculation 2 5 2 2" xfId="2995" xr:uid="{AA0042E5-3959-466B-98DA-14D071198195}"/>
    <cellStyle name="Calculation 2 5 3" xfId="1774" xr:uid="{08B94C0A-762C-49AE-BF67-60F3021638BE}"/>
    <cellStyle name="Calculation 2 5 3 2" xfId="3324" xr:uid="{73FC9932-2E02-4007-92E9-A2C6C7A66CDA}"/>
    <cellStyle name="Calculation 2 5 4" xfId="2087" xr:uid="{BE01867C-200A-455E-96D9-8A68E2028E82}"/>
    <cellStyle name="Calculation 2 6" xfId="1007" xr:uid="{21009666-1081-4804-BAE8-5FD1F696A1AF}"/>
    <cellStyle name="Calculation 2 6 2" xfId="2573" xr:uid="{ACC3326E-0745-475E-A1B0-4D673B781554}"/>
    <cellStyle name="Calculation 2 7" xfId="1812" xr:uid="{018599E4-6253-4160-9C3A-B774A5FD9A6F}"/>
    <cellStyle name="Calculation 2 7 2" xfId="3357" xr:uid="{C6D09BDD-1095-46F0-B569-374604E73A71}"/>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08" xr:uid="{6B5C7B5C-0D8A-46DD-BB15-B1AAF8903ED1}"/>
    <cellStyle name="Calculation 3 2 2 3" xfId="1700" xr:uid="{88B1AA72-BEDD-4258-ACE0-8EDF2960214F}"/>
    <cellStyle name="Calculation 3 2 2 3 2" xfId="3255" xr:uid="{93187918-98FC-4BDD-9D7D-B620ADB66CAE}"/>
    <cellStyle name="Calculation 3 2 2 4" xfId="2199" xr:uid="{42C478B6-54B6-4FFD-9688-CB5F18EFCC57}"/>
    <cellStyle name="Calculation 3 2 3" xfId="1341" xr:uid="{128AE0AB-0D2C-4E9E-8EF1-0E20FE2D8310}"/>
    <cellStyle name="Calculation 3 2 3 2" xfId="2900" xr:uid="{715C7450-30C0-4AA3-B32E-FE29CB7A3466}"/>
    <cellStyle name="Calculation 3 2 4" xfId="1757" xr:uid="{7412E2CC-8F32-4E42-8CC0-AC8456F923FA}"/>
    <cellStyle name="Calculation 3 2 4 2" xfId="3309" xr:uid="{6A8C52EF-64E0-41CC-AF03-0A5A7E103A90}"/>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094" xr:uid="{4A84B476-5347-4B36-A04A-81340C220BEF}"/>
    <cellStyle name="Calculation 3 3 2 3" xfId="1005" xr:uid="{34E23764-5BA7-4549-A1E8-5BC94EB7C401}"/>
    <cellStyle name="Calculation 3 3 2 3 2" xfId="2571" xr:uid="{660D5DD9-CE5D-4AD8-9D68-E3FB962CE322}"/>
    <cellStyle name="Calculation 3 3 2 4" xfId="2185" xr:uid="{4C3DC07B-D8C1-424C-987C-93DA7D2BE5F6}"/>
    <cellStyle name="Calculation 3 3 3" xfId="1327" xr:uid="{7ECB5B6D-AF86-4AC4-B958-2306BC699673}"/>
    <cellStyle name="Calculation 3 3 3 2" xfId="2886" xr:uid="{82494C36-5010-43EB-809B-774915E51E98}"/>
    <cellStyle name="Calculation 3 3 4" xfId="1794" xr:uid="{9613C1CC-7A46-4D2C-92B4-BAB389A23FB1}"/>
    <cellStyle name="Calculation 3 3 4 2" xfId="3341" xr:uid="{FCE6DBC9-369E-4A97-B405-719DEE55E3E9}"/>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78" xr:uid="{EB5772D2-4BA9-46A9-A109-9AF6C5AB6EA2}"/>
    <cellStyle name="Calculation 3 4 2 3" xfId="1891" xr:uid="{5054CE20-7F55-439B-85B5-DBCEC356D99C}"/>
    <cellStyle name="Calculation 3 4 2 3 2" xfId="3428" xr:uid="{26293FA1-5031-48DD-84E6-5612ED7E750D}"/>
    <cellStyle name="Calculation 3 4 2 4" xfId="2269" xr:uid="{10D7899A-06F5-411F-BA78-3E7CB45B02A8}"/>
    <cellStyle name="Calculation 3 4 3" xfId="1411" xr:uid="{F4A4AEFA-5827-4018-A386-9D870C89F6D8}"/>
    <cellStyle name="Calculation 3 4 3 2" xfId="2970" xr:uid="{9F0B3C64-4174-4AF7-8A42-5C97C1951E8F}"/>
    <cellStyle name="Calculation 3 4 4" xfId="1763" xr:uid="{37E85BEB-1CA0-4798-9392-2AABDBCA61BF}"/>
    <cellStyle name="Calculation 3 4 4 2" xfId="3315" xr:uid="{247CCDF7-4DBE-4890-8213-F72A78A70877}"/>
    <cellStyle name="Calculation 3 4 5" xfId="2063" xr:uid="{E283673F-7436-497D-A7B7-8A6A37D6D99A}"/>
    <cellStyle name="Calculation 3 5" xfId="724" xr:uid="{09E3F567-4234-4670-B812-492EA4089C92}"/>
    <cellStyle name="Calculation 3 5 2" xfId="1444" xr:uid="{0DA43C9E-114D-47ED-B0C1-73A7C4520835}"/>
    <cellStyle name="Calculation 3 5 2 2" xfId="3003" xr:uid="{961C646F-6BCE-4DC6-9892-809D1C8ADE19}"/>
    <cellStyle name="Calculation 3 5 3" xfId="1676" xr:uid="{843800EC-4B2D-4BBD-8EE6-3573F8B93D7D}"/>
    <cellStyle name="Calculation 3 5 3 2" xfId="3233" xr:uid="{00CFB503-41BF-4B76-9A23-69CDB396A760}"/>
    <cellStyle name="Calculation 3 5 4" xfId="2095" xr:uid="{28FC7BBD-29C5-48D3-80FC-57732E0C1BC5}"/>
    <cellStyle name="Calculation 3 6" xfId="1070" xr:uid="{752618A9-7C8D-4191-BAD5-686CE8D94B68}"/>
    <cellStyle name="Calculation 3 6 2" xfId="2634" xr:uid="{FD71345B-1FC0-4401-8166-1A945A48AFFB}"/>
    <cellStyle name="Calculation 3 7" xfId="1867" xr:uid="{EA9EA80A-E78A-465D-A183-44FFAEC44480}"/>
    <cellStyle name="Calculation 3 7 2" xfId="3406" xr:uid="{D8050815-4728-4E7B-86AC-1B3C45C29777}"/>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3" xfId="2364" xr:uid="{558BCD51-2197-49A3-8173-E256DBC99C39}"/>
    <cellStyle name="Comma 3" xfId="168" xr:uid="{5B29C205-315B-4438-A315-86F28C34CC2B}"/>
    <cellStyle name="Comma 3 2" xfId="2365" xr:uid="{319F3807-36D3-45E3-8D2D-923188D11506}"/>
    <cellStyle name="Comma 4" xfId="3471" xr:uid="{66BD12FA-386D-4B57-ABEB-224F35CF6BF0}"/>
    <cellStyle name="Comma 6" xfId="6" xr:uid="{00000000-0005-0000-0000-000005000000}"/>
    <cellStyle name="Comma 6 2" xfId="2308" xr:uid="{40DAD479-880D-46E1-9597-6E232CD3B23C}"/>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196" xr:uid="{2028B160-B27D-4926-BF95-E43BA93041E0}"/>
    <cellStyle name="CustomCellsOrange 2 2 2 2 2 3" xfId="1909" xr:uid="{FD4B4416-B8BD-4F23-9A6E-FA7EACC8B1A8}"/>
    <cellStyle name="CustomCellsOrange 2 2 2 2 2 3 2" xfId="3446" xr:uid="{3F64FB34-51BC-49B1-8298-A796F7625A85}"/>
    <cellStyle name="CustomCellsOrange 2 2 2 2 2 4" xfId="2287" xr:uid="{CDCB8EB7-492F-44A3-96DB-DA7915A9905C}"/>
    <cellStyle name="CustomCellsOrange 2 2 2 2 3" xfId="1430" xr:uid="{11B3A23F-ECE3-4398-9E5B-F4D4CA51405A}"/>
    <cellStyle name="CustomCellsOrange 2 2 2 2 3 2" xfId="2989" xr:uid="{EFFB2FD4-7F14-4DD4-B10F-75EE49754AFD}"/>
    <cellStyle name="CustomCellsOrange 2 2 2 2 4" xfId="1265" xr:uid="{AB2ACF3A-DE3D-4F12-9153-F181AAE1F1C5}"/>
    <cellStyle name="CustomCellsOrange 2 2 2 2 4 2" xfId="2824" xr:uid="{24F46F16-5B02-4712-8CFE-6FEBDE504B6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0" xr:uid="{31A49DA7-3B47-49E1-96B9-7B43E113B1E5}"/>
    <cellStyle name="CustomCellsOrange 2 2 3 2 3" xfId="1893" xr:uid="{6AAEFA4F-D5F6-43A3-9F70-F66F61873922}"/>
    <cellStyle name="CustomCellsOrange 2 2 3 2 3 2" xfId="3430" xr:uid="{4AB8177C-35B4-4688-9BF3-9993A3A15371}"/>
    <cellStyle name="CustomCellsOrange 2 2 3 2 4" xfId="2271" xr:uid="{F46F45B8-7471-44F6-B7E2-F60C518EB414}"/>
    <cellStyle name="CustomCellsOrange 2 2 3 3" xfId="1413" xr:uid="{55DE88E6-F0BC-4A27-ACA0-81244E53DBDE}"/>
    <cellStyle name="CustomCellsOrange 2 2 3 3 2" xfId="2972" xr:uid="{A0DB1399-5E90-430B-B9DD-098AC270BBC3}"/>
    <cellStyle name="CustomCellsOrange 2 2 3 4" xfId="1759" xr:uid="{79665B93-5293-4C4A-910C-A6216B696E6C}"/>
    <cellStyle name="CustomCellsOrange 2 2 3 4 2" xfId="3311" xr:uid="{D701588A-2DE8-40AD-A65E-A48B95A8762B}"/>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098" xr:uid="{A64C0D91-879D-45F8-A72D-86B96D6B6E0B}"/>
    <cellStyle name="CustomCellsOrange 2 2 4 2 3" xfId="1669" xr:uid="{560DA2D9-C91E-4539-AA11-348B6B934308}"/>
    <cellStyle name="CustomCellsOrange 2 2 4 2 3 2" xfId="3227" xr:uid="{E7401FB2-B891-42A0-A3FA-4E4A7321231C}"/>
    <cellStyle name="CustomCellsOrange 2 2 4 2 4" xfId="2189" xr:uid="{A562E128-502D-40C4-9287-91CA8167A6A8}"/>
    <cellStyle name="CustomCellsOrange 2 2 4 3" xfId="1331" xr:uid="{38E29065-CAB0-46F6-B338-25FE8D542946}"/>
    <cellStyle name="CustomCellsOrange 2 2 4 3 2" xfId="2890" xr:uid="{AD61F383-55FE-4752-8B98-7F24C0C38B79}"/>
    <cellStyle name="CustomCellsOrange 2 2 4 4" xfId="1702" xr:uid="{6C34DF0A-E18F-4FDF-A79E-BDFC79074816}"/>
    <cellStyle name="CustomCellsOrange 2 2 4 4 2" xfId="3257" xr:uid="{94723F94-5B7F-4FB3-BBC9-52F0CA9A275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198" xr:uid="{854427F7-2C69-4019-831C-A43C14C0BD34}"/>
    <cellStyle name="CustomCellsOrange 2 2 5 2 3" xfId="1911" xr:uid="{E28CD483-3A94-44A6-A9FF-ACA2CF02BC24}"/>
    <cellStyle name="CustomCellsOrange 2 2 5 2 3 2" xfId="3448" xr:uid="{CE4F97A8-5A9D-400C-BDC8-8972CCC88AD8}"/>
    <cellStyle name="CustomCellsOrange 2 2 5 2 4" xfId="2289" xr:uid="{0A0E7BCE-7881-4AE9-8CDE-485BA57B4654}"/>
    <cellStyle name="CustomCellsOrange 2 2 5 3" xfId="1432" xr:uid="{DDC05A8D-A728-4736-BA56-9CE140CB9C9D}"/>
    <cellStyle name="CustomCellsOrange 2 2 5 3 2" xfId="2991" xr:uid="{E98410DF-4E3E-4F8A-8C87-F08D52617D8D}"/>
    <cellStyle name="CustomCellsOrange 2 2 5 4" xfId="1770" xr:uid="{BB85FEAA-C171-4693-ACBD-BA8332538858}"/>
    <cellStyle name="CustomCellsOrange 2 2 5 4 2" xfId="3320" xr:uid="{7628BE18-8B7F-4E4D-92B1-E169EE150444}"/>
    <cellStyle name="CustomCellsOrange 2 2 5 5" xfId="2083" xr:uid="{E8F101E5-2DFC-44F2-B7E3-B3270493E073}"/>
    <cellStyle name="CustomCellsOrange 2 2 6" xfId="1226" xr:uid="{2F578B6E-2DF3-4DD8-A57F-BA6FE79FCC76}"/>
    <cellStyle name="CustomCellsOrange 2 2 6 2" xfId="2788" xr:uid="{C69E5FDE-4917-494C-AD1D-8FE24FA4CD39}"/>
    <cellStyle name="CustomCellsOrange 2 2 7" xfId="1051" xr:uid="{F9FF5830-3F54-4EA0-8E72-8EC2C3C71EA0}"/>
    <cellStyle name="CustomCellsOrange 2 2 7 2" xfId="2616" xr:uid="{CFF5B91E-8A3F-40B7-BCF5-C05B7B43DD04}"/>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35" xr:uid="{22AB9219-7F74-451C-B115-BBC6FB3C312B}"/>
    <cellStyle name="CustomCellsOrange 3 2 2 3" xfId="1065" xr:uid="{CE33E548-A7EF-46D7-8CC6-FD570E6BA194}"/>
    <cellStyle name="CustomCellsOrange 3 2 2 3 2" xfId="2629" xr:uid="{8B1D5BB9-47EA-4E09-8ADF-80BE44FE5E1F}"/>
    <cellStyle name="CustomCellsOrange 3 2 2 4" xfId="2226" xr:uid="{AA201C0D-BE79-4A36-8BB5-9E291C7EBE41}"/>
    <cellStyle name="CustomCellsOrange 3 2 3" xfId="1368" xr:uid="{06BF508D-A378-451C-A03C-8E4BB861D91D}"/>
    <cellStyle name="CustomCellsOrange 3 2 3 2" xfId="2927" xr:uid="{9B799F36-A8EE-46A2-8B5C-15807D241141}"/>
    <cellStyle name="CustomCellsOrange 3 2 4" xfId="1190" xr:uid="{1C1C27AB-F407-480F-A8F7-D4EA5AABCA2F}"/>
    <cellStyle name="CustomCellsOrange 3 2 4 2" xfId="2753" xr:uid="{B9FAE9EC-E594-4838-B794-4F81ED6B907B}"/>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68" xr:uid="{B607C7F8-4C1B-4AA2-8391-197F817FBBFD}"/>
    <cellStyle name="CustomCellsOrange 3 3 2 3" xfId="1055" xr:uid="{2C776393-2760-4D6E-B398-5432D45B78B3}"/>
    <cellStyle name="CustomCellsOrange 3 3 2 3 2" xfId="2620" xr:uid="{571F070D-339B-40A1-97A7-7C94AC4F94F5}"/>
    <cellStyle name="CustomCellsOrange 3 3 2 4" xfId="2159" xr:uid="{BF4580E0-5FC3-4443-9332-DA98BF29257E}"/>
    <cellStyle name="CustomCellsOrange 3 3 3" xfId="1301" xr:uid="{A34286FD-AD24-41C4-8AB6-8ADEEF30DBC5}"/>
    <cellStyle name="CustomCellsOrange 3 3 3 2" xfId="2860" xr:uid="{2DBAC993-6DD9-483B-A153-2246275BD496}"/>
    <cellStyle name="CustomCellsOrange 3 3 4" xfId="1012" xr:uid="{59099FDA-750E-468E-A650-E42AB76F6D8A}"/>
    <cellStyle name="CustomCellsOrange 3 3 4 2" xfId="2578" xr:uid="{8F20C93A-DD08-46D1-B8F1-331B07F6494B}"/>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1" xr:uid="{EFAB27EE-A973-4482-8BD6-F15FDA93A1C0}"/>
    <cellStyle name="CustomCellsOrange 3 4 2 3" xfId="1044" xr:uid="{81C8AEBC-A812-40FC-B608-1D3A0D610029}"/>
    <cellStyle name="CustomCellsOrange 3 4 2 3 2" xfId="2609" xr:uid="{7AEAF6CD-7C3D-4B35-9C2C-E3875FABC9AC}"/>
    <cellStyle name="CustomCellsOrange 3 4 2 4" xfId="2172" xr:uid="{42739A41-E9D2-4033-B743-8C33B612F463}"/>
    <cellStyle name="CustomCellsOrange 3 4 3" xfId="1314" xr:uid="{877AE66B-D51D-4AEF-8948-643CE2E6A2E3}"/>
    <cellStyle name="CustomCellsOrange 3 4 3 2" xfId="2873" xr:uid="{13EEC16D-B638-4262-A4D3-AD2AB8F4D318}"/>
    <cellStyle name="CustomCellsOrange 3 4 4" xfId="1736" xr:uid="{BFC21101-654F-4F19-B317-E14BECAB40D8}"/>
    <cellStyle name="CustomCellsOrange 3 4 4 2" xfId="3289" xr:uid="{D478C60B-92A2-4222-BD2F-2EE395D01AE4}"/>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69" xr:uid="{735D9FDD-7B19-4FBF-B0F5-533223163ED9}"/>
    <cellStyle name="CustomCellsOrange 3 7" xfId="1835" xr:uid="{4B5A2614-CD81-45E9-86B8-DF904E31E0E5}"/>
    <cellStyle name="CustomCellsOrange 3 7 2" xfId="3379" xr:uid="{7991243F-2893-4DED-8A6A-88187176848C}"/>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197" xr:uid="{4DB9F47A-EF1F-42AD-A2FE-D19C4C99D00D}"/>
    <cellStyle name="CustomizationCells 2 2 2 2 2 3" xfId="1910" xr:uid="{FB0B32D6-9EEB-4B40-A70F-A067B135D18F}"/>
    <cellStyle name="CustomizationCells 2 2 2 2 2 3 2" xfId="3447" xr:uid="{5F209EB0-E132-45AD-9B41-45AED4E581A7}"/>
    <cellStyle name="CustomizationCells 2 2 2 2 2 4" xfId="2288" xr:uid="{66DE6F77-B920-4D3C-991F-78904ACFACBE}"/>
    <cellStyle name="CustomizationCells 2 2 2 2 3" xfId="1431" xr:uid="{452359DA-6367-4A37-BF82-B57DB69E4F15}"/>
    <cellStyle name="CustomizationCells 2 2 2 2 3 2" xfId="2990" xr:uid="{D87CA1C0-892B-453B-B70D-CA5E79619457}"/>
    <cellStyle name="CustomizationCells 2 2 2 2 4" xfId="1222" xr:uid="{5017526D-2052-4B5A-98FC-DE86C3AEBB71}"/>
    <cellStyle name="CustomizationCells 2 2 2 2 4 2" xfId="2784" xr:uid="{0ED5797E-FC13-44E5-AB15-4A524D04BFA8}"/>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1" xr:uid="{2716EEC9-E1E6-4CD8-87E7-3A731A7E9612}"/>
    <cellStyle name="CustomizationCells 2 2 3 2 3" xfId="1894" xr:uid="{6183C958-5983-4358-B95C-91E1DA61EB5D}"/>
    <cellStyle name="CustomizationCells 2 2 3 2 3 2" xfId="3431" xr:uid="{CD18A02C-E033-4681-A7E1-30D704678086}"/>
    <cellStyle name="CustomizationCells 2 2 3 2 4" xfId="2272" xr:uid="{8351CEF9-FBC1-4609-A8A9-9CCC292C9B07}"/>
    <cellStyle name="CustomizationCells 2 2 3 3" xfId="1414" xr:uid="{7A5741D6-CBA3-44C1-868D-158BA06D606F}"/>
    <cellStyle name="CustomizationCells 2 2 3 3 2" xfId="2973" xr:uid="{65E1DE27-6464-4AF6-82F5-0DC63CD37A57}"/>
    <cellStyle name="CustomizationCells 2 2 3 4" xfId="1149" xr:uid="{9C835068-28FA-46E1-A7C3-6B456E72C033}"/>
    <cellStyle name="CustomizationCells 2 2 3 4 2" xfId="2712" xr:uid="{95A125D0-D9D4-4DFD-8878-24C44F6A7AD9}"/>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44" xr:uid="{CCF53366-37D5-45EE-9323-5E0C3D702136}"/>
    <cellStyle name="CustomizationCells 2 2 4 2 3" xfId="1032" xr:uid="{94984A09-BF13-4AA4-A85D-3B580C0BD78B}"/>
    <cellStyle name="CustomizationCells 2 2 4 2 3 2" xfId="2598" xr:uid="{1B1EC132-82F8-4DEE-AA08-3A6B0F9D9E3E}"/>
    <cellStyle name="CustomizationCells 2 2 4 2 4" xfId="2135" xr:uid="{7C0B0596-2A97-4E18-AE85-DCECC2928077}"/>
    <cellStyle name="CustomizationCells 2 2 4 3" xfId="1277" xr:uid="{AD4AB5ED-5350-48FE-9D79-10D6781E27E9}"/>
    <cellStyle name="CustomizationCells 2 2 4 3 2" xfId="2836" xr:uid="{AE424AAB-6E01-456E-BC10-040ED3EE2905}"/>
    <cellStyle name="CustomizationCells 2 2 4 4" xfId="1021" xr:uid="{EC0E5E35-78AF-428C-975B-3BF10DCA9FD8}"/>
    <cellStyle name="CustomizationCells 2 2 4 4 2" xfId="2587" xr:uid="{51E3F1CD-1D96-43BD-83CC-2ABBEA16A651}"/>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2" xr:uid="{15F9ED73-3A8F-43E7-98CD-41DA31EB4F60}"/>
    <cellStyle name="CustomizationCells 2 2 5 3" xfId="1433" xr:uid="{2DDA9891-53EA-45C3-81C7-8A25CE394629}"/>
    <cellStyle name="CustomizationCells 2 2 5 3 2" xfId="2992" xr:uid="{89A68550-2581-4958-8F31-043AD09389BE}"/>
    <cellStyle name="CustomizationCells 2 2 5 4" xfId="1687" xr:uid="{8F4B4369-7A43-4A2B-914A-B58D110870DA}"/>
    <cellStyle name="CustomizationCells 2 2 5 4 2" xfId="3243" xr:uid="{1049BACE-D740-480F-BB6E-54166C0348D5}"/>
    <cellStyle name="CustomizationCells 2 2 5 5" xfId="2084" xr:uid="{A9F95BAC-5492-4DE2-A2C2-D7A49C6A80A2}"/>
    <cellStyle name="CustomizationCells 2 2 6" xfId="1227" xr:uid="{1FA2EF5B-BDB2-4CF4-B40F-1A4537614B3F}"/>
    <cellStyle name="CustomizationCells 2 2 6 2" xfId="2789" xr:uid="{31B8160F-979C-4155-8902-E6BBACB77C53}"/>
    <cellStyle name="CustomizationCells 2 2 7" xfId="1699" xr:uid="{34A925FC-7445-442B-A2EB-05402A658500}"/>
    <cellStyle name="CustomizationCells 2 2 7 2" xfId="3254" xr:uid="{FA06C953-7901-45CA-880D-AD7646CEE07A}"/>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36" xr:uid="{8C63FB80-8A84-4EE3-BF02-3BC4BADB937C}"/>
    <cellStyle name="CustomizationCells 3 2 2 3" xfId="1068" xr:uid="{80EA2534-1F02-421A-83E4-0265269BE447}"/>
    <cellStyle name="CustomizationCells 3 2 2 3 2" xfId="2632" xr:uid="{8FC1CA49-2709-48CE-A0F3-BECE441EBCCB}"/>
    <cellStyle name="CustomizationCells 3 2 2 4" xfId="2227" xr:uid="{AA9E26DD-C6E0-412C-884A-7FEA9C846738}"/>
    <cellStyle name="CustomizationCells 3 2 3" xfId="1369" xr:uid="{073A8689-86EA-4A56-9EB2-318980A1B024}"/>
    <cellStyle name="CustomizationCells 3 2 3 2" xfId="2928" xr:uid="{820FECBF-64C9-4D2B-872D-2A9DE63C410E}"/>
    <cellStyle name="CustomizationCells 3 2 4" xfId="28" xr:uid="{8295119A-6EE7-47AF-BEDE-3C16B5089EA7}"/>
    <cellStyle name="CustomizationCells 3 2 4 2" xfId="2313" xr:uid="{58FDC493-EEA5-42D4-BE18-3D24A391B7AF}"/>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3" xr:uid="{A7A72D74-4A7F-476C-84E0-454A263FF024}"/>
    <cellStyle name="CustomizationCells 3 3 2 3" xfId="928" xr:uid="{AA906F1F-6881-4229-8DAC-8EC315CB8060}"/>
    <cellStyle name="CustomizationCells 3 3 2 3 2" xfId="2503" xr:uid="{CE7E230C-5CC4-4A59-89EE-6FD01EDD7E70}"/>
    <cellStyle name="CustomizationCells 3 3 2 4" xfId="2254" xr:uid="{EFA3A520-4A9F-4168-8131-08A6B126AA9F}"/>
    <cellStyle name="CustomizationCells 3 3 3" xfId="1396" xr:uid="{52BA3711-D659-4A65-8A38-4465E7880943}"/>
    <cellStyle name="CustomizationCells 3 3 3 2" xfId="2955" xr:uid="{5A7548B2-8C2D-4D90-8DBE-861BBBDEBF14}"/>
    <cellStyle name="CustomizationCells 3 3 4" xfId="1692" xr:uid="{AB187B44-1F67-4AF9-8015-659E5BDD8A5A}"/>
    <cellStyle name="CustomizationCells 3 3 4 2" xfId="3248" xr:uid="{41E7F1CA-571D-4482-B1F7-62B149A04C5D}"/>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3" xr:uid="{468837AF-4674-4360-8271-E5F098CD1928}"/>
    <cellStyle name="CustomizationCells 3 4 2 3" xfId="1042" xr:uid="{A88A6320-5E55-43FE-84D1-CD6393060E7A}"/>
    <cellStyle name="CustomizationCells 3 4 2 3 2" xfId="2607" xr:uid="{ED5DA69C-5DFB-446D-B55B-5788DF179692}"/>
    <cellStyle name="CustomizationCells 3 4 2 4" xfId="2174" xr:uid="{6F8159BA-6C3C-42B0-A6AF-33509DA78DEC}"/>
    <cellStyle name="CustomizationCells 3 4 3" xfId="1316" xr:uid="{5AAF8008-B46F-4E55-8756-68ECF318C818}"/>
    <cellStyle name="CustomizationCells 3 4 3 2" xfId="2875" xr:uid="{12DC72F3-36AB-4CD4-88D7-59D67F11D2B0}"/>
    <cellStyle name="CustomizationCells 3 4 4" xfId="1086" xr:uid="{F86D0906-0ADD-4063-B9F4-FF344D050594}"/>
    <cellStyle name="CustomizationCells 3 4 4 2" xfId="2649" xr:uid="{14FDABC3-F20F-4A86-9868-2C814067CE5C}"/>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0" xr:uid="{15763855-8064-43FE-851F-67D60A11E121}"/>
    <cellStyle name="CustomizationCells 3 7" xfId="1769" xr:uid="{CA7E4C1B-3A9E-4D85-9E9E-A87833AD5B5E}"/>
    <cellStyle name="CustomizationCells 3 7 2" xfId="3319" xr:uid="{6865F67D-2CDA-4256-A93E-16B5D30149D7}"/>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37" xr:uid="{2E04872E-31F0-4924-B78A-7F1F53CC5C8B}"/>
    <cellStyle name="CustomizationGreenCells 3 2 2 3" xfId="1824" xr:uid="{4A9AD5EE-BE8F-4307-8F33-4BBB5AAE6C1C}"/>
    <cellStyle name="CustomizationGreenCells 3 2 2 3 2" xfId="3368" xr:uid="{714D5C16-4825-4D72-91F5-F4E8B8D7E5C3}"/>
    <cellStyle name="CustomizationGreenCells 3 2 2 4" xfId="2228" xr:uid="{552B0FAD-4474-4E03-B64A-AF669B3F3E35}"/>
    <cellStyle name="CustomizationGreenCells 3 2 3" xfId="1370" xr:uid="{76FEA897-BF2D-42E8-9F9C-0BAE71929702}"/>
    <cellStyle name="CustomizationGreenCells 3 2 3 2" xfId="2929" xr:uid="{A68DC8B7-4025-4A3D-8A22-D001BC95F4CB}"/>
    <cellStyle name="CustomizationGreenCells 3 2 4" xfId="997" xr:uid="{173FC676-1A06-4CD2-AB2E-19EAA126587E}"/>
    <cellStyle name="CustomizationGreenCells 3 2 4 2" xfId="2564" xr:uid="{7E260E68-D15B-443A-84B1-7FB06A359225}"/>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07" xr:uid="{03285FBB-60F6-4AB6-9C75-E40ED4D8CE76}"/>
    <cellStyle name="CustomizationGreenCells 3 3 2 3" xfId="1819" xr:uid="{D97040C8-2B97-4D2C-86CD-441790D9DF27}"/>
    <cellStyle name="CustomizationGreenCells 3 3 2 3 2" xfId="3363" xr:uid="{CCFE271F-01A6-437E-8DF7-D23C5BB93B04}"/>
    <cellStyle name="CustomizationGreenCells 3 3 2 4" xfId="2198" xr:uid="{6B5CC220-91BE-4BF6-BC99-EB3AFFB64A1E}"/>
    <cellStyle name="CustomizationGreenCells 3 3 3" xfId="1340" xr:uid="{53491117-5BBC-4EBF-AB74-861FE846078F}"/>
    <cellStyle name="CustomizationGreenCells 3 3 3 2" xfId="2899" xr:uid="{82CF73B3-F8E8-4863-B396-23DF3042C2D6}"/>
    <cellStyle name="CustomizationGreenCells 3 3 4" xfId="1011" xr:uid="{227057FC-B3D4-42E6-8910-A5DB7A709750}"/>
    <cellStyle name="CustomizationGreenCells 3 3 4 2" xfId="2577" xr:uid="{57BBEACB-F6F5-4D0A-8A1D-3E864BA22C56}"/>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0" xr:uid="{DF665577-D662-4BCF-B0FC-E157DB7621AC}"/>
    <cellStyle name="CustomizationGreenCells 3 4 2 3" xfId="1076" xr:uid="{C96FFC2C-C126-4706-AFCA-CFA9B158C629}"/>
    <cellStyle name="CustomizationGreenCells 3 4 2 3 2" xfId="2639" xr:uid="{2FC91FAA-B2FB-486E-8A8D-001D92D55AF8}"/>
    <cellStyle name="CustomizationGreenCells 3 4 2 4" xfId="2131" xr:uid="{CACBB44F-92A4-482C-98F8-110B7BA3A44B}"/>
    <cellStyle name="CustomizationGreenCells 3 4 3" xfId="1273" xr:uid="{646C3DEB-81A0-4C06-99DD-8CBB20917642}"/>
    <cellStyle name="CustomizationGreenCells 3 4 3 2" xfId="2832" xr:uid="{4308590A-A12B-47A5-A815-3E25E8FA3E45}"/>
    <cellStyle name="CustomizationGreenCells 3 4 4" xfId="1168" xr:uid="{75D1AED7-145B-4BAA-A1E8-D20447B040D4}"/>
    <cellStyle name="CustomizationGreenCells 3 4 4 2" xfId="2731" xr:uid="{2200292E-204B-4F07-93D6-1C7FAD702711}"/>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1" xr:uid="{D9F3B3A1-4669-462E-9734-7AC50F673137}"/>
    <cellStyle name="CustomizationGreenCells 3 7" xfId="1678" xr:uid="{A011262C-4199-4569-B142-64188E158C49}"/>
    <cellStyle name="CustomizationGreenCells 3 7 2" xfId="3235" xr:uid="{AE1CBCA2-71D6-476E-85F8-AD8F21CEC66D}"/>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77" xr:uid="{B0EAF6C4-AB00-43D9-A5D1-6E2AE11607A7}"/>
    <cellStyle name="Eingabe 3 2 2 3" xfId="1890" xr:uid="{10259214-03EF-49EE-9852-255997FD176A}"/>
    <cellStyle name="Eingabe 3 2 2 3 2" xfId="3427" xr:uid="{85C07BDF-7D32-4C0D-8602-083082DCC81B}"/>
    <cellStyle name="Eingabe 3 2 2 4" xfId="2268" xr:uid="{1CA1A7A8-3E26-45C8-997B-B280BD98468E}"/>
    <cellStyle name="Eingabe 3 2 3" xfId="1410" xr:uid="{DB2531CD-F52C-4D13-8816-02C098D16AA7}"/>
    <cellStyle name="Eingabe 3 2 3 2" xfId="2969" xr:uid="{8D6D09BF-9A63-4B3D-9524-4141F34A3F33}"/>
    <cellStyle name="Eingabe 3 2 4" xfId="1820" xr:uid="{5C2943D4-6274-429D-BDF7-61657E5E82A3}"/>
    <cellStyle name="Eingabe 3 2 4 2" xfId="3364" xr:uid="{3F4D225A-9FC9-4EA8-8705-421E46BEF41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66" xr:uid="{586F539E-64F5-4FBF-B344-C5B0CB46BAB6}"/>
    <cellStyle name="Eingabe 3 3 2 3" xfId="1178" xr:uid="{8F9C0645-5432-4AF3-ABD2-82A76B2059F7}"/>
    <cellStyle name="Eingabe 3 3 2 3 2" xfId="2741" xr:uid="{3AFFDEE8-055D-420C-B350-57EC5E98AEAF}"/>
    <cellStyle name="Eingabe 3 3 2 4" xfId="2257" xr:uid="{2663E84D-2D8C-4897-8E20-62A6AE4A0953}"/>
    <cellStyle name="Eingabe 3 3 3" xfId="1399" xr:uid="{4F14EBB2-717D-4B08-8448-4C7E3D313D63}"/>
    <cellStyle name="Eingabe 3 3 3 2" xfId="2958" xr:uid="{6D925116-16E9-4C41-BB37-8EDC387E1E9D}"/>
    <cellStyle name="Eingabe 3 3 4" xfId="1060" xr:uid="{318884CC-94E0-4427-B8CA-F0B26F64C21B}"/>
    <cellStyle name="Eingabe 3 3 4 2" xfId="2625" xr:uid="{E79281D1-EE73-4E9F-BC74-817A6320BE58}"/>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57" xr:uid="{00407995-F9A1-4DE5-85E1-76C49A9FA456}"/>
    <cellStyle name="Eingabe 3 4 2 3" xfId="999" xr:uid="{F25B8C94-568E-4151-8A3C-5A4A8E5EC6DA}"/>
    <cellStyle name="Eingabe 3 4 2 3 2" xfId="2566" xr:uid="{A6C84416-11E0-4611-8AA7-E3763421F452}"/>
    <cellStyle name="Eingabe 3 4 2 4" xfId="2148" xr:uid="{DF3FCAE5-9121-4830-8A45-1B845264182D}"/>
    <cellStyle name="Eingabe 3 4 3" xfId="1290" xr:uid="{D18AD6B1-175B-44AA-B86B-EBE06B89D2CB}"/>
    <cellStyle name="Eingabe 3 4 3 2" xfId="2849" xr:uid="{687D9DF8-0069-4B98-B6C0-B24C28B28B4E}"/>
    <cellStyle name="Eingabe 3 4 4" xfId="1851" xr:uid="{5766B0E9-477E-45C9-9E35-50D17DC855B3}"/>
    <cellStyle name="Eingabe 3 4 4 2" xfId="3391" xr:uid="{C8C40B47-862D-4AD3-9FD2-E97B1B381EC3}"/>
    <cellStyle name="Eingabe 3 4 5" xfId="1942" xr:uid="{187BB9FC-177E-4109-8D17-DA24941EF378}"/>
    <cellStyle name="Eingabe 3 5" xfId="753" xr:uid="{7D7F7524-E7B4-4195-9E4C-D6403A418D68}"/>
    <cellStyle name="Eingabe 3 5 2" xfId="1466" xr:uid="{C9C42825-579B-4660-B7BE-8F333BDAEA81}"/>
    <cellStyle name="Eingabe 3 5 2 2" xfId="3025" xr:uid="{4426A209-D7EF-4F71-B2C9-FB6560C6FAA2}"/>
    <cellStyle name="Eingabe 3 5 3" xfId="1765" xr:uid="{DB99A11B-DB2A-40CB-BA07-B250D64A0E73}"/>
    <cellStyle name="Eingabe 3 5 3 2" xfId="3317" xr:uid="{BF040A21-9412-402D-99CA-245ED49A4B2A}"/>
    <cellStyle name="Eingabe 3 5 4" xfId="2116" xr:uid="{2C4FB7AC-E24C-4D5E-AA99-A0694D3F6C36}"/>
    <cellStyle name="Eingabe 3 6" xfId="1213" xr:uid="{FE0D8030-E33A-4F5E-AC4D-AC9643B6F617}"/>
    <cellStyle name="Eingabe 3 6 2" xfId="2775" xr:uid="{D752B761-CAA6-4D5F-9C58-AC215599CCDE}"/>
    <cellStyle name="Eingabe 3 7" xfId="1152" xr:uid="{9286F28E-46F9-4BAA-A0FF-DB13E2FE72F7}"/>
    <cellStyle name="Eingabe 3 7 2" xfId="2715" xr:uid="{93078157-F675-421E-9CB0-8AB0FBC50843}"/>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38" xr:uid="{B3725C1D-83D9-4F2D-B6C9-DCA88A31CA7D}"/>
    <cellStyle name="Eingabe 4 2 2 3" xfId="1158" xr:uid="{0D7833F1-8264-41ED-947F-1D14E9B3063F}"/>
    <cellStyle name="Eingabe 4 2 2 3 2" xfId="2721" xr:uid="{B9C5A3DC-F337-40A3-BAC3-94AC9C543A10}"/>
    <cellStyle name="Eingabe 4 2 2 4" xfId="2229" xr:uid="{E02AF14A-6BB3-4D01-9277-57DE17AE139A}"/>
    <cellStyle name="Eingabe 4 2 3" xfId="1371" xr:uid="{827EA7BD-8B4A-4B71-8EE2-B32A668DEF5A}"/>
    <cellStyle name="Eingabe 4 2 3 2" xfId="2930" xr:uid="{E989F038-5530-43B7-9E31-9FBAAC2B22F7}"/>
    <cellStyle name="Eingabe 4 2 4" xfId="1167" xr:uid="{1FD30ED9-C7ED-42C8-A956-83ECE6BDC0DD}"/>
    <cellStyle name="Eingabe 4 2 4 2" xfId="2730" xr:uid="{3E80CD3E-CB4F-4625-8900-7F7A7C59D81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65" xr:uid="{13D27EE1-92F0-49E6-998C-E6F2F981C541}"/>
    <cellStyle name="Eingabe 4 3 2 3" xfId="1229" xr:uid="{8EC7AFD1-9BCE-4324-A47F-667BDF00A5A3}"/>
    <cellStyle name="Eingabe 4 3 2 3 2" xfId="2791" xr:uid="{BB7340B7-3E4B-4061-8855-D722BA4F19EB}"/>
    <cellStyle name="Eingabe 4 3 2 4" xfId="2156" xr:uid="{FAADBA1F-F004-4CD4-BBC3-B394F9E72163}"/>
    <cellStyle name="Eingabe 4 3 3" xfId="1298" xr:uid="{5A20F023-9522-404A-B199-5ABCD96EA49F}"/>
    <cellStyle name="Eingabe 4 3 3 2" xfId="2857" xr:uid="{D5AE1CE5-7096-4B66-886E-55382D7B99A7}"/>
    <cellStyle name="Eingabe 4 3 4" xfId="1243" xr:uid="{52D98483-89E9-4B9B-8FCA-861C95E27B81}"/>
    <cellStyle name="Eingabe 4 3 4 2" xfId="2804" xr:uid="{2DB296BB-E188-4DB2-946D-6F830F3D56D5}"/>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1" xr:uid="{FBCC2657-A416-4252-8624-532247130B51}"/>
    <cellStyle name="Eingabe 4 4 2 3" xfId="1006" xr:uid="{379AF0BC-F891-4532-B1F9-1A07D827BF99}"/>
    <cellStyle name="Eingabe 4 4 2 3 2" xfId="2572" xr:uid="{4118DAAF-9DDA-4D8E-A508-14A24E96F948}"/>
    <cellStyle name="Eingabe 4 4 2 4" xfId="2132" xr:uid="{5A49D6CE-3B82-4F0A-BF70-D8E82B36F564}"/>
    <cellStyle name="Eingabe 4 4 3" xfId="1274" xr:uid="{EC5A0BE7-9A36-461E-9225-A9F115AC47B1}"/>
    <cellStyle name="Eingabe 4 4 3 2" xfId="2833" xr:uid="{548FC52D-340D-43DC-AADB-38F341B1A8C3}"/>
    <cellStyle name="Eingabe 4 4 4" xfId="1691" xr:uid="{576C1E3D-3692-4727-AC38-0351D5D1FED1}"/>
    <cellStyle name="Eingabe 4 4 4 2" xfId="3247" xr:uid="{7B151DE0-0280-4A45-A676-B163FEC9BE02}"/>
    <cellStyle name="Eingabe 4 4 5" xfId="1926" xr:uid="{BE0442C7-009F-4BF9-88EF-87ECE90147EE}"/>
    <cellStyle name="Eingabe 4 5" xfId="737" xr:uid="{18788A41-3430-4A15-BBBB-098F031C7E97}"/>
    <cellStyle name="Eingabe 4 5 2" xfId="1450" xr:uid="{0A2423D6-3E07-43CB-8A57-E4BB2D55EE92}"/>
    <cellStyle name="Eingabe 4 5 2 2" xfId="3009" xr:uid="{0E9E49CC-17B6-4030-941C-6ADDBBBCC61A}"/>
    <cellStyle name="Eingabe 4 5 3" xfId="1085" xr:uid="{25627ABB-D7D8-4E1B-960A-886B59EC7AD5}"/>
    <cellStyle name="Eingabe 4 5 3 2" xfId="2648" xr:uid="{9736DADE-703C-4B14-97AF-6B123D3263BB}"/>
    <cellStyle name="Eingabe 4 5 4" xfId="2101" xr:uid="{387224DE-6EA0-485C-A2FE-6FEB66117790}"/>
    <cellStyle name="Eingabe 4 6" xfId="1110" xr:uid="{6BF60D33-0B13-4D7E-AB87-C78F43F0FBF8}"/>
    <cellStyle name="Eingabe 4 6 2" xfId="2673" xr:uid="{26963DD7-984D-4368-A296-E06F7E3C875F}"/>
    <cellStyle name="Eingabe 4 7" xfId="1782" xr:uid="{34FB3411-A353-4BC1-8395-0DD9246DAB7B}"/>
    <cellStyle name="Eingabe 4 7 2" xfId="3331" xr:uid="{17D1A264-CD40-48A2-AD0C-992E747D35E5}"/>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75" xr:uid="{1DEC44E9-3150-4ACD-A278-78FFB709019D}"/>
    <cellStyle name="Eingabe 5 2 3" xfId="939" xr:uid="{15D68B26-409F-4B41-AB83-87F3B2643D3E}"/>
    <cellStyle name="Eingabe 5 2 3 2" xfId="2513" xr:uid="{825F6435-01F3-4B84-BFC6-6A0DAF475FE0}"/>
    <cellStyle name="Eingabe 5 2 4" xfId="2166" xr:uid="{B4529181-41BE-4BB3-8B4C-18498017342D}"/>
    <cellStyle name="Eingabe 5 3" xfId="1308" xr:uid="{423F1BCA-08DE-4803-AEC2-2DF3A75C4114}"/>
    <cellStyle name="Eingabe 5 3 2" xfId="2867" xr:uid="{0AC0C028-0BD7-4EB2-B266-A39248D36A5C}"/>
    <cellStyle name="Eingabe 5 4" xfId="1881" xr:uid="{D61B0CC8-25D1-49B4-87C8-23BFD14EE359}"/>
    <cellStyle name="Eingabe 5 4 2" xfId="3418" xr:uid="{5636C6B3-05E3-4A86-8943-5A6BC36CE08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2" xr:uid="{A354D12D-7145-4DD7-9926-8A664A0D817D}"/>
    <cellStyle name="Eingabe 6 2 3" xfId="1710" xr:uid="{1CA3D44E-668F-446A-A8A7-9FEE025823FC}"/>
    <cellStyle name="Eingabe 6 2 3 2" xfId="3265" xr:uid="{ACF7373C-C8E6-4AAF-8D32-4BE5BC1B7F43}"/>
    <cellStyle name="Eingabe 6 2 4" xfId="2243" xr:uid="{C79D9390-21DA-4C1F-9BCB-873265211144}"/>
    <cellStyle name="Eingabe 6 3" xfId="1385" xr:uid="{E75EFE68-5DE1-4377-8038-09601EF6DA02}"/>
    <cellStyle name="Eingabe 6 3 2" xfId="2944" xr:uid="{9399AD0F-37F7-4C95-A2B3-04580E9FCA0E}"/>
    <cellStyle name="Eingabe 6 4" xfId="1816" xr:uid="{4601E964-7947-463B-9C92-A916D6A02FF0}"/>
    <cellStyle name="Eingabe 6 4 2" xfId="3360" xr:uid="{8D8F654B-5DF5-481C-B5A8-7471164E900C}"/>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194" xr:uid="{C6F58FB8-B271-4F48-8163-C21FEA5999B6}"/>
    <cellStyle name="Eingabe 7 2 3" xfId="1907" xr:uid="{90B9981E-6A44-4A17-A3B7-ECC0C047DA1C}"/>
    <cellStyle name="Eingabe 7 2 3 2" xfId="3444" xr:uid="{0E371101-35B6-440C-8500-ABE1724CD913}"/>
    <cellStyle name="Eingabe 7 2 4" xfId="2285" xr:uid="{FF8AD740-D784-4644-B47E-A96312BFAA7D}"/>
    <cellStyle name="Eingabe 7 3" xfId="1428" xr:uid="{AC30CE3C-3636-4DF8-87FF-E6076EAFD4F4}"/>
    <cellStyle name="Eingabe 7 3 2" xfId="2987" xr:uid="{97E7D875-4022-4133-AA3C-2B8255F7FDBC}"/>
    <cellStyle name="Eingabe 7 4" xfId="1708" xr:uid="{CB475E4F-0C1C-43D0-9BC0-D3AC3C90CA22}"/>
    <cellStyle name="Eingabe 7 4 2" xfId="3263" xr:uid="{6F2B8ACA-2B56-407C-B1B1-9F2471E677CC}"/>
    <cellStyle name="Eingabe 7 5" xfId="2079" xr:uid="{2CEB465E-8627-46D4-98D6-E9A4BA009012}"/>
    <cellStyle name="Eingabe 8" xfId="717" xr:uid="{4E63BFDE-C5ED-4F00-A964-4290E1E3B006}"/>
    <cellStyle name="Eingabe 8 2" xfId="1437" xr:uid="{D7A4A04B-ECF4-42AA-AD60-C61C7E51272A}"/>
    <cellStyle name="Eingabe 8 2 2" xfId="2996" xr:uid="{9CFD0C57-9196-49AB-906B-9B094D495C7D}"/>
    <cellStyle name="Eingabe 8 3" xfId="1883" xr:uid="{92AE5031-EB7E-4BD9-A7E2-6ABBFC7F1307}"/>
    <cellStyle name="Eingabe 8 3 2" xfId="3420" xr:uid="{A1AF3BA0-95DA-4238-BED9-F94066052862}"/>
    <cellStyle name="Eingabe 8 4" xfId="2088" xr:uid="{470D3B89-BF20-49A5-94FB-671515803CA2}"/>
    <cellStyle name="Empty_B_border" xfId="17" xr:uid="{00000000-0005-0000-0000-000008000000}"/>
    <cellStyle name="Ergebnis" xfId="3260" hidden="1" xr:uid="{BA2E9699-2891-4ECB-952E-7CE6AC36002C}"/>
    <cellStyle name="Ergebnis" xfId="951" hidden="1" xr:uid="{510353F4-F558-4E31-B0BD-0C68468B789A}"/>
    <cellStyle name="Ergebnis" xfId="1028" hidden="1" xr:uid="{31B5BFA0-F354-446A-B4F0-FB73E2EF2472}"/>
    <cellStyle name="Ergebnis" xfId="2524" hidden="1" xr:uid="{3D24589F-6607-4654-8F6B-BE315E024693}"/>
    <cellStyle name="Ergebnis" xfId="2594" hidden="1" xr:uid="{C57D54C4-6F9D-4B23-8BF4-F76F85E001DE}"/>
    <cellStyle name="Ergebnis" xfId="2550" hidden="1" xr:uid="{F4864820-ADAA-4DF1-A1C9-C701A4071D63}"/>
    <cellStyle name="Ergebnis" xfId="3340" hidden="1" xr:uid="{4B20C903-7078-4E0D-BB41-34C99CFCE149}"/>
    <cellStyle name="Ergebnis" xfId="1705" hidden="1" xr:uid="{8748DE0C-56EE-4FDA-9E3E-21AEF13B5A12}"/>
    <cellStyle name="Ergebnis" xfId="2333" hidden="1" xr:uid="{B59D944E-F1E5-48A6-9E50-D301FF4C5705}"/>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3226" hidden="1" xr:uid="{1C2F912E-61A1-44D5-A82B-BCB04CBEF74F}"/>
    <cellStyle name="Ergebnis" xfId="3228" hidden="1" xr:uid="{8DE6DA25-6C2C-4DF6-9170-9DDC5C12A89A}"/>
    <cellStyle name="Ergebnis" xfId="79" hidden="1" xr:uid="{73AAFC60-D6B5-4522-ADAC-DFDECDDC3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2" xr:uid="{B2B534DF-FAB6-46E7-8B6C-5540F6A83787}"/>
    <cellStyle name="Ergebnis 2 2 2 3" xfId="1034" xr:uid="{B1C0A1EA-49E2-4197-8CD3-17A19DF0F2A1}"/>
    <cellStyle name="Ergebnis 2 2 2 3 2" xfId="2600" xr:uid="{7D95402F-E7CF-46B0-BF96-6E9A617A5E07}"/>
    <cellStyle name="Ergebnis 2 2 2 4" xfId="2263" xr:uid="{AC7B1BB6-7F5D-469C-BD96-AD9482FC9431}"/>
    <cellStyle name="Ergebnis 2 2 3" xfId="1405" xr:uid="{19CD3CBF-FA84-40A9-AA84-5A019718E8C2}"/>
    <cellStyle name="Ergebnis 2 2 3 2" xfId="2964" xr:uid="{8BA2907C-BE4C-4587-9B1B-85395A977098}"/>
    <cellStyle name="Ergebnis 2 2 4" xfId="1722" xr:uid="{ABB0BD15-55D4-4ED0-A455-66A53558B0CB}"/>
    <cellStyle name="Ergebnis 2 2 4 2" xfId="3276" xr:uid="{B571F44E-45C7-4747-B400-BE0B03CD7362}"/>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04" xr:uid="{337F6C52-E2F7-42AE-A5C6-D602DFF361C8}"/>
    <cellStyle name="Ergebnis 2 3 2 3" xfId="1228" xr:uid="{7D457B99-73B6-4616-81E3-E9F2B3B8515D}"/>
    <cellStyle name="Ergebnis 2 3 2 3 2" xfId="2790" xr:uid="{417C5940-A3FB-46EC-AF9C-FE257394C364}"/>
    <cellStyle name="Ergebnis 2 3 2 4" xfId="2195" xr:uid="{5E8E4D38-C3DB-4331-8632-D8A1BB48EDF8}"/>
    <cellStyle name="Ergebnis 2 3 3" xfId="1337" xr:uid="{DD135B25-D389-477B-B683-F43B123793C6}"/>
    <cellStyle name="Ergebnis 2 3 3 2" xfId="2896" xr:uid="{BC343F3B-A9AF-462D-A2D6-6B604A8409CC}"/>
    <cellStyle name="Ergebnis 2 3 4" xfId="74" xr:uid="{649992E0-7B9A-4A90-870E-B6425AE26D23}"/>
    <cellStyle name="Ergebnis 2 3 4 2" xfId="2328" xr:uid="{C82B9F9A-21E8-4534-BCE8-62BDD75EF7EA}"/>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095" xr:uid="{29B8CE0D-3E09-4B10-83B9-9B3C2E5C6CE1}"/>
    <cellStyle name="Ergebnis 2 4 2 3" xfId="1179" xr:uid="{8DC4E302-B2AD-4A39-B804-15555550DAC8}"/>
    <cellStyle name="Ergebnis 2 4 2 3 2" xfId="2742" xr:uid="{5BE00206-0AF0-4139-91C0-44DAFBB1953C}"/>
    <cellStyle name="Ergebnis 2 4 2 4" xfId="2186" xr:uid="{E7B2A8A0-AA4A-40B3-AEEB-29241D758891}"/>
    <cellStyle name="Ergebnis 2 4 3" xfId="1328" xr:uid="{5C6ED9AD-FBA4-4FD6-AEB4-24A530658052}"/>
    <cellStyle name="Ergebnis 2 4 3 2" xfId="2887" xr:uid="{19D0962E-2466-4C3F-B7F7-9269E086DE10}"/>
    <cellStyle name="Ergebnis 2 4 4" xfId="1004" xr:uid="{46E3998F-550B-4F2E-B793-E2F92D1D2F97}"/>
    <cellStyle name="Ergebnis 2 4 4 2" xfId="2570" xr:uid="{043E4EBE-697A-4607-A097-9DAC42EE1C15}"/>
    <cellStyle name="Ergebnis 2 4 5" xfId="1980" xr:uid="{250E0471-43E7-4715-8270-315C34C51126}"/>
    <cellStyle name="Ergebnis 2 5" xfId="743" xr:uid="{23F522DF-F4C5-47EF-B927-A58CCE00E5A0}"/>
    <cellStyle name="Ergebnis 2 5 2" xfId="1456" xr:uid="{7187EB83-C0D5-429E-AB20-3E37BD1819A1}"/>
    <cellStyle name="Ergebnis 2 5 2 2" xfId="3015" xr:uid="{3AC8EFD6-1362-4DDD-BF80-262FB0B88213}"/>
    <cellStyle name="Ergebnis 2 5 3" xfId="1723" xr:uid="{D4C7AAAA-5528-4758-A559-B9A3B88142EE}"/>
    <cellStyle name="Ergebnis 2 5 3 2" xfId="3277" xr:uid="{3CB48931-25C9-407F-9C48-5234296AFF52}"/>
    <cellStyle name="Ergebnis 2 5 4" xfId="2106" xr:uid="{371900C4-66D2-4829-8262-EB7D86679680}"/>
    <cellStyle name="Ergebnis 2 6" xfId="1195" xr:uid="{574EA804-1F32-423B-AEB8-23F5ED02F130}"/>
    <cellStyle name="Ergebnis 2 6 2" xfId="2758" xr:uid="{FD17F828-573E-43C1-8DBE-9186D96B3ED0}"/>
    <cellStyle name="Ergebnis 2 7" xfId="1806" xr:uid="{51677788-094F-476A-BA39-BE55F41E42A7}"/>
    <cellStyle name="Ergebnis 2 7 2" xfId="3352" xr:uid="{2909E5D0-2947-44AB-B267-F2FCAB7E8FA4}"/>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46" xr:uid="{9976EA20-6297-4163-A45A-B2317CC10275}"/>
    <cellStyle name="Ergebnis 3 2 2 3" xfId="1745" xr:uid="{BC85EAB0-4B97-4C49-A97C-05C1F9DD01A8}"/>
    <cellStyle name="Ergebnis 3 2 2 3 2" xfId="3298" xr:uid="{EDB7FB33-3ACE-4A04-BE08-85E4DD9AB6DB}"/>
    <cellStyle name="Ergebnis 3 2 2 4" xfId="2237" xr:uid="{45FC6327-A09C-4114-A0D7-FEB988C02092}"/>
    <cellStyle name="Ergebnis 3 2 3" xfId="1379" xr:uid="{9C39CA0D-4B09-427D-A5A6-3BC4B47BCDF3}"/>
    <cellStyle name="Ergebnis 3 2 3 2" xfId="2938" xr:uid="{2A6A89ED-3C7C-4364-AF0A-F9F608921DF3}"/>
    <cellStyle name="Ergebnis 3 2 4" xfId="1868" xr:uid="{9B6ECEFB-5F26-4416-9450-7B6F23E81F05}"/>
    <cellStyle name="Ergebnis 3 2 4 2" xfId="3407" xr:uid="{DED9FE9A-D517-4615-8C1D-BD34E242CEE4}"/>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0" xr:uid="{6D50BE02-8281-4D40-B6D2-09B640D7213C}"/>
    <cellStyle name="Ergebnis 3 3 2 3" xfId="1656" xr:uid="{E5063A4D-039A-4190-AE96-255E5625FF4F}"/>
    <cellStyle name="Ergebnis 3 3 2 3 2" xfId="3215" xr:uid="{4D955F2E-6A31-4266-A56B-86FFC741F9A0}"/>
    <cellStyle name="Ergebnis 3 3 2 4" xfId="2151" xr:uid="{86BD62F9-E428-456F-B7FE-E714CED68514}"/>
    <cellStyle name="Ergebnis 3 3 3" xfId="1293" xr:uid="{EAA51786-8E63-45FF-9569-D121CDC0B0B2}"/>
    <cellStyle name="Ergebnis 3 3 3 2" xfId="2852" xr:uid="{20477C4A-355C-4766-8F3E-80466C8B44B6}"/>
    <cellStyle name="Ergebnis 3 3 4" xfId="70" xr:uid="{7114C9CB-2F64-4E80-8A69-047B08138918}"/>
    <cellStyle name="Ergebnis 3 3 4 2" xfId="2324" xr:uid="{3C8C7D06-11D6-4B07-80F9-E1EECCE9A047}"/>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87" xr:uid="{12FD4D44-ABEF-4CE9-BA0B-74186FF30F5A}"/>
    <cellStyle name="Ergebnis 3 4 2 3" xfId="92" xr:uid="{711ABDA4-59D1-43DE-809A-FBB077609849}"/>
    <cellStyle name="Ergebnis 3 4 2 3 2" xfId="2345" xr:uid="{9E5832AA-DC6D-40D8-AB97-CAA7FD266909}"/>
    <cellStyle name="Ergebnis 3 4 2 4" xfId="2178" xr:uid="{8675E505-9F8E-4445-A9EB-38B5728753D2}"/>
    <cellStyle name="Ergebnis 3 4 3" xfId="1320" xr:uid="{71C041C5-E398-4021-8DA3-58AB161E0ABD}"/>
    <cellStyle name="Ergebnis 3 4 3 2" xfId="2879" xr:uid="{FA64E19B-AC5E-4B18-B148-44DEF26BF170}"/>
    <cellStyle name="Ergebnis 3 4 4" xfId="1781" xr:uid="{3FB99CD1-7F58-445D-AA7E-DB8C3969219E}"/>
    <cellStyle name="Ergebnis 3 4 4 2" xfId="3330" xr:uid="{6DBB8957-D319-4F3C-BD8C-3D11F1A5E593}"/>
    <cellStyle name="Ergebnis 3 4 5" xfId="1972" xr:uid="{8CEDB57B-84E1-4AF7-ACAC-C0C1A387E2EE}"/>
    <cellStyle name="Ergebnis 3 5" xfId="739" xr:uid="{B8D751BE-FBF4-49C9-9544-D37D7A1DAD15}"/>
    <cellStyle name="Ergebnis 3 5 2" xfId="1452" xr:uid="{27906B50-E025-4DDB-BC39-97D45276D4C6}"/>
    <cellStyle name="Ergebnis 3 5 2 2" xfId="3011" xr:uid="{31D1759A-541E-4040-ABD1-883065AC6545}"/>
    <cellStyle name="Ergebnis 3 5 3" xfId="1857" xr:uid="{866586B1-2AE8-47A5-BD4F-780F2C3B8D08}"/>
    <cellStyle name="Ergebnis 3 5 3 2" xfId="3397" xr:uid="{5AB678C3-FA16-4DCB-A807-CFFDE6A03CD0}"/>
    <cellStyle name="Ergebnis 3 5 4" xfId="2103" xr:uid="{155B708A-DB02-4B8E-898F-ADF38C01164C}"/>
    <cellStyle name="Ergebnis 3 6" xfId="1119" xr:uid="{C58E25DA-E2D8-47C5-BBCC-0C8DADC795A8}"/>
    <cellStyle name="Ergebnis 3 6 2" xfId="2682" xr:uid="{DC0A0CAD-2F27-4D38-9B4D-D298A1376464}"/>
    <cellStyle name="Ergebnis 3 7" xfId="1177" xr:uid="{621104AE-DE24-4299-90C9-19A0AF2EAC5A}"/>
    <cellStyle name="Ergebnis 3 7 2" xfId="2740" xr:uid="{F7D0B78D-3C41-4DD5-9298-A31081E8C340}"/>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76" xr:uid="{F2CF122F-F82A-4058-A418-44FF21EF3721}"/>
    <cellStyle name="Ergebnis 4 2 3" xfId="932" xr:uid="{9457D040-686B-4EB5-89C3-D494A5F9D547}"/>
    <cellStyle name="Ergebnis 4 2 3 2" xfId="2507" xr:uid="{86E5838A-FB72-462B-A364-17A173E63F56}"/>
    <cellStyle name="Ergebnis 4 2 4" xfId="2167" xr:uid="{D95436DD-51F1-43F3-A226-6C91382F2CE9}"/>
    <cellStyle name="Ergebnis 4 3" xfId="1309" xr:uid="{28A923EA-0124-4EC4-9E09-78892F4B7868}"/>
    <cellStyle name="Ergebnis 4 3 2" xfId="2868" xr:uid="{18E32F37-4E08-4BC6-B0B4-37E533C8F58A}"/>
    <cellStyle name="Ergebnis 4 4" xfId="1264" xr:uid="{21837CB3-F2C5-4C46-918E-D8723DF96B3B}"/>
    <cellStyle name="Ergebnis 4 4 2" xfId="2823" xr:uid="{51C441D8-04FC-40A1-B26F-DCD32CF82247}"/>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0" xr:uid="{BA96E1BE-8C50-45F1-B68C-1F87F238E0E4}"/>
    <cellStyle name="Ergebnis 5 2 3" xfId="1033" xr:uid="{AF245C6C-501C-4815-98B4-70657087203F}"/>
    <cellStyle name="Ergebnis 5 2 3 2" xfId="2599" xr:uid="{B117085C-1E73-428F-9FED-918ABF3149B2}"/>
    <cellStyle name="Ergebnis 5 2 4" xfId="2241" xr:uid="{C01CC964-075A-40D0-8D52-5C90DA3CB3EF}"/>
    <cellStyle name="Ergebnis 5 3" xfId="1383" xr:uid="{62CFA118-573A-4529-98A4-F80665B2590B}"/>
    <cellStyle name="Ergebnis 5 3 2" xfId="2942" xr:uid="{27B18F4D-9A7A-41D5-BA56-148D79FC39B1}"/>
    <cellStyle name="Ergebnis 5 4" xfId="1242" xr:uid="{45E0F288-432D-40FB-A001-C1F6943E5B03}"/>
    <cellStyle name="Ergebnis 5 4 2" xfId="2803" xr:uid="{63EC8827-645A-4184-BDB8-99601389ECC5}"/>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57" xr:uid="{64CE143C-8A1A-454F-BDF4-3103967366B7}"/>
    <cellStyle name="Ergebnis 6 2 3" xfId="1665" xr:uid="{A46AC2BE-B73E-47F5-8212-E7B174DD3525}"/>
    <cellStyle name="Ergebnis 6 2 3 2" xfId="3224" xr:uid="{3106BBD2-FD1E-4E47-A8C3-6ECB9BB38198}"/>
    <cellStyle name="Ergebnis 6 2 4" xfId="2248" xr:uid="{95FDE857-2E43-49D7-AE10-9FA06C7B964B}"/>
    <cellStyle name="Ergebnis 6 3" xfId="1390" xr:uid="{6E31BC44-E14F-4023-B2BF-69366D01A3C6}"/>
    <cellStyle name="Ergebnis 6 3 2" xfId="2949" xr:uid="{B83DFD75-B864-4A85-AC3F-4B097AAA70DE}"/>
    <cellStyle name="Ergebnis 6 4" xfId="1854" xr:uid="{94779A45-FBC6-406B-AAFF-CDA5C0708E85}"/>
    <cellStyle name="Ergebnis 6 4 2" xfId="3394" xr:uid="{E24A579E-1B80-4ED1-9304-ECE76D12C0EB}"/>
    <cellStyle name="Ergebnis 6 5" xfId="2042" xr:uid="{5A19AF33-9676-45D1-A3CC-34ACFA538928}"/>
    <cellStyle name="Ergebnis 7" xfId="718" xr:uid="{C09FA523-CD76-481B-B7DA-570B2F25BCD0}"/>
    <cellStyle name="Ergebnis 7 2" xfId="1438" xr:uid="{DEE9FAB0-D66D-49CE-9AF2-38CCAFA02937}"/>
    <cellStyle name="Ergebnis 7 2 2" xfId="2997" xr:uid="{ADEA7529-8429-49A4-9259-3B3E4DC91AD8}"/>
    <cellStyle name="Ergebnis 7 3" xfId="1864" xr:uid="{32DD2EA3-C450-4E1C-B7C6-CF0447ED85B9}"/>
    <cellStyle name="Ergebnis 7 3 2" xfId="3403" xr:uid="{29E38FCB-2D3C-43B0-AF2D-6786A1449A17}"/>
    <cellStyle name="Ergebnis 7 4" xfId="2089" xr:uid="{FFCAC205-1C90-4B82-8F2C-1DB3C9B1568A}"/>
    <cellStyle name="Erklärender Text" xfId="3246" hidden="1" xr:uid="{71E2712A-47F0-4B2D-BB33-40B8D3FCA6CC}"/>
    <cellStyle name="Erklärender Text" xfId="2512" hidden="1" xr:uid="{EC8095B7-D739-47C8-8231-D9299FA3E8A1}"/>
    <cellStyle name="Erklärender Text" xfId="2642" hidden="1" xr:uid="{845EB5AD-9B79-4B1B-9848-9427966DC60F}"/>
    <cellStyle name="Erklärender Text" xfId="3456" hidden="1" xr:uid="{A4E2B102-F32E-4337-88E5-D766F90E0054}"/>
    <cellStyle name="Erklärender Text" xfId="2595" hidden="1" xr:uid="{458D2801-E512-4574-B661-24BD3B7229B6}"/>
    <cellStyle name="Erklärender Text" xfId="3238" hidden="1" xr:uid="{F374B92E-C94F-42E4-B86B-BC1DA8F0ED28}"/>
    <cellStyle name="Erklärender Text" xfId="2523" hidden="1" xr:uid="{92634405-ACED-406C-9BD7-2F91804AB660}"/>
    <cellStyle name="Erklärender Text" xfId="2332" hidden="1" xr:uid="{263CDF57-E726-40D5-8B99-667D7CB2723E}"/>
    <cellStyle name="Erklärender Text" xfId="1029" hidden="1" xr:uid="{38B61009-6F68-459F-99DC-0D24B425C18B}"/>
    <cellStyle name="Erklärender Text" xfId="1681" hidden="1" xr:uid="{731D7E77-B492-4542-BCE5-7F727DA75DAC}"/>
    <cellStyle name="Erklärender Text" xfId="950" hidden="1" xr:uid="{12185E70-BEE5-46F8-9706-CD9D0051D035}"/>
    <cellStyle name="Erklärender Text" xfId="78" hidden="1" xr:uid="{D06A121A-F757-498C-8ABF-E786DA6084E1}"/>
    <cellStyle name="Erklärender Text" xfId="1079" hidden="1" xr:uid="{E7C435FE-D994-4E99-8B1F-BFBA373D3986}"/>
    <cellStyle name="Erklärender Text" xfId="2291" hidden="1" xr:uid="{BE7A4123-3CBB-43AA-A6C5-1A5A6E702116}"/>
    <cellStyle name="Erklärender Text" xfId="938" hidden="1" xr:uid="{DADC0219-EBD1-43EF-B727-1BDCFC87BD69}"/>
    <cellStyle name="Erklärender Text" xfId="1690" hidden="1" xr:uid="{F884AF55-A937-4B4E-A801-DE730B0301A4}"/>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79" xr:uid="{CB106AC3-9633-4CFE-9FC0-50687D256553}"/>
    <cellStyle name="Input 2 2 2 3" xfId="1045" xr:uid="{31353151-0D19-4A0A-B07C-50079A7F8877}"/>
    <cellStyle name="Input 2 2 2 3 2" xfId="2610" xr:uid="{97525F9B-ACC8-4202-B4B8-983847868EC8}"/>
    <cellStyle name="Input 2 2 2 4" xfId="2170" xr:uid="{6C0A7E5C-3E74-4CFE-874E-F5CBDB9C5C14}"/>
    <cellStyle name="Input 2 2 3" xfId="1312" xr:uid="{BC43014B-465E-4FA4-B9E0-DB9A62F4D55F}"/>
    <cellStyle name="Input 2 2 3 2" xfId="2871" xr:uid="{421C6405-2C1E-49FC-8528-0E3844108D9D}"/>
    <cellStyle name="Input 2 2 4" xfId="1058" xr:uid="{7638BFB5-0306-4510-8E9A-A13ADD74DC25}"/>
    <cellStyle name="Input 2 2 4 2" xfId="2623" xr:uid="{A8F55E0A-E88C-4175-A8AE-B33AA179F863}"/>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3" xr:uid="{E17DB175-5D38-46A4-B009-BE9A3B3E4D71}"/>
    <cellStyle name="Input 2 3 2 3" xfId="1896" xr:uid="{661C988A-2A32-4254-B802-05D61A725F9E}"/>
    <cellStyle name="Input 2 3 2 3 2" xfId="3433" xr:uid="{477618CC-99A4-49E7-B853-E1F04236279D}"/>
    <cellStyle name="Input 2 3 2 4" xfId="2274" xr:uid="{68658386-7322-4FE3-ABA5-C92423DF34DD}"/>
    <cellStyle name="Input 2 3 3" xfId="1416" xr:uid="{84CC3887-6E9E-4CBF-B606-F447886B3F57}"/>
    <cellStyle name="Input 2 3 3 2" xfId="2975" xr:uid="{182D11AE-55E7-4187-BCFE-DA1E7F627BF0}"/>
    <cellStyle name="Input 2 3 4" xfId="96" xr:uid="{CCCF52DD-123B-4361-883D-F9945660F407}"/>
    <cellStyle name="Input 2 3 4 2" xfId="2349" xr:uid="{55516C52-603F-4498-BA40-1371C4015A54}"/>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3" xr:uid="{AD9CB6F2-4DA2-43A3-B93A-B0117B9D0D5E}"/>
    <cellStyle name="Input 2 4 2 3" xfId="1906" xr:uid="{A2EAB52B-2BA0-4156-B983-DC01DFE24A35}"/>
    <cellStyle name="Input 2 4 2 3 2" xfId="3443" xr:uid="{3E6F8723-1D01-40A9-B848-49CC8C166788}"/>
    <cellStyle name="Input 2 4 2 4" xfId="2284" xr:uid="{244DBBD0-89FA-48FB-9537-D4B966B0D389}"/>
    <cellStyle name="Input 2 4 3" xfId="1427" xr:uid="{F7FBA761-9CE8-4C64-AA53-B099C74F6D6F}"/>
    <cellStyle name="Input 2 4 3 2" xfId="2986" xr:uid="{AAC5FF6B-F619-47CA-B27B-9F4319865AE8}"/>
    <cellStyle name="Input 2 4 4" xfId="1191" xr:uid="{9CE8748B-A431-43E7-899C-42823151C242}"/>
    <cellStyle name="Input 2 4 4 2" xfId="2754" xr:uid="{9B870FFE-7CBE-42C4-9DD2-ECDE4929F340}"/>
    <cellStyle name="Input 2 4 5" xfId="2078" xr:uid="{2F9947F1-20DE-475A-8EA9-3FEB7F9778A7}"/>
    <cellStyle name="Input 2 5" xfId="719" xr:uid="{BD0B1103-0B81-434C-BB99-76C16D3A1ED1}"/>
    <cellStyle name="Input 2 5 2" xfId="1439" xr:uid="{2C98CDBA-57CD-49C3-A024-07A930918E8B}"/>
    <cellStyle name="Input 2 5 2 2" xfId="2998" xr:uid="{EA43F853-3112-453B-A285-F6FE18C11E0E}"/>
    <cellStyle name="Input 2 5 3" xfId="931" xr:uid="{ED860899-6A32-49EA-AA99-CD7FE7625D89}"/>
    <cellStyle name="Input 2 5 3 2" xfId="2506" xr:uid="{D7FFF2E1-0BEB-4AF3-9276-2D6C99FB78CF}"/>
    <cellStyle name="Input 2 5 4" xfId="2090" xr:uid="{9140E603-A07D-4880-BC9F-DE386DF38A4C}"/>
    <cellStyle name="Input 2 6" xfId="1018" xr:uid="{2186ED14-8725-4B27-A612-DAB372AA33D4}"/>
    <cellStyle name="Input 2 6 2" xfId="2584" xr:uid="{81F688AE-3C08-475C-B088-4981E47BBB3A}"/>
    <cellStyle name="Input 2 7" xfId="1887" xr:uid="{0A5B061A-E170-4334-A302-CA1ECF8487C0}"/>
    <cellStyle name="Input 2 7 2" xfId="3424" xr:uid="{548D1CF2-6ECC-4C80-BF86-6E5FA6878D9A}"/>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1" xr:uid="{BEFF7610-2505-464E-9E5F-26060A06FF68}"/>
    <cellStyle name="Input 3 2 2 3" xfId="69" xr:uid="{08D496C0-7455-4FC8-AD0E-B021A67D19CC}"/>
    <cellStyle name="Input 3 2 2 3 2" xfId="2323" xr:uid="{161A73FF-0C19-417F-A0C9-25A4305E286D}"/>
    <cellStyle name="Input 3 2 2 4" xfId="2202" xr:uid="{C6136075-0D55-4154-998B-9D9C00883F3A}"/>
    <cellStyle name="Input 3 2 3" xfId="1344" xr:uid="{829C1499-7AF9-4FE9-B7C0-2280E2A487B3}"/>
    <cellStyle name="Input 3 2 3 2" xfId="2903" xr:uid="{AD5602F7-BEE0-46E8-B10C-5A5597969C73}"/>
    <cellStyle name="Input 3 2 4" xfId="1845" xr:uid="{A8C9AD26-F834-4296-A8A8-000F45F19D5D}"/>
    <cellStyle name="Input 3 2 4 2" xfId="3387" xr:uid="{54F3EAC2-E50E-4413-8481-2943E35FA503}"/>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0" xr:uid="{BE83F792-560F-4661-950E-23B3ACCA9736}"/>
    <cellStyle name="Input 3 3 2 3" xfId="1743" xr:uid="{B47930AE-B9FE-47AB-B2B6-22E7CE9C8A74}"/>
    <cellStyle name="Input 3 3 2 3 2" xfId="3296" xr:uid="{BCFFFB93-59A8-433D-B71A-BEE4314537BF}"/>
    <cellStyle name="Input 3 3 2 4" xfId="2201" xr:uid="{E6125AAC-4444-4B61-83B9-6AD51762271E}"/>
    <cellStyle name="Input 3 3 3" xfId="1343" xr:uid="{3563FBF2-73D8-4B4D-B762-B1A44C70C806}"/>
    <cellStyle name="Input 3 3 3 2" xfId="2902" xr:uid="{50CCCD2B-9216-4359-9FEF-0B66DDA33339}"/>
    <cellStyle name="Input 3 3 4" xfId="1831" xr:uid="{BE18BDA5-D5AC-479F-9599-50A76132B237}"/>
    <cellStyle name="Input 3 3 4 2" xfId="3375" xr:uid="{3D1E1792-6D75-45C3-B7FD-5157D51969CC}"/>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54" xr:uid="{71B74361-925F-41C0-8CF1-BE96A532AF72}"/>
    <cellStyle name="Input 3 4 2 3" xfId="1147" xr:uid="{F0BE2761-903E-4158-82C4-0DC424DD363E}"/>
    <cellStyle name="Input 3 4 2 3 2" xfId="2710" xr:uid="{B5F06E03-E40D-4C8E-B64C-8F49374BFBFA}"/>
    <cellStyle name="Input 3 4 2 4" xfId="2145" xr:uid="{55FCF3D6-C7A6-47DF-B51E-DEB45291945A}"/>
    <cellStyle name="Input 3 4 3" xfId="1287" xr:uid="{1EA8F864-CF09-4EE5-AAE6-9047F956F9D6}"/>
    <cellStyle name="Input 3 4 3 2" xfId="2846" xr:uid="{A539153A-0DE2-450C-BE70-C7DB95AEF288}"/>
    <cellStyle name="Input 3 4 4" xfId="1675" xr:uid="{29B63816-0EA1-4AE6-A563-E556253F3730}"/>
    <cellStyle name="Input 3 4 4 2" xfId="3232" xr:uid="{60BD1977-7455-488E-839D-F133784592CD}"/>
    <cellStyle name="Input 3 4 5" xfId="1939" xr:uid="{E7F595E0-1AC5-4B80-99EF-AEB8C52BD506}"/>
    <cellStyle name="Input 3 5" xfId="725" xr:uid="{C610ACF0-38A5-4857-824A-A74BFE1C81F2}"/>
    <cellStyle name="Input 3 5 2" xfId="1445" xr:uid="{15CCA8A9-7F56-4408-AA53-BD288363D8F9}"/>
    <cellStyle name="Input 3 5 2 2" xfId="3004" xr:uid="{55F37A3D-4062-4D5A-BFA6-9354B0554DE9}"/>
    <cellStyle name="Input 3 5 3" xfId="977" xr:uid="{1CA63B62-A749-4F57-8E13-4453094E6712}"/>
    <cellStyle name="Input 3 5 3 2" xfId="2549" xr:uid="{D3227D34-A685-41E5-97B8-7422D6A0EA40}"/>
    <cellStyle name="Input 3 5 4" xfId="2096" xr:uid="{5D79227A-3858-4F90-B06B-4BF076B34E2C}"/>
    <cellStyle name="Input 3 6" xfId="1074" xr:uid="{4F9E391A-61DD-4B9E-860B-F7137362D00B}"/>
    <cellStyle name="Input 3 6 2" xfId="2637" xr:uid="{FC7A8CD9-BC2A-498F-B8D7-00C31D5A4754}"/>
    <cellStyle name="Input 3 7" xfId="1426" xr:uid="{EFDAC16F-D5E6-416E-8A15-3EA627B50D15}"/>
    <cellStyle name="Input 3 7 2" xfId="2985" xr:uid="{D8A37461-20D6-4A00-8476-BD869DB637DD}"/>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17" xr:uid="{78DA3077-600D-48A5-BDDE-5423FFE07521}"/>
    <cellStyle name="InputCells12 2 2 2 2 3" xfId="1804" xr:uid="{D0404BC5-786E-4CED-A6CA-159931981638}"/>
    <cellStyle name="InputCells12 2 2 2 2 3 2" xfId="3351" xr:uid="{4F05F919-2085-45B5-B598-C530EC38ED73}"/>
    <cellStyle name="InputCells12 2 2 2 2 4" xfId="2208" xr:uid="{0851113D-2BA6-44A9-982C-3EEBBBCE5C9E}"/>
    <cellStyle name="InputCells12 2 2 2 3" xfId="1350" xr:uid="{BE64D6BD-BCF0-40E9-B0C0-B5C2E59C98D4}"/>
    <cellStyle name="InputCells12 2 2 2 3 2" xfId="2909" xr:uid="{E2134DF8-D16B-4B0F-A9EB-78EC78550286}"/>
    <cellStyle name="InputCells12 2 2 2 4" xfId="1187" xr:uid="{AA69B967-7096-45D0-8C63-2E18347178BC}"/>
    <cellStyle name="InputCells12 2 2 2 4 2" xfId="2750" xr:uid="{D5C046BD-71CB-4B37-AFB6-247D8B1D7F51}"/>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27" xr:uid="{909019C4-067B-4F53-BF6F-0B88F719FCB6}"/>
    <cellStyle name="InputCells12 2 2 3 3" xfId="1884" xr:uid="{A02E4F7E-AF71-45D5-AA7B-42EA0C8278FF}"/>
    <cellStyle name="InputCells12 2 2 3 3 2" xfId="3421" xr:uid="{C584DB85-B868-4834-8821-4FFD36FE15E6}"/>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0" xr:uid="{5BA0A3B1-5AA6-4F8E-B469-0D2111D08BCA}"/>
    <cellStyle name="InputCells12 2 3 2 2 3" xfId="1142" xr:uid="{12761400-4521-4F3D-8D22-3E35C811B04A}"/>
    <cellStyle name="InputCells12 2 3 2 2 3 2" xfId="2705" xr:uid="{FF0CE4FC-B992-431E-A9BF-075824BD687A}"/>
    <cellStyle name="InputCells12 2 3 2 2 4" xfId="2231" xr:uid="{B035DBF7-C5F6-4E25-A57C-9A511D97C930}"/>
    <cellStyle name="InputCells12 2 3 2 3" xfId="1373" xr:uid="{5D5DB4CD-C07B-48AA-8552-F22B80891538}"/>
    <cellStyle name="InputCells12 2 3 2 3 2" xfId="2932" xr:uid="{47662EEB-45AE-402A-9F6E-ACC3E1CD181C}"/>
    <cellStyle name="InputCells12 2 3 2 4" xfId="1732" xr:uid="{0C791DE9-DFC6-4D2C-A931-396398187AEA}"/>
    <cellStyle name="InputCells12 2 3 2 4 2" xfId="3286" xr:uid="{0FCFC763-7715-411A-9E3C-E2BA1740B8B4}"/>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3" xr:uid="{E3B93F86-DB94-47E8-8918-16D0308A8E94}"/>
    <cellStyle name="InputCells12 2 3 3 2 3" xfId="1655" xr:uid="{C18065C9-467B-4F7F-99B5-A67A91C9D3FB}"/>
    <cellStyle name="InputCells12 2 3 3 2 3 2" xfId="3214" xr:uid="{FEAEB71B-5581-4C88-8EA3-CC667FCDD974}"/>
    <cellStyle name="InputCells12 2 3 3 2 4" xfId="2154" xr:uid="{DD719F70-98F0-4F21-A9EE-7BF5C04627CD}"/>
    <cellStyle name="InputCells12 2 3 3 3" xfId="1296" xr:uid="{EAAE4837-2183-4E3F-8E6C-F4E26FE83C1B}"/>
    <cellStyle name="InputCells12 2 3 3 3 2" xfId="2855" xr:uid="{A4E3D7A4-044C-411E-98D7-E0D598AC7BC3}"/>
    <cellStyle name="InputCells12 2 3 3 4" xfId="1046" xr:uid="{1227DE55-9A0E-4479-8CF7-B985261AE921}"/>
    <cellStyle name="InputCells12 2 3 3 4 2" xfId="2611" xr:uid="{DAE31C16-BD41-428E-B05C-295DD197F4AC}"/>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79" xr:uid="{11594E0A-9E6B-4257-90C4-FBDDA2A8EAD2}"/>
    <cellStyle name="InputCells12 2 3 4 2 3" xfId="1892" xr:uid="{26E87FC3-68DD-4161-910F-CB22AB411514}"/>
    <cellStyle name="InputCells12 2 3 4 2 3 2" xfId="3429" xr:uid="{CECF509A-5CF1-4BE1-B8D8-9CA245ECAD3D}"/>
    <cellStyle name="InputCells12 2 3 4 2 4" xfId="2270" xr:uid="{F104763D-8FCF-41A6-9CD5-CC8F8A7F5973}"/>
    <cellStyle name="InputCells12 2 3 4 3" xfId="1412" xr:uid="{459E9BDE-D194-41AB-BFD6-67AE66A1F4BD}"/>
    <cellStyle name="InputCells12 2 3 4 3 2" xfId="2971" xr:uid="{DAB5EDEE-EB3F-458C-8564-654DDC81BE3C}"/>
    <cellStyle name="InputCells12 2 3 4 4" xfId="1188" xr:uid="{356D0D47-C54C-4229-B7A1-07483A3BA333}"/>
    <cellStyle name="InputCells12 2 3 4 4 2" xfId="2751" xr:uid="{3EC62041-FBC7-4598-AC74-6C1015A91531}"/>
    <cellStyle name="InputCells12 2 3 4 5" xfId="2064" xr:uid="{D88D44C4-17F0-4E78-B847-F7ADDEAA308F}"/>
    <cellStyle name="InputCells12 2 3 5" xfId="1112" xr:uid="{766CA799-C91F-4DD0-8FA5-4D16D09274D9}"/>
    <cellStyle name="InputCells12 2 3 5 2" xfId="2675" xr:uid="{F6248C94-A808-4BA7-A902-4AF63D992632}"/>
    <cellStyle name="InputCells12 2 3 6" xfId="1237" xr:uid="{F250C9C9-2DF5-4334-BF0D-B22911CE22FC}"/>
    <cellStyle name="InputCells12 2 3 6 2" xfId="2798" xr:uid="{7F485AC9-608D-4196-B33B-4F5EA23BDB11}"/>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47" xr:uid="{D7737FE1-3A05-4685-972C-678056371B33}"/>
    <cellStyle name="InputCells12 3 2 2 3" xfId="1233" xr:uid="{CA185AAB-EB7A-4A56-B722-D83C53BB42C9}"/>
    <cellStyle name="InputCells12 3 2 2 3 2" xfId="2795" xr:uid="{318872AF-7A5A-4220-966B-FBF01FCEE7C9}"/>
    <cellStyle name="InputCells12 3 2 2 4" xfId="2138" xr:uid="{5A5C0486-41F8-49E1-886F-E1B44F865D64}"/>
    <cellStyle name="InputCells12 3 2 3" xfId="1280" xr:uid="{6B68BCC4-C052-4271-8DCB-8CE688A7DFEC}"/>
    <cellStyle name="InputCells12 3 2 3 2" xfId="2839" xr:uid="{A9A7DD60-B86F-45D1-AD7E-B9575CCCA5B2}"/>
    <cellStyle name="InputCells12 3 2 4" xfId="1823" xr:uid="{EB709901-63C9-4655-ABA0-B185C744C84B}"/>
    <cellStyle name="InputCells12 3 2 4 2" xfId="3367" xr:uid="{936328FF-374B-4CCE-9E6F-3EB6287198AF}"/>
    <cellStyle name="InputCells12 3 2 5" xfId="1932" xr:uid="{74DC1542-FFC0-4F84-9AD7-F9AE003FC87F}"/>
    <cellStyle name="InputCells12 3 3" xfId="754" xr:uid="{3A023354-1868-44CF-8BB2-65009CC59402}"/>
    <cellStyle name="InputCells12 3 3 2" xfId="1467" xr:uid="{2CBB2D13-3E38-4778-B416-6EDD85DBE6C8}"/>
    <cellStyle name="InputCells12 3 3 2 2" xfId="3026" xr:uid="{ECD95773-1BC0-462E-BBB5-2B9B938BEC84}"/>
    <cellStyle name="InputCells12 3 3 3" xfId="1695" xr:uid="{9C1B6815-9604-43AE-8973-B764123C8D28}"/>
    <cellStyle name="InputCells12 3 3 3 2" xfId="3250" xr:uid="{1973A24D-89B0-4FB2-9FEF-E9D5094D3F25}"/>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39" xr:uid="{9649A247-D112-40D4-B20E-EC74B51316E9}"/>
    <cellStyle name="InputCells12 4 2 2 3" xfId="1865" xr:uid="{66E3EDFD-47EF-4738-BF53-2D5B47051E70}"/>
    <cellStyle name="InputCells12 4 2 2 3 2" xfId="3404" xr:uid="{B79D0839-44A6-4222-B910-1641981501D8}"/>
    <cellStyle name="InputCells12 4 2 2 4" xfId="2230" xr:uid="{01B8DD9C-D9E5-4896-84EA-18511695670E}"/>
    <cellStyle name="InputCells12 4 2 3" xfId="1372" xr:uid="{F76D6C92-71F3-4B48-8EDE-11DEAE161AD8}"/>
    <cellStyle name="InputCells12 4 2 3 2" xfId="2931" xr:uid="{21C615C6-D779-4F83-B73F-CD46F9ED7A6E}"/>
    <cellStyle name="InputCells12 4 2 4" xfId="1192" xr:uid="{001775D5-ADE3-4011-B650-D0E8D38691C4}"/>
    <cellStyle name="InputCells12 4 2 4 2" xfId="2755" xr:uid="{7B499A0A-BCB4-4C1E-BE4D-53816C07CA89}"/>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64" xr:uid="{9432F2C6-0278-46E8-8DEC-82F391C57B41}"/>
    <cellStyle name="InputCells12 4 3 2 3" xfId="1230" xr:uid="{EFA74852-BE59-4156-A0F6-03631B072B47}"/>
    <cellStyle name="InputCells12 4 3 2 3 2" xfId="2792" xr:uid="{D5DF4E33-0FDF-4312-80B6-8B61C6E9AF07}"/>
    <cellStyle name="InputCells12 4 3 2 4" xfId="2155" xr:uid="{694DEEFA-0862-452E-8FA0-0F64467C39CB}"/>
    <cellStyle name="InputCells12 4 3 3" xfId="1297" xr:uid="{C89DCDDF-AC6C-4E3B-AD71-9E133D83B116}"/>
    <cellStyle name="InputCells12 4 3 3 2" xfId="2856" xr:uid="{1C8C0200-B49C-41ED-987D-2F1B478FCCCF}"/>
    <cellStyle name="InputCells12 4 3 4" xfId="1010" xr:uid="{6876FF77-CA37-4492-B22D-1358E062F089}"/>
    <cellStyle name="InputCells12 4 3 4 2" xfId="2576" xr:uid="{54F643DA-3731-4F7E-A053-43DDA5438E2C}"/>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38" xr:uid="{D1D86334-7679-443E-B84A-08BE4A0F965F}"/>
    <cellStyle name="InputCells12 4 4 2 3" xfId="1218" xr:uid="{4CBC2CA6-8323-46C2-9D3A-B936C69FC1D1}"/>
    <cellStyle name="InputCells12 4 4 2 3 2" xfId="2780" xr:uid="{452AE45D-0005-4B8B-8265-A17E3218ADDF}"/>
    <cellStyle name="InputCells12 4 4 2 4" xfId="2129" xr:uid="{51D2955E-B202-42D6-BD30-31203F11250A}"/>
    <cellStyle name="InputCells12 4 4 3" xfId="1271" xr:uid="{3E82043F-C517-4615-91FC-7A485F67C483}"/>
    <cellStyle name="InputCells12 4 4 3 2" xfId="2830" xr:uid="{4311EF29-83D6-4D5E-94AE-30D90D00755B}"/>
    <cellStyle name="InputCells12 4 4 4" xfId="1654" xr:uid="{A467A0FE-3109-4836-A4C1-D3E340EC3EBD}"/>
    <cellStyle name="InputCells12 4 4 4 2" xfId="3213" xr:uid="{0BF99632-09B6-4101-A8D6-F592D5729AD1}"/>
    <cellStyle name="InputCells12 4 4 5" xfId="1923" xr:uid="{1847250B-3D73-479A-9C77-B63F8DE71DFE}"/>
    <cellStyle name="InputCells12 4 5" xfId="1111" xr:uid="{DE6A5516-8999-47CF-9828-6B195B73C26A}"/>
    <cellStyle name="InputCells12 4 5 2" xfId="2674" xr:uid="{BC6768DB-4897-4F54-98CF-420DD4D4D457}"/>
    <cellStyle name="InputCells12 4 6" xfId="1803" xr:uid="{B351F016-5141-4220-8CCB-07E138DA273E}"/>
    <cellStyle name="InputCells12 4 6 2" xfId="3350" xr:uid="{81AC3E78-657A-4F02-A0E7-0A17143F6EF0}"/>
    <cellStyle name="InputCells12 4 7" xfId="37" xr:uid="{18F04F6F-5D04-409E-85D7-4063E4111B43}"/>
    <cellStyle name="InputCells12 5" xfId="109" xr:uid="{974CCAFE-F20B-4D5A-9FD5-492576EB52FE}"/>
    <cellStyle name="InputCells12 5 2" xfId="2360" xr:uid="{5F9890B4-C007-420A-83C3-631BC2F19240}"/>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34" xr:uid="{440F8979-E20F-4E08-AAD3-C5CE71ED3DC3}"/>
    <cellStyle name="Normal 10 3" xfId="2425" xr:uid="{29E7F4D4-EE07-4E7E-9A68-658758BB9912}"/>
    <cellStyle name="Normal 11" xfId="435" xr:uid="{D7C271AC-4A59-4EAD-BC3A-F11096BF3FFC}"/>
    <cellStyle name="Normal 11 2" xfId="477" xr:uid="{F67423BA-D407-4AD6-9ED7-EFFB65B0008A}"/>
    <cellStyle name="Normal 11 2 2" xfId="2435" xr:uid="{BA4E60A9-2834-4C4C-AA27-34E0715F03BC}"/>
    <cellStyle name="Normal 11 3" xfId="2429" xr:uid="{BF3C9579-37AF-4A52-A259-158B2A2177EC}"/>
    <cellStyle name="Normal 12" xfId="546" xr:uid="{3128F217-57E8-4C6B-BBE7-9B4839734600}"/>
    <cellStyle name="Normal 12 2" xfId="706" xr:uid="{E0FC66FB-8D88-4D6D-BBA1-4DCB8A0A765D}"/>
    <cellStyle name="Normal 13" xfId="20" xr:uid="{5286BDF5-7A53-4F08-983B-9F69C35F51C2}"/>
    <cellStyle name="Normal 13 2" xfId="2309" xr:uid="{F02DC5CA-1D17-4C2F-B858-9A34278D9FCD}"/>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0" xr:uid="{4C625A50-FCDD-43F7-97CA-F54018D01A91}"/>
    <cellStyle name="Normal 5 2 2 2 2 3" xfId="2398" xr:uid="{0D3ABE33-3208-4118-B5A3-E92B7E3EDC64}"/>
    <cellStyle name="Normal 5 2 2 2 3" xfId="481" xr:uid="{F60BBD0E-FC44-4AE5-B62E-8CF366991BEB}"/>
    <cellStyle name="Normal 5 2 2 2 3 2" xfId="2439" xr:uid="{C9D88F8D-4731-42A6-9782-97F37188F64D}"/>
    <cellStyle name="Normal 5 2 2 2 4" xfId="2383" xr:uid="{54F900EB-CD1B-40AC-8B7A-98D6F2DE16B5}"/>
    <cellStyle name="Normal 5 2 2 3" xfId="352" xr:uid="{7C9D0870-E1BF-4F34-B358-B84ED09C91DF}"/>
    <cellStyle name="Normal 5 2 2 3 2" xfId="483" xr:uid="{EA2AA38A-A866-48CA-93DF-2FF413F73F21}"/>
    <cellStyle name="Normal 5 2 2 3 2 2" xfId="2441" xr:uid="{6C0A44A5-E3CE-433F-AEDB-410A5FEA2825}"/>
    <cellStyle name="Normal 5 2 2 3 3" xfId="2397" xr:uid="{61A3CC93-B6FF-49B2-8196-712997C255BC}"/>
    <cellStyle name="Normal 5 2 2 4" xfId="480" xr:uid="{40D64E32-C1BF-4DC3-BA18-00703C8ACA04}"/>
    <cellStyle name="Normal 5 2 2 4 2" xfId="2438" xr:uid="{18BC7F7C-4FCB-46AF-8661-B917AE4DF0CB}"/>
    <cellStyle name="Normal 5 2 2 5" xfId="2377" xr:uid="{FADBB559-C401-4703-ACB2-E4A63FD37BA0}"/>
    <cellStyle name="Normal 5 2 3" xfId="337" xr:uid="{AA1110A9-9365-439D-B9B4-6E9AC32499CC}"/>
    <cellStyle name="Normal 5 2 3 2" xfId="354" xr:uid="{16D8B633-33F1-4B7B-8875-EB0A6986FCED}"/>
    <cellStyle name="Normal 5 2 3 2 2" xfId="485" xr:uid="{AC25004C-FEB0-46B6-9D8D-F740CC19F84E}"/>
    <cellStyle name="Normal 5 2 3 2 2 2" xfId="2443" xr:uid="{0039CFB3-412B-43E2-B8C8-3BB502C0E72F}"/>
    <cellStyle name="Normal 5 2 3 2 3" xfId="2399" xr:uid="{7D09B930-EB86-406E-A1BB-D44043F2905C}"/>
    <cellStyle name="Normal 5 2 3 3" xfId="484" xr:uid="{75E3E50D-5A2D-47D1-B31C-80321CB04FBD}"/>
    <cellStyle name="Normal 5 2 3 3 2" xfId="2442" xr:uid="{43F5F3A6-6382-4001-9A77-4767CDCF469A}"/>
    <cellStyle name="Normal 5 2 3 4" xfId="2382" xr:uid="{1063744C-C9F3-49DF-B943-A3A83656CE12}"/>
    <cellStyle name="Normal 5 2 4" xfId="351" xr:uid="{5F4656E9-B24F-412A-8AB0-D1CC15773ECE}"/>
    <cellStyle name="Normal 5 2 4 2" xfId="486" xr:uid="{10AAC166-00B4-4545-BC6D-DB00EDBEB6C2}"/>
    <cellStyle name="Normal 5 2 4 2 2" xfId="2444" xr:uid="{33BBB75E-B725-4F1E-980B-5E99E096C08B}"/>
    <cellStyle name="Normal 5 2 4 3" xfId="2396" xr:uid="{A58D71EE-D375-4A35-B104-07BD9BA9FA66}"/>
    <cellStyle name="Normal 5 2 5" xfId="460" xr:uid="{E0A21CA1-1C2A-4CE0-A7B7-D1C1D2CAFFD0}"/>
    <cellStyle name="Normal 5 2 5 2" xfId="487" xr:uid="{7F171D51-F4D7-42B8-947A-A93DE856A2F2}"/>
    <cellStyle name="Normal 5 2 5 2 2" xfId="2445" xr:uid="{8823F80A-BBE7-4C59-8421-8E743534E15D}"/>
    <cellStyle name="Normal 5 2 5 3" xfId="2430" xr:uid="{EE35ED5D-1B02-43DF-9D0E-B5AF71CCD30B}"/>
    <cellStyle name="Normal 5 2 6" xfId="479" xr:uid="{C5871523-3334-4E82-B6A5-CF76A022823B}"/>
    <cellStyle name="Normal 5 2 6 2" xfId="2437" xr:uid="{B82DCCCF-6392-4CB5-A3E6-130894C3CEBC}"/>
    <cellStyle name="Normal 5 2 7" xfId="2370" xr:uid="{0612DC8C-AAC3-4C3D-A5B3-3CF4F621B2A9}"/>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48" xr:uid="{2F15056B-14A9-4E1C-AE11-A38E4EC119B1}"/>
    <cellStyle name="Normal 5 3 2 2 3" xfId="2401" xr:uid="{AF89677D-A0F0-43D7-B623-76F1FEB097AE}"/>
    <cellStyle name="Normal 5 3 2 3" xfId="489" xr:uid="{510BD2F5-1A3C-4FE9-B46F-0A29288C9F24}"/>
    <cellStyle name="Normal 5 3 2 3 2" xfId="2447" xr:uid="{EC3D2B09-ED07-4685-8BCF-FE05BC3C4694}"/>
    <cellStyle name="Normal 5 3 2 4" xfId="2384" xr:uid="{5816FD72-E8F1-44FA-B4B5-09276ED65938}"/>
    <cellStyle name="Normal 5 3 3" xfId="355" xr:uid="{24272E6D-E500-479D-A797-4819DB6D4974}"/>
    <cellStyle name="Normal 5 3 3 2" xfId="491" xr:uid="{0C9043B6-0F53-443C-9543-F8202412EF8C}"/>
    <cellStyle name="Normal 5 3 3 2 2" xfId="2449" xr:uid="{6B507016-3F56-4C56-BBD8-CB55E5CAAD70}"/>
    <cellStyle name="Normal 5 3 3 3" xfId="2400" xr:uid="{F20231D4-B3C9-40F6-AF57-1EFF7DB2329B}"/>
    <cellStyle name="Normal 5 3 4" xfId="488" xr:uid="{BB6714A8-AD0C-4569-AAC6-3CCAC473E418}"/>
    <cellStyle name="Normal 5 3 4 2" xfId="2446" xr:uid="{E2F6A7D6-CC40-41E4-8FC8-687E1D4D9696}"/>
    <cellStyle name="Normal 5 3 5" xfId="2374" xr:uid="{B47E44D4-5E19-4807-AF81-68465DF60789}"/>
    <cellStyle name="Normal 5 4" xfId="336" xr:uid="{35807DB0-918D-4E74-A835-8A3511C8CEC0}"/>
    <cellStyle name="Normal 5 4 2" xfId="357" xr:uid="{AE33D416-C483-4632-9AB5-1E9C70146452}"/>
    <cellStyle name="Normal 5 4 2 2" xfId="493" xr:uid="{F9129580-2703-4569-8832-F63F0F053346}"/>
    <cellStyle name="Normal 5 4 2 2 2" xfId="2451" xr:uid="{6C1A7A45-FC9E-4B81-A65A-DFE76DDB5227}"/>
    <cellStyle name="Normal 5 4 2 3" xfId="2402" xr:uid="{D130F41D-992E-4902-947A-7C009CABD746}"/>
    <cellStyle name="Normal 5 4 3" xfId="492" xr:uid="{4F11EE93-4C8C-4722-8035-4AA391D8BCD5}"/>
    <cellStyle name="Normal 5 4 3 2" xfId="2450" xr:uid="{575BE6CF-10D5-48E5-82F3-F0F0F8C2F894}"/>
    <cellStyle name="Normal 5 4 4" xfId="2381" xr:uid="{9E2815DF-2A8A-485D-B940-6CDF18EC298C}"/>
    <cellStyle name="Normal 5 5" xfId="350" xr:uid="{6786BC1E-1455-40A5-97D0-3F54E6BA537D}"/>
    <cellStyle name="Normal 5 5 2" xfId="494" xr:uid="{8525BBB9-A6CA-45BB-A7F6-037F1A75AB04}"/>
    <cellStyle name="Normal 5 5 2 2" xfId="2452" xr:uid="{70B16DF5-E2D8-4F1A-A6B6-B9C4D1C1220A}"/>
    <cellStyle name="Normal 5 5 3" xfId="2395" xr:uid="{A7E5C9E1-1006-4602-9618-DBAB4BC4A438}"/>
    <cellStyle name="Normal 5 6" xfId="394" xr:uid="{B590EA6B-DD12-45C5-B516-81E383565FBB}"/>
    <cellStyle name="Normal 5 7" xfId="478" xr:uid="{475C9D31-9E94-4DD8-81FD-CC89BFEAFFF6}"/>
    <cellStyle name="Normal 5 7 2" xfId="2436" xr:uid="{C50E4259-2CD5-4567-A3BF-A0564FE3A31A}"/>
    <cellStyle name="Normal 5 8" xfId="316" xr:uid="{01432787-077E-493D-BA97-A69E1BBB1CC9}"/>
    <cellStyle name="Normal 5 8 2" xfId="2368" xr:uid="{1302C18D-E24F-4DC5-8C16-0C14EB58D5D2}"/>
    <cellStyle name="Normal 6" xfId="195" xr:uid="{74C16697-8220-47DA-9188-58B4A98FEC3C}"/>
    <cellStyle name="Normal 6 10" xfId="461" xr:uid="{584B8D64-4634-4F93-B88D-D474F066575D}"/>
    <cellStyle name="Normal 6 10 2" xfId="496" xr:uid="{AC0D34DF-E0C4-41C5-AB15-1300988BE349}"/>
    <cellStyle name="Normal 6 10 2 2" xfId="2454" xr:uid="{1B1070B7-578B-4D0E-9BB8-AB54011E35C2}"/>
    <cellStyle name="Normal 6 10 3" xfId="2431" xr:uid="{1B6B8562-BA07-4277-AB60-F6073D1EF71E}"/>
    <cellStyle name="Normal 6 11" xfId="495" xr:uid="{3A2A6A38-1AA3-48E5-ACF0-CF0AD363C96F}"/>
    <cellStyle name="Normal 6 11 2" xfId="2453" xr:uid="{D5F50782-33AE-44A8-8319-A6A0A839AF7A}"/>
    <cellStyle name="Normal 6 12" xfId="2366" xr:uid="{460907D1-1B42-4D42-B771-CE4C2ECC1442}"/>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58" xr:uid="{82720265-A8B5-43C3-8EB0-CAF972C9C820}"/>
    <cellStyle name="Normal 6 2 2 2 2 3" xfId="2406" xr:uid="{EA7DAED2-508E-4133-882F-EFD4DE63C679}"/>
    <cellStyle name="Normal 6 2 2 2 3" xfId="499" xr:uid="{40C8B826-AC28-4D97-AB30-609250CFAB62}"/>
    <cellStyle name="Normal 6 2 2 2 3 2" xfId="2457" xr:uid="{D5C6013E-7005-4508-AF93-7CEA24E706DA}"/>
    <cellStyle name="Normal 6 2 2 2 4" xfId="2387" xr:uid="{A65A68AB-457A-4829-8482-339A510AFCD8}"/>
    <cellStyle name="Normal 6 2 2 3" xfId="360" xr:uid="{A06C7EB0-F4FB-4C68-B782-0F983503FAA0}"/>
    <cellStyle name="Normal 6 2 2 3 2" xfId="501" xr:uid="{96CF31BA-9C02-4CCD-9952-D06EB8422824}"/>
    <cellStyle name="Normal 6 2 2 3 2 2" xfId="2459" xr:uid="{296AA21E-4D6D-4B00-9D18-1BFB8C08D117}"/>
    <cellStyle name="Normal 6 2 2 3 3" xfId="2405" xr:uid="{4DCFF9F2-BEA4-4731-BC2B-5AD3A98EE088}"/>
    <cellStyle name="Normal 6 2 2 4" xfId="498" xr:uid="{96503A98-FA06-4309-87FF-1CCC8ABB5B89}"/>
    <cellStyle name="Normal 6 2 2 4 2" xfId="2456" xr:uid="{91E35E9E-2847-4D56-A4E5-C4B5296FE2E5}"/>
    <cellStyle name="Normal 6 2 2 5" xfId="2378" xr:uid="{B2CA8FB0-0B92-4603-A5E3-8A9929C05BF9}"/>
    <cellStyle name="Normal 6 2 3" xfId="341" xr:uid="{ED249622-2912-4E20-86A8-537DBCC1DDF3}"/>
    <cellStyle name="Normal 6 2 3 2" xfId="362" xr:uid="{B6ADEDF3-0A9B-44AC-978C-BE12F48B59A6}"/>
    <cellStyle name="Normal 6 2 3 2 2" xfId="503" xr:uid="{101AF594-B68A-4D24-985E-6608B8A0841B}"/>
    <cellStyle name="Normal 6 2 3 2 2 2" xfId="2461" xr:uid="{DF06C35E-1DE1-4BA7-90AC-D3B13A93708E}"/>
    <cellStyle name="Normal 6 2 3 2 3" xfId="2407" xr:uid="{4CB23AB6-EC2D-4466-8793-8E778CFEE567}"/>
    <cellStyle name="Normal 6 2 3 3" xfId="502" xr:uid="{18DED862-82D7-4107-A927-3AA28763B665}"/>
    <cellStyle name="Normal 6 2 3 3 2" xfId="2460" xr:uid="{0BFE4B57-E50C-4DAD-A22D-7966917EE778}"/>
    <cellStyle name="Normal 6 2 3 4" xfId="2386" xr:uid="{1FAA373C-F2C5-4C54-B137-6FA585544B97}"/>
    <cellStyle name="Normal 6 2 4" xfId="359" xr:uid="{B12A5A68-4547-4DE8-BC23-2C9B8588B93E}"/>
    <cellStyle name="Normal 6 2 4 2" xfId="504" xr:uid="{9DE5B1A4-F004-431C-9E48-BB76AB2A7780}"/>
    <cellStyle name="Normal 6 2 4 2 2" xfId="2462" xr:uid="{40A4885B-027E-4C54-B6F2-EA677B0FC484}"/>
    <cellStyle name="Normal 6 2 4 3" xfId="2404" xr:uid="{83AB8DB5-CFC0-4F3E-B397-E06D6D1778C2}"/>
    <cellStyle name="Normal 6 2 5" xfId="462" xr:uid="{832E20EF-75D1-4E76-AE9A-8C5615B00C8C}"/>
    <cellStyle name="Normal 6 2 5 2" xfId="505" xr:uid="{2578C940-9BBF-4070-AB23-EC0E9D597F56}"/>
    <cellStyle name="Normal 6 2 5 2 2" xfId="2463" xr:uid="{928A58F1-2750-456B-B011-C519C2B87C13}"/>
    <cellStyle name="Normal 6 2 5 3" xfId="2432" xr:uid="{BA4754FB-CCAA-4CAC-A0C5-6A6AF9116D98}"/>
    <cellStyle name="Normal 6 2 6" xfId="497" xr:uid="{07CB5249-6332-4965-98A7-F50F15256EE3}"/>
    <cellStyle name="Normal 6 2 6 2" xfId="2455" xr:uid="{806C44F8-4187-4A56-B936-9EA8198419D4}"/>
    <cellStyle name="Normal 6 2 7" xfId="2371" xr:uid="{DCA86243-11F5-4CC7-831A-A82DB7B116C0}"/>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67" xr:uid="{A1CC03BE-DA15-4BE5-B7CE-142AE06576F4}"/>
    <cellStyle name="Normal 6 3 2 2 2 3" xfId="2410" xr:uid="{2D8C15AC-B376-4EB5-968D-2E30C3702175}"/>
    <cellStyle name="Normal 6 3 2 2 3" xfId="508" xr:uid="{8A823C7D-7991-4ECD-9D0A-C95B331DF16C}"/>
    <cellStyle name="Normal 6 3 2 2 3 2" xfId="2466" xr:uid="{F95ECE2A-A862-4C0F-9A44-D57F83428249}"/>
    <cellStyle name="Normal 6 3 2 2 4" xfId="2389" xr:uid="{D45F23D9-E9B4-4C05-BE2F-2836ED56BC6E}"/>
    <cellStyle name="Normal 6 3 2 3" xfId="364" xr:uid="{3C3350DF-CFEB-43B3-B2BE-92D38DFB8A8C}"/>
    <cellStyle name="Normal 6 3 2 3 2" xfId="510" xr:uid="{420A7F7E-505B-4AA7-924A-328CA7D78224}"/>
    <cellStyle name="Normal 6 3 2 3 2 2" xfId="2468" xr:uid="{419EEB65-75D2-47AC-ACAB-643C86D85504}"/>
    <cellStyle name="Normal 6 3 2 3 3" xfId="2409" xr:uid="{50FD2572-B301-4C25-B009-012AB8EE70F9}"/>
    <cellStyle name="Normal 6 3 2 4" xfId="507" xr:uid="{84446E88-1427-4D8E-A75F-7834A03FCCF2}"/>
    <cellStyle name="Normal 6 3 2 4 2" xfId="2465" xr:uid="{7117F578-91C0-4A5D-8D99-46A885597357}"/>
    <cellStyle name="Normal 6 3 2 5" xfId="2380" xr:uid="{EBDC529B-8F54-492A-BD1C-B937CC3F1633}"/>
    <cellStyle name="Normal 6 3 3" xfId="343" xr:uid="{03952B5B-7EAC-4EB5-9DE1-A5C61EB1790D}"/>
    <cellStyle name="Normal 6 3 3 2" xfId="366" xr:uid="{FAA1A59C-0E95-487F-A819-46B70B45A140}"/>
    <cellStyle name="Normal 6 3 3 2 2" xfId="512" xr:uid="{46712059-DCE4-45BE-9CCA-1B9689EC98B5}"/>
    <cellStyle name="Normal 6 3 3 2 2 2" xfId="2470" xr:uid="{83BC2426-2E41-4980-BDE8-59DA3B5570BA}"/>
    <cellStyle name="Normal 6 3 3 2 3" xfId="2411" xr:uid="{D14DD91F-AD82-43EA-A860-3C92A1812266}"/>
    <cellStyle name="Normal 6 3 3 3" xfId="511" xr:uid="{EA019976-4D61-4887-BD4C-AE32961B1BD9}"/>
    <cellStyle name="Normal 6 3 3 3 2" xfId="2469" xr:uid="{A1FD3D56-C192-43A4-A2F8-5FFF67E7B210}"/>
    <cellStyle name="Normal 6 3 3 4" xfId="2388" xr:uid="{071EA282-4175-436B-91E8-5BE7D3111CDF}"/>
    <cellStyle name="Normal 6 3 4" xfId="363" xr:uid="{462DC147-F652-4769-AB6D-6317046FF139}"/>
    <cellStyle name="Normal 6 3 4 2" xfId="513" xr:uid="{2FE0EEE6-A4A3-4483-BD07-DF19DD09F1EA}"/>
    <cellStyle name="Normal 6 3 4 2 2" xfId="2471" xr:uid="{8551DF42-75B2-4AED-905D-2A169F4288B0}"/>
    <cellStyle name="Normal 6 3 4 3" xfId="2408" xr:uid="{19721FA3-A0C3-4282-9E65-66119C283D6D}"/>
    <cellStyle name="Normal 6 3 5" xfId="506" xr:uid="{AA3C4D4C-E5C6-4D80-A25E-FC112FF274F0}"/>
    <cellStyle name="Normal 6 3 5 2" xfId="2464" xr:uid="{34AA3C90-A305-470D-97EA-C71B31328F45}"/>
    <cellStyle name="Normal 6 3 6" xfId="2373" xr:uid="{209470F6-8609-4406-B083-71EA5DDBC62D}"/>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74" xr:uid="{74AC6EB1-4285-4A8E-A5F3-025410471D2F}"/>
    <cellStyle name="Normal 6 4 2 2 3" xfId="2413" xr:uid="{A378F327-3899-4306-B6D6-6ADBDF749AA1}"/>
    <cellStyle name="Normal 6 4 2 3" xfId="515" xr:uid="{0A0EB32C-9796-4F37-A16A-37FC5144D4AB}"/>
    <cellStyle name="Normal 6 4 2 3 2" xfId="2473" xr:uid="{7193EB66-2AAB-42A0-AAB6-92D9C6385CCD}"/>
    <cellStyle name="Normal 6 4 2 4" xfId="2390" xr:uid="{2E0EE90D-4B3A-48A1-993B-9DDABDEF2869}"/>
    <cellStyle name="Normal 6 4 3" xfId="367" xr:uid="{9C02624F-CE3F-4F38-A35D-033FB56C4037}"/>
    <cellStyle name="Normal 6 4 3 2" xfId="517" xr:uid="{0E38B21D-6DF5-4338-B06D-5655A497F7E6}"/>
    <cellStyle name="Normal 6 4 3 2 2" xfId="2475" xr:uid="{E99E58CF-244A-4F5C-A1BF-BE51337CB19B}"/>
    <cellStyle name="Normal 6 4 3 3" xfId="2412" xr:uid="{41A3028D-F02A-4A7F-B0BE-4DAA8102A001}"/>
    <cellStyle name="Normal 6 4 4" xfId="514" xr:uid="{9BF7FFF0-3EB4-4091-9E00-CA9FA1E549FB}"/>
    <cellStyle name="Normal 6 4 4 2" xfId="2472" xr:uid="{A4EB3E1A-71D8-4D95-81DB-DDF9465AB4C0}"/>
    <cellStyle name="Normal 6 4 5" xfId="2375" xr:uid="{9349FFAA-1A49-4CC4-B62D-99E3E7D93603}"/>
    <cellStyle name="Normal 6 5" xfId="340" xr:uid="{39BCA476-EAA3-40D7-B399-B12CA4709684}"/>
    <cellStyle name="Normal 6 5 2" xfId="369" xr:uid="{77AD6912-197E-4323-8B85-006BDB0F2A69}"/>
    <cellStyle name="Normal 6 5 2 2" xfId="519" xr:uid="{B4FC728E-A6A6-4544-9FE9-05E170F75800}"/>
    <cellStyle name="Normal 6 5 2 2 2" xfId="2477" xr:uid="{F7B6B072-FD36-41EB-B0B9-983D88C4C7A5}"/>
    <cellStyle name="Normal 6 5 2 3" xfId="2414" xr:uid="{415263B1-3151-407A-96D0-5128D5AD7318}"/>
    <cellStyle name="Normal 6 5 3" xfId="518" xr:uid="{E83F8610-E98C-438E-94F1-268563430D1C}"/>
    <cellStyle name="Normal 6 5 3 2" xfId="2476" xr:uid="{7FB634BE-9F44-4939-8669-4B86A2943962}"/>
    <cellStyle name="Normal 6 5 4" xfId="2385" xr:uid="{25BF3CED-3094-4802-9D9E-67DB7DC197BD}"/>
    <cellStyle name="Normal 6 6" xfId="358" xr:uid="{F47BB582-81A8-41F2-85E0-644AF670AC7E}"/>
    <cellStyle name="Normal 6 6 2" xfId="520" xr:uid="{AAE49162-A0EB-4613-82A5-80E2E7244EF6}"/>
    <cellStyle name="Normal 6 6 2 2" xfId="2478" xr:uid="{01CEAC30-D281-4965-A95D-C78A98D16A03}"/>
    <cellStyle name="Normal 6 6 3" xfId="2403" xr:uid="{E3006731-25F1-4EDC-9860-A2AD1B431632}"/>
    <cellStyle name="Normal 6 7" xfId="395" xr:uid="{9FF7AF40-6BC8-4651-98F8-A13E09D789E4}"/>
    <cellStyle name="Normal 6 7 2" xfId="521" xr:uid="{077E1489-F306-40F6-B566-E6A4900335E8}"/>
    <cellStyle name="Normal 6 7 2 2" xfId="2479" xr:uid="{54FFBD5F-2E11-4E36-9A7B-DF3A1CFE3E90}"/>
    <cellStyle name="Normal 6 7 3" xfId="2424" xr:uid="{57A795DD-913E-4D9F-ACCF-E3799B02899C}"/>
    <cellStyle name="Normal 6 8" xfId="431" xr:uid="{5DB46C59-3781-4539-AA80-7789BC7A722D}"/>
    <cellStyle name="Normal 6 8 2" xfId="522" xr:uid="{1FC88BCE-ACA6-461E-B9A4-593226CDEAB1}"/>
    <cellStyle name="Normal 6 8 2 2" xfId="2480" xr:uid="{9E337E8A-E465-4035-A589-D565E89FB975}"/>
    <cellStyle name="Normal 6 8 3" xfId="2426" xr:uid="{3DDD08DB-52E4-487F-B437-1A5374E7E6DE}"/>
    <cellStyle name="Normal 6 9" xfId="434" xr:uid="{F173A7BC-B3B4-4993-83C3-574E15738251}"/>
    <cellStyle name="Normal 6 9 2" xfId="523" xr:uid="{75A2EE0A-9BEB-465C-894B-EFB32F5EA7F6}"/>
    <cellStyle name="Normal 6 9 2 2" xfId="2481" xr:uid="{0A497530-8D4E-4851-8C39-9DF93471DD71}"/>
    <cellStyle name="Normal 6 9 3" xfId="2428" xr:uid="{9F211C64-E6A5-47FD-B674-2C2BD340AD7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86" xr:uid="{8B9E8F56-8960-4E67-92A1-5D605AE02091}"/>
    <cellStyle name="Normal 7 2 2 2 2 3" xfId="2418" xr:uid="{47BB389D-FA4D-474A-B1A9-B8BF1FFFD490}"/>
    <cellStyle name="Normal 7 2 2 2 3" xfId="527" xr:uid="{F53862C9-F708-41F3-80F4-FFF155AD6DC8}"/>
    <cellStyle name="Normal 7 2 2 2 3 2" xfId="2485" xr:uid="{9855D590-2B2E-4792-98E5-7896A031EB95}"/>
    <cellStyle name="Normal 7 2 2 2 4" xfId="2393" xr:uid="{DE3D1D4E-1E28-4B03-9833-43ECCAA00F12}"/>
    <cellStyle name="Normal 7 2 2 3" xfId="372" xr:uid="{0461ED90-3354-479B-A36E-A470E342BC2C}"/>
    <cellStyle name="Normal 7 2 2 3 2" xfId="529" xr:uid="{14A5EA1C-D735-453D-9005-B412177A00FE}"/>
    <cellStyle name="Normal 7 2 2 3 2 2" xfId="2487" xr:uid="{B06D6856-2E6B-433F-BF43-C0AB5AA5A9ED}"/>
    <cellStyle name="Normal 7 2 2 3 3" xfId="2417" xr:uid="{999FAB61-36D9-4A0D-BF2B-261FB9EDDA6F}"/>
    <cellStyle name="Normal 7 2 2 4" xfId="526" xr:uid="{F66FFCAF-5FFC-43CD-9D87-573FEB256CAA}"/>
    <cellStyle name="Normal 7 2 2 4 2" xfId="2484" xr:uid="{BAA216B7-8B34-4739-A238-EEF902E6856C}"/>
    <cellStyle name="Normal 7 2 2 5" xfId="2379" xr:uid="{D102EE2B-1C60-41BA-805A-B5DE2DD5DE5A}"/>
    <cellStyle name="Normal 7 2 3" xfId="347" xr:uid="{8D63EF92-514B-492D-B592-D8E4580870EB}"/>
    <cellStyle name="Normal 7 2 3 2" xfId="374" xr:uid="{4C96A61F-377A-48D5-8925-3718EF96232B}"/>
    <cellStyle name="Normal 7 2 3 2 2" xfId="531" xr:uid="{09706D63-F72B-49D1-945E-72A7D31CC13E}"/>
    <cellStyle name="Normal 7 2 3 2 2 2" xfId="2489" xr:uid="{203A065E-002A-4F62-8943-2E7ED2B14078}"/>
    <cellStyle name="Normal 7 2 3 2 3" xfId="2419" xr:uid="{0CE026AD-281B-47C2-89A9-231D0ADD2805}"/>
    <cellStyle name="Normal 7 2 3 3" xfId="530" xr:uid="{509AE553-6997-4E31-B6D6-629027FD8511}"/>
    <cellStyle name="Normal 7 2 3 3 2" xfId="2488" xr:uid="{AB393F75-FF30-453F-9978-C82F1C772E51}"/>
    <cellStyle name="Normal 7 2 3 4" xfId="2392" xr:uid="{CDBE03FA-0465-46BA-A4C8-80CCA2CDE73C}"/>
    <cellStyle name="Normal 7 2 4" xfId="371" xr:uid="{E27B4B98-324F-4EC7-AAF6-2F08F660E2C0}"/>
    <cellStyle name="Normal 7 2 4 2" xfId="532" xr:uid="{6AAF3D36-16EE-439B-AEC0-F7373DCB8521}"/>
    <cellStyle name="Normal 7 2 4 2 2" xfId="2490" xr:uid="{172BF7CF-13FC-4EA0-B85F-F88FB4ED54A6}"/>
    <cellStyle name="Normal 7 2 4 3" xfId="2416" xr:uid="{1702211D-2C38-49DA-A582-C5F81E2D8606}"/>
    <cellStyle name="Normal 7 2 5" xfId="463" xr:uid="{C0E9D699-8198-4B53-86E0-DB91E03F11E4}"/>
    <cellStyle name="Normal 7 2 5 2" xfId="533" xr:uid="{3B9A6999-F68A-4D2B-AB62-F1C1F17994FC}"/>
    <cellStyle name="Normal 7 2 5 2 2" xfId="2491" xr:uid="{9FE9DC4C-B19B-4AA3-9403-C8536E38E434}"/>
    <cellStyle name="Normal 7 2 5 3" xfId="2433" xr:uid="{8FD81E26-7E04-49C1-BA13-35E09795766B}"/>
    <cellStyle name="Normal 7 2 6" xfId="525" xr:uid="{72BF2DA2-35A8-4A3D-A40C-F2997DCEC459}"/>
    <cellStyle name="Normal 7 2 6 2" xfId="2483" xr:uid="{8C6259A6-1C35-4BC8-AE5A-7697F4A04851}"/>
    <cellStyle name="Normal 7 2 7" xfId="2372" xr:uid="{10A21983-9C7E-418B-B4FD-563BFCF760B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494" xr:uid="{F885A433-0A0D-4952-A7FC-B77D948B7F86}"/>
    <cellStyle name="Normal 7 3 2 2 3" xfId="2421" xr:uid="{131C0787-0E00-470A-B7FA-0113ADFACA55}"/>
    <cellStyle name="Normal 7 3 2 3" xfId="535" xr:uid="{3925FBA5-C494-48A2-B2B7-D3E5385D79CB}"/>
    <cellStyle name="Normal 7 3 2 3 2" xfId="2493" xr:uid="{23483965-9F07-4F52-91F0-B19C968D9972}"/>
    <cellStyle name="Normal 7 3 2 4" xfId="2394" xr:uid="{3D3EE382-070E-4DAD-B3A8-2E2D672E5B2A}"/>
    <cellStyle name="Normal 7 3 3" xfId="375" xr:uid="{B020E678-952B-4AF3-A5E4-5AA5B673BD3E}"/>
    <cellStyle name="Normal 7 3 3 2" xfId="537" xr:uid="{3F60A299-B6B7-4147-BBA7-1E2BB68BE33F}"/>
    <cellStyle name="Normal 7 3 3 2 2" xfId="2495" xr:uid="{9D9BD790-B1FF-42D8-854E-375129123D1F}"/>
    <cellStyle name="Normal 7 3 3 3" xfId="2420" xr:uid="{0644D04D-8C5A-48E7-939C-39F4B0F1CA84}"/>
    <cellStyle name="Normal 7 3 4" xfId="534" xr:uid="{3F4526F5-9CFA-459D-B311-2FD1BC2F0A02}"/>
    <cellStyle name="Normal 7 3 4 2" xfId="2492" xr:uid="{BB68FCB0-F93B-414E-B3EB-960C35A8D09A}"/>
    <cellStyle name="Normal 7 3 5" xfId="2376" xr:uid="{5633537E-534B-4106-AB72-257EEF9847DF}"/>
    <cellStyle name="Normal 7 4" xfId="346" xr:uid="{31269D53-FA35-4CDC-BB45-4A66B9AAAC49}"/>
    <cellStyle name="Normal 7 4 2" xfId="377" xr:uid="{A944037E-2AAC-4546-A07B-1C62B2E69142}"/>
    <cellStyle name="Normal 7 4 2 2" xfId="539" xr:uid="{C9B25A50-DDAD-4AF5-9759-26BE37410F3D}"/>
    <cellStyle name="Normal 7 4 2 2 2" xfId="2497" xr:uid="{814C7809-C130-4B3A-8A31-736CD14F23CD}"/>
    <cellStyle name="Normal 7 4 2 3" xfId="2422" xr:uid="{82E346A5-5F35-4432-AA81-33FC8219604D}"/>
    <cellStyle name="Normal 7 4 3" xfId="538" xr:uid="{53C0982A-C032-4E82-BCE6-C7FF30BF6428}"/>
    <cellStyle name="Normal 7 4 3 2" xfId="2496" xr:uid="{C97F83A7-ED74-4A2D-BCB4-ED3812DE3264}"/>
    <cellStyle name="Normal 7 4 4" xfId="2391" xr:uid="{D77782D4-A803-4717-8508-6766AB91A5DF}"/>
    <cellStyle name="Normal 7 5" xfId="370" xr:uid="{E534B099-97A2-459F-AC3B-685E662C32A9}"/>
    <cellStyle name="Normal 7 5 2" xfId="540" xr:uid="{35D029D9-9EF6-4D15-A33B-676D6FF7A1A1}"/>
    <cellStyle name="Normal 7 5 2 2" xfId="2498" xr:uid="{36732D97-53D5-4A85-B713-92E0B3E4265E}"/>
    <cellStyle name="Normal 7 5 3" xfId="2415" xr:uid="{872E92FF-E5AA-4278-B6CE-9886AE46CE71}"/>
    <cellStyle name="Normal 7 6" xfId="383" xr:uid="{7FC79651-053F-4277-8FB4-F773C2CBFFD1}"/>
    <cellStyle name="Normal 7 7" xfId="524" xr:uid="{0CE32725-2553-4924-8A10-11C6AFC6DD4D}"/>
    <cellStyle name="Normal 7 7 2" xfId="2482" xr:uid="{4F9AEAC7-BC5A-44D6-898E-15A7E80DB51C}"/>
    <cellStyle name="Normal 7 8" xfId="324" xr:uid="{E6684B8E-BDA5-404F-BE20-6F5372A7294E}"/>
    <cellStyle name="Normal 7 8 2" xfId="2369" xr:uid="{7D8FF1E4-B1D1-4198-9EFB-DF321C06DA64}"/>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499" xr:uid="{E628BE94-8A63-417E-A0B1-9E2A9B955710}"/>
    <cellStyle name="Normal 9 3" xfId="2423" xr:uid="{18EAA618-5768-41E2-8A28-EB7CF2B86230}"/>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2" xr:uid="{E89553FB-813A-46A9-9201-9C9CA97C2CB5}"/>
    <cellStyle name="Normal GHG Numbers (0.00) 3 2 2 2 3" xfId="1069" xr:uid="{F62475C0-BCC9-4405-80F1-4C1466D10A8D}"/>
    <cellStyle name="Normal GHG Numbers (0.00) 3 2 2 2 3 2" xfId="2633" xr:uid="{5D381064-208A-4D47-A055-6D31EF8C8F55}"/>
    <cellStyle name="Normal GHG Numbers (0.00) 3 2 2 2 4" xfId="2193" xr:uid="{9952FC4D-DAD7-4796-BFBD-184EB7EE1D18}"/>
    <cellStyle name="Normal GHG Numbers (0.00) 3 2 2 3" xfId="1335" xr:uid="{400BC8DB-518A-4C98-B957-8C8E2309160F}"/>
    <cellStyle name="Normal GHG Numbers (0.00) 3 2 2 3 2" xfId="2894" xr:uid="{36BADEC4-C64D-4080-BAF7-8AA2D190DE09}"/>
    <cellStyle name="Normal GHG Numbers (0.00) 3 2 2 4" xfId="1109" xr:uid="{225457B7-E254-4C67-B631-5169C39A5A12}"/>
    <cellStyle name="Normal GHG Numbers (0.00) 3 2 2 4 2" xfId="2672" xr:uid="{079C6FC5-6A3F-44A5-898E-31AECF7D9170}"/>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28" xr:uid="{EF4A1F3E-AF7D-478C-A801-3C3FA966C34C}"/>
    <cellStyle name="Normal GHG Numbers (0.00) 3 2 3 3" xfId="1758" xr:uid="{7F57D123-8A04-40AE-8CD7-D0E216E23599}"/>
    <cellStyle name="Normal GHG Numbers (0.00) 3 2 3 3 2" xfId="3310" xr:uid="{55AD09F8-9AFC-4123-A86B-55F0AD85CA21}"/>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1" xr:uid="{CF6379A4-4992-4B6E-8BBC-FFE2E9C50120}"/>
    <cellStyle name="Normal GHG Numbers (0.00) 3 3 2 2 3" xfId="1666" xr:uid="{0FAC41C5-C496-4779-887A-856FE0636D23}"/>
    <cellStyle name="Normal GHG Numbers (0.00) 3 3 2 2 3 2" xfId="3225" xr:uid="{BF4535F7-8325-42AE-9667-644BA51868ED}"/>
    <cellStyle name="Normal GHG Numbers (0.00) 3 3 2 2 4" xfId="2252" xr:uid="{F55D8926-AD51-4B25-A03E-969823AB7458}"/>
    <cellStyle name="Normal GHG Numbers (0.00) 3 3 2 3" xfId="1394" xr:uid="{7247452B-9FEA-4E7C-97DA-CD38DF24ED13}"/>
    <cellStyle name="Normal GHG Numbers (0.00) 3 3 2 3 2" xfId="2953" xr:uid="{3B789B6E-93B1-42A0-A472-F3058C55B0BA}"/>
    <cellStyle name="Normal GHG Numbers (0.00) 3 3 2 4" xfId="1224" xr:uid="{BC697149-8D66-41E9-BFF6-8ACD53A990BD}"/>
    <cellStyle name="Normal GHG Numbers (0.00) 3 3 2 4 2" xfId="2786" xr:uid="{F976C53E-525A-43A7-82C6-DE50DB962E75}"/>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58" xr:uid="{E288B1B0-2B8F-42D0-8379-79AE50648720}"/>
    <cellStyle name="Normal GHG Numbers (0.00) 3 3 3 2 3" xfId="993" xr:uid="{D0192E98-7FB7-438B-922A-055C61758ECE}"/>
    <cellStyle name="Normal GHG Numbers (0.00) 3 3 3 2 3 2" xfId="2560" xr:uid="{72E64907-4F90-4DA8-AD06-E625892CC733}"/>
    <cellStyle name="Normal GHG Numbers (0.00) 3 3 3 2 4" xfId="2149" xr:uid="{75DD3B17-FAA6-42F1-9D02-E383C68F1D94}"/>
    <cellStyle name="Normal GHG Numbers (0.00) 3 3 3 3" xfId="1291" xr:uid="{C10D9770-2FAD-41DA-95AB-B53B57601356}"/>
    <cellStyle name="Normal GHG Numbers (0.00) 3 3 3 3 2" xfId="2850" xr:uid="{A82E3AC0-7DB3-4275-847F-30B936408446}"/>
    <cellStyle name="Normal GHG Numbers (0.00) 3 3 3 4" xfId="1127" xr:uid="{F6BF98A3-CDCF-4F29-B8B2-CFEDBD3ECC91}"/>
    <cellStyle name="Normal GHG Numbers (0.00) 3 3 3 4 2" xfId="2690" xr:uid="{6F045B5D-566C-4D11-98E9-86DCD28FD620}"/>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1" xr:uid="{B63CFEEA-862C-4494-B731-DE8F3F41ED7A}"/>
    <cellStyle name="Normal GHG Numbers (0.00) 3 3 4 2 3" xfId="1904" xr:uid="{5B33B448-E164-422E-9838-E16EFA2BA62B}"/>
    <cellStyle name="Normal GHG Numbers (0.00) 3 3 4 2 3 2" xfId="3441" xr:uid="{732E6F43-803E-4169-9764-B60E23E6B51D}"/>
    <cellStyle name="Normal GHG Numbers (0.00) 3 3 4 2 4" xfId="2282" xr:uid="{ECAC18AB-CBBC-42F0-ABCC-03D14D15BD56}"/>
    <cellStyle name="Normal GHG Numbers (0.00) 3 3 4 3" xfId="1424" xr:uid="{571F0A6B-DB23-4FD3-8CE5-0C63662052A2}"/>
    <cellStyle name="Normal GHG Numbers (0.00) 3 3 4 3 2" xfId="2983" xr:uid="{EC79CB23-93B7-4B47-BF0C-979EF89043B7}"/>
    <cellStyle name="Normal GHG Numbers (0.00) 3 3 4 4" xfId="1874" xr:uid="{4402889C-8075-4512-8FF5-3F8BC1A344B6}"/>
    <cellStyle name="Normal GHG Numbers (0.00) 3 3 4 4 2" xfId="3413" xr:uid="{A97D9101-3590-4BF7-8F5F-49659C0E1D38}"/>
    <cellStyle name="Normal GHG Numbers (0.00) 3 3 4 5" xfId="2076" xr:uid="{A33209E0-369F-425A-A5A0-C77E4723E38B}"/>
    <cellStyle name="Normal GHG Numbers (0.00) 3 3 5" xfId="1173" xr:uid="{C251E45D-0342-4DAD-9C83-FA40E4AD526F}"/>
    <cellStyle name="Normal GHG Numbers (0.00) 3 3 5 2" xfId="2736" xr:uid="{18FAA58C-3671-473F-96EE-71150CA9B0F4}"/>
    <cellStyle name="Normal GHG Numbers (0.00) 3 3 6" xfId="1689" xr:uid="{07F5A262-4A94-4475-BEFA-4A7DB2EA31C9}"/>
    <cellStyle name="Normal GHG Numbers (0.00) 3 3 6 2" xfId="3245" xr:uid="{EB5CACD7-38F2-4561-BA9B-C2B3A6EFE8DB}"/>
    <cellStyle name="Normal GHG Numbers (0.00) 3 3 7" xfId="933" xr:uid="{DFAB1CE6-CD03-4742-A893-7712E9A48E70}"/>
    <cellStyle name="Normal GHG Numbers (0.00) 3 4" xfId="198" xr:uid="{2C0802AB-9A45-436E-87FD-2F589F8C7EFB}"/>
    <cellStyle name="Normal GHG Numbers (0.00) 3 4 2" xfId="2367" xr:uid="{348A82DE-7ACF-4F04-8C21-DE1806C24233}"/>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46" xr:uid="{889462CC-7BAC-4C81-A50F-4189C2286A5F}"/>
    <cellStyle name="Normal GHG Textfiels Bold 3 2 2 2 3" xfId="1162" xr:uid="{9436654C-4434-4D9C-9F62-F0918E49414B}"/>
    <cellStyle name="Normal GHG Textfiels Bold 3 2 2 2 3 2" xfId="2725" xr:uid="{B67275D5-F66C-4C09-B40C-D079F1A8F8F0}"/>
    <cellStyle name="Normal GHG Textfiels Bold 3 2 2 2 4" xfId="2137" xr:uid="{E6D010DB-314B-41B0-8753-7CD9A683761B}"/>
    <cellStyle name="Normal GHG Textfiels Bold 3 2 2 3" xfId="1279" xr:uid="{EA0DF71E-20DE-41CE-8D30-5A67DC5EF341}"/>
    <cellStyle name="Normal GHG Textfiels Bold 3 2 2 3 2" xfId="2838" xr:uid="{0C74C811-9020-43FF-8998-BE22ACCD955D}"/>
    <cellStyle name="Normal GHG Textfiels Bold 3 2 2 4" xfId="1698" xr:uid="{3FBD8FD2-B9CB-48E3-BBD6-F5380462213C}"/>
    <cellStyle name="Normal GHG Textfiels Bold 3 2 2 4 2" xfId="3253" xr:uid="{560E7B38-45F7-4DB8-AE96-AABF762FEFD0}"/>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29" xr:uid="{6C51A02A-E534-4721-8BE7-50F9A002F673}"/>
    <cellStyle name="Normal GHG Textfiels Bold 3 2 3 3" xfId="1888" xr:uid="{27C7A909-2ECE-40D4-B50E-FF53CD05787B}"/>
    <cellStyle name="Normal GHG Textfiels Bold 3 2 3 3 2" xfId="3425" xr:uid="{93F24CE0-8241-4C58-BD36-D3EF97FDB654}"/>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2" xr:uid="{442C67D4-ECD5-4A38-9350-0D65579D80D6}"/>
    <cellStyle name="Normal GHG Textfiels Bold 3 3 2 2 3" xfId="1826" xr:uid="{CDAA8BAA-9A45-4458-9894-B4AF969D8EBF}"/>
    <cellStyle name="Normal GHG Textfiels Bold 3 3 2 2 3 2" xfId="3370" xr:uid="{D81C8933-E17D-4706-8F6D-FC2F39D1D403}"/>
    <cellStyle name="Normal GHG Textfiels Bold 3 3 2 2 4" xfId="2253" xr:uid="{23432C56-AC03-4B3A-ABF2-FA7F4EF4B8E0}"/>
    <cellStyle name="Normal GHG Textfiels Bold 3 3 2 3" xfId="1395" xr:uid="{4D4F65E0-BACE-414A-9119-D89B01B0D674}"/>
    <cellStyle name="Normal GHG Textfiels Bold 3 3 2 3 2" xfId="2954" xr:uid="{3E7734E6-DAD5-4939-9171-3D83B2C4D26C}"/>
    <cellStyle name="Normal GHG Textfiels Bold 3 3 2 4" xfId="1090" xr:uid="{5082EF79-4C2D-40FA-AA9F-8E854420DD13}"/>
    <cellStyle name="Normal GHG Textfiels Bold 3 3 2 4 2" xfId="2653" xr:uid="{23363DF5-1392-4898-9E64-8B87C2CB5224}"/>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05" xr:uid="{957EFA96-DB02-4FF7-B721-102E38FB7191}"/>
    <cellStyle name="Normal GHG Textfiels Bold 3 3 3 2 3" xfId="1767" xr:uid="{D77D77D6-C40B-4DAE-886C-F15A872F17C2}"/>
    <cellStyle name="Normal GHG Textfiels Bold 3 3 3 2 3 2" xfId="3318" xr:uid="{AE5A0BF9-6A57-4BCE-AD9C-6FCBF7653BE5}"/>
    <cellStyle name="Normal GHG Textfiels Bold 3 3 3 2 4" xfId="2196" xr:uid="{BE194F84-0550-45AD-BF7B-B58231A3FFCA}"/>
    <cellStyle name="Normal GHG Textfiels Bold 3 3 3 3" xfId="1338" xr:uid="{330100A2-BBD5-43BE-A416-53136965AE0A}"/>
    <cellStyle name="Normal GHG Textfiels Bold 3 3 3 3 2" xfId="2897" xr:uid="{C65B1C58-1BF7-419B-BA12-91B10E775110}"/>
    <cellStyle name="Normal GHG Textfiels Bold 3 3 3 4" xfId="88" xr:uid="{C8F6774A-C169-4A4B-AF69-34BEC104A817}"/>
    <cellStyle name="Normal GHG Textfiels Bold 3 3 3 4 2" xfId="2341" xr:uid="{B370A043-24EC-4393-B412-141FCE36F384}"/>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0" xr:uid="{F5BF9602-8590-4FE7-8F80-A200BE4424B5}"/>
    <cellStyle name="Normal GHG Textfiels Bold 3 3 4 2 3" xfId="1660" xr:uid="{353FA194-40A4-4F60-AA4C-6684163EB0B6}"/>
    <cellStyle name="Normal GHG Textfiels Bold 3 3 4 2 3 2" xfId="3219" xr:uid="{FC0A4A52-C023-497F-943E-E7E97B5A0140}"/>
    <cellStyle name="Normal GHG Textfiels Bold 3 3 4 2 4" xfId="2171" xr:uid="{EF621F48-E1A4-4DF0-ABA7-933090576CAE}"/>
    <cellStyle name="Normal GHG Textfiels Bold 3 3 4 3" xfId="1313" xr:uid="{2FD89A5F-B1E1-4478-ABE6-EF5155E28679}"/>
    <cellStyle name="Normal GHG Textfiels Bold 3 3 4 3 2" xfId="2872" xr:uid="{9D0D9C00-4F96-4865-B2B1-57268C4A3BE0}"/>
    <cellStyle name="Normal GHG Textfiels Bold 3 3 4 4" xfId="1153" xr:uid="{AD4E6845-AE1F-4889-A432-4AB793FFD1CB}"/>
    <cellStyle name="Normal GHG Textfiels Bold 3 3 4 4 2" xfId="2716" xr:uid="{56458904-92D9-49C1-B627-C1FF46A61783}"/>
    <cellStyle name="Normal GHG Textfiels Bold 3 3 4 5" xfId="1965" xr:uid="{4457A1E5-3226-410E-972E-004BD31D2C19}"/>
    <cellStyle name="Normal GHG Textfiels Bold 3 3 5" xfId="1174" xr:uid="{13155997-ACB9-47CC-A67A-6EDCB4C44833}"/>
    <cellStyle name="Normal GHG Textfiels Bold 3 3 5 2" xfId="2737" xr:uid="{033551EF-EEFC-41B0-84C7-B58C0B28E40E}"/>
    <cellStyle name="Normal GHG Textfiels Bold 3 3 6" xfId="1250" xr:uid="{94FB4CB8-0556-44AA-BD96-3CBB07AD4629}"/>
    <cellStyle name="Normal GHG Textfiels Bold 3 3 6 2" xfId="2810" xr:uid="{AB62241B-A0B3-405F-9231-9EF2D19E7AE3}"/>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1" xr:uid="{DCF42164-32F6-47D9-9550-BFF84B09442D}"/>
    <cellStyle name="Normal GHG whole table 2 2 2 3" xfId="1808" xr:uid="{AC2C85DC-A465-414F-A003-F629569F66EC}"/>
    <cellStyle name="Normal GHG whole table 2 2 2 3 2" xfId="3354" xr:uid="{0D5F89B9-54B4-4D69-87AC-132F1067F1A7}"/>
    <cellStyle name="Normal GHG whole table 2 2 2 4" xfId="2192" xr:uid="{0AAA71FF-1C52-4B91-B47A-69DE7A0CBD3E}"/>
    <cellStyle name="Normal GHG whole table 2 2 3" xfId="1334" xr:uid="{F50DFC37-97E9-4951-AF5E-A25862D09723}"/>
    <cellStyle name="Normal GHG whole table 2 2 3 2" xfId="2893" xr:uid="{97FC9004-12A2-4DAC-940E-33ECD2A77701}"/>
    <cellStyle name="Normal GHG whole table 2 2 4" xfId="1791" xr:uid="{97F3278E-BF1B-4686-862A-8EFF367E1567}"/>
    <cellStyle name="Normal GHG whole table 2 2 4 2" xfId="3338" xr:uid="{C93C4B3B-A65D-49D6-B79E-CB1F0FA8859D}"/>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0" xr:uid="{74245E0B-C4E8-448E-8260-AC4C2EC8CF22}"/>
    <cellStyle name="Normal GHG whole table 2 3 3" xfId="1798" xr:uid="{42DE0C64-8143-4DB5-8348-5AB3F402E090}"/>
    <cellStyle name="Normal GHG whole table 2 3 3 2" xfId="3345" xr:uid="{05F33D90-1105-4273-9713-8C455AB475DE}"/>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1" xr:uid="{96114925-5CDC-4C5F-8012-07C5CD7DBCEF}"/>
    <cellStyle name="Normal GHG whole table 3 2 2 3" xfId="1872" xr:uid="{694BA5F1-5F2D-45EC-B9F9-C2D51F0126D4}"/>
    <cellStyle name="Normal GHG whole table 3 2 2 3 2" xfId="3411" xr:uid="{0094906E-3AEF-466A-B10E-86B56F9A7AD1}"/>
    <cellStyle name="Normal GHG whole table 3 2 2 4" xfId="2232" xr:uid="{1216C8B1-EFFF-4189-A46F-B163019A11A5}"/>
    <cellStyle name="Normal GHG whole table 3 2 3" xfId="1374" xr:uid="{A4D00CF7-31F1-4083-B330-2A4B5548CEE3}"/>
    <cellStyle name="Normal GHG whole table 3 2 3 2" xfId="2933" xr:uid="{004C78D2-B98C-4B33-8B26-06CEF027A882}"/>
    <cellStyle name="Normal GHG whole table 3 2 4" xfId="974" xr:uid="{3EAD1C09-5235-4F8D-9C07-9A1763152F40}"/>
    <cellStyle name="Normal GHG whole table 3 2 4 2" xfId="2546" xr:uid="{975B1995-E785-4EB3-8DEA-538B309F2B36}"/>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2" xr:uid="{E4F879C4-1B35-47F4-89AE-B0485F8FB7B8}"/>
    <cellStyle name="Normal GHG whole table 3 3 2 3" xfId="998" xr:uid="{486E1AAF-06A6-4465-A534-97EA0D361509}"/>
    <cellStyle name="Normal GHG whole table 3 3 2 3 2" xfId="2565" xr:uid="{2EDF9835-0BB9-4A27-81F6-32496A562AF7}"/>
    <cellStyle name="Normal GHG whole table 3 3 2 4" xfId="2153" xr:uid="{D8EE379B-A63E-4506-8058-A29B42875751}"/>
    <cellStyle name="Normal GHG whole table 3 3 3" xfId="1295" xr:uid="{F4669DCD-3776-4DF7-8948-658A173328CA}"/>
    <cellStyle name="Normal GHG whole table 3 3 3 2" xfId="2854" xr:uid="{CBBF5938-D502-4079-9BB3-3ED303A8310B}"/>
    <cellStyle name="Normal GHG whole table 3 3 4" xfId="1184" xr:uid="{DA24849B-B34B-43F0-99DC-331B6845F490}"/>
    <cellStyle name="Normal GHG whole table 3 3 4 2" xfId="2747" xr:uid="{AEC60CD2-1BB5-46FC-8FF9-F48102F76326}"/>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49" xr:uid="{36178F67-E1EF-429A-8867-6547F6FA1038}"/>
    <cellStyle name="Normal GHG whole table 3 4 2 3" xfId="1821" xr:uid="{9F8A2DE9-230A-4A05-9F17-21ACDE452D89}"/>
    <cellStyle name="Normal GHG whole table 3 4 2 3 2" xfId="3365" xr:uid="{4ED2D5C8-1200-4938-81A6-681BE741F332}"/>
    <cellStyle name="Normal GHG whole table 3 4 2 4" xfId="2240" xr:uid="{9B56F46F-C810-4A52-90C0-F857A0FCE10E}"/>
    <cellStyle name="Normal GHG whole table 3 4 3" xfId="1382" xr:uid="{BCA86298-111E-44BF-BAD8-DFAC31CE4831}"/>
    <cellStyle name="Normal GHG whole table 3 4 3 2" xfId="2941" xr:uid="{F43DECEE-FE18-4565-B35B-14CF71721BC0}"/>
    <cellStyle name="Normal GHG whole table 3 4 4" xfId="1139" xr:uid="{4D36E32C-96BD-4501-9CF7-E7C177587220}"/>
    <cellStyle name="Normal GHG whole table 3 4 4 2" xfId="2702" xr:uid="{2B426EBF-B645-400A-9F7A-41A6411CDCAC}"/>
    <cellStyle name="Normal GHG whole table 3 4 5" xfId="2034" xr:uid="{8557C4D4-3B38-4A10-AE2F-B303AFE0A4D8}"/>
    <cellStyle name="Normal GHG whole table 3 5" xfId="1114" xr:uid="{3375449A-2DB3-47C4-AC25-1E5AC2CA5E8F}"/>
    <cellStyle name="Normal GHG whole table 3 5 2" xfId="2677" xr:uid="{0E699959-02FF-47A6-B28F-B7C060698055}"/>
    <cellStyle name="Normal GHG whole table 3 6" xfId="1186" xr:uid="{5A56F0A9-71AC-4B6B-845A-B3AA23924E9E}"/>
    <cellStyle name="Normal GHG whole table 3 6 2" xfId="2749" xr:uid="{F237CCCC-B2B3-48B1-914B-BC5043FB248C}"/>
    <cellStyle name="Normal GHG whole table 3 7" xfId="67" xr:uid="{6FDD76E4-04FD-4ABB-B398-A3A35FCBC6B9}"/>
    <cellStyle name="Normal GHG whole table 4" xfId="104" xr:uid="{25324109-3CAD-40C1-AB9E-7B28BF9D8769}"/>
    <cellStyle name="Normal GHG whole table 4 2" xfId="2357" xr:uid="{B141558A-A49F-4B3B-9BFA-A498104E58BD}"/>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84" xr:uid="{477084B1-A2E3-4327-8E82-5426FF08831C}"/>
    <cellStyle name="Note 2 2 2 3" xfId="929" xr:uid="{018C14F1-7F5C-46BE-8625-29E36C71CB18}"/>
    <cellStyle name="Note 2 2 2 3 2" xfId="2504" xr:uid="{DC1E60FE-F9AD-44A1-B3B4-BEFB2C1A4F7D}"/>
    <cellStyle name="Note 2 2 2 4" xfId="2175" xr:uid="{286A17BE-C39B-4BE1-8800-363CC5F7AB55}"/>
    <cellStyle name="Note 2 2 3" xfId="1317" xr:uid="{EE4136E6-7FD3-47F0-B65B-55760A219C30}"/>
    <cellStyle name="Note 2 2 3 2" xfId="2876" xr:uid="{C2A98E88-EAC8-4C6B-A08E-F8B3675EEB01}"/>
    <cellStyle name="Note 2 2 4" xfId="1183" xr:uid="{45729245-8CFA-4B0A-A347-337705990318}"/>
    <cellStyle name="Note 2 2 4 2" xfId="2746" xr:uid="{2BA89B53-DEDA-4E11-B4BA-572C894AB44C}"/>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48" xr:uid="{DB990302-655E-49F7-988D-3BE6C3BA801D}"/>
    <cellStyle name="Note 2 3 2 3" xfId="1697" xr:uid="{63F6F43B-8B9C-4AE5-8E4C-254661967DFF}"/>
    <cellStyle name="Note 2 3 2 3 2" xfId="3252" xr:uid="{338CC005-4491-42D0-8425-8A4D337E711A}"/>
    <cellStyle name="Note 2 3 2 4" xfId="2239" xr:uid="{B8671843-369A-443C-B4F6-519D565035F1}"/>
    <cellStyle name="Note 2 3 3" xfId="1381" xr:uid="{356C9460-ED05-425A-9C58-308466798931}"/>
    <cellStyle name="Note 2 3 3 2" xfId="2940" xr:uid="{386735F0-893E-4557-A780-85CAFCBE3378}"/>
    <cellStyle name="Note 2 3 4" xfId="1807" xr:uid="{F2599651-53FE-40E7-876C-334D843A2CF0}"/>
    <cellStyle name="Note 2 3 4 2" xfId="3353" xr:uid="{6ADA627F-B50F-4298-8A4A-903F5D5E3F8D}"/>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3" xr:uid="{99218041-A1C0-42E4-ACA8-8181A9C25211}"/>
    <cellStyle name="Note 2 4 2 3" xfId="944" xr:uid="{425E1CEC-1CFD-4A54-BDAA-F497A43F9E7F}"/>
    <cellStyle name="Note 2 4 2 3 2" xfId="2517" xr:uid="{C4EF9CD7-9E4C-4416-8A5E-3ADBA0C52C7B}"/>
    <cellStyle name="Note 2 4 2 4" xfId="2134" xr:uid="{9EFE570D-AE4F-47E5-8C1F-A76C3CE4CD80}"/>
    <cellStyle name="Note 2 4 3" xfId="1276" xr:uid="{FD7D59F3-843B-43DE-9EDF-B304239EC77F}"/>
    <cellStyle name="Note 2 4 3 2" xfId="2835" xr:uid="{50C34F7C-E6C7-4752-86A1-0F870CB7478B}"/>
    <cellStyle name="Note 2 4 4" xfId="1009" xr:uid="{C3B150E2-E2AA-47B6-977C-546B8E1B2EEB}"/>
    <cellStyle name="Note 2 4 4 2" xfId="2575" xr:uid="{32A82D1A-01E9-49E8-81B8-783E143D8C95}"/>
    <cellStyle name="Note 2 4 5" xfId="1928" xr:uid="{F2E2FC76-9867-48BB-B254-9917EC6DA7E3}"/>
    <cellStyle name="Note 2 5" xfId="720" xr:uid="{FC2D1195-E0EE-457E-A953-8D296C0276B6}"/>
    <cellStyle name="Note 2 5 2" xfId="1440" xr:uid="{0197B550-0251-4AF7-99C8-E77DCCF2AFD4}"/>
    <cellStyle name="Note 2 5 2 2" xfId="2999" xr:uid="{B78D3971-595D-4BA7-B675-A11E54523AC1}"/>
    <cellStyle name="Note 2 5 3" xfId="1180" xr:uid="{25869A0F-C421-4449-9E73-FE23E7929AEF}"/>
    <cellStyle name="Note 2 5 3 2" xfId="2743" xr:uid="{A64BC904-2A2A-416A-86DA-70B65E426751}"/>
    <cellStyle name="Note 2 5 4" xfId="2091" xr:uid="{B3BB326F-F291-47D5-AB3C-84CAA749EA0F}"/>
    <cellStyle name="Note 2 6" xfId="1035" xr:uid="{B6EA0749-7474-45EE-BB82-6E5F83913D25}"/>
    <cellStyle name="Note 2 6 2" xfId="2601" xr:uid="{864903B1-F3C9-4775-B2FA-9ECF683F7918}"/>
    <cellStyle name="Note 2 7" xfId="1151" xr:uid="{E4CB69E4-0EBC-4455-8FD3-06355BED2691}"/>
    <cellStyle name="Note 2 7 2" xfId="2714" xr:uid="{36CECAED-FD96-4883-BC0F-C1F449E05270}"/>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2" xr:uid="{99F1CC8D-9198-4999-979D-FEB68FABB9C2}"/>
    <cellStyle name="Note 3 2 2 3" xfId="1661" xr:uid="{50427A16-ABFD-4CC8-A9A0-9F8E173733D9}"/>
    <cellStyle name="Note 3 2 2 3 2" xfId="3220" xr:uid="{499C0703-A895-4911-BA61-E5E725C68A03}"/>
    <cellStyle name="Note 3 2 2 4" xfId="2203" xr:uid="{63D2D370-3310-4FB4-9BC1-1442DC2AD061}"/>
    <cellStyle name="Note 3 2 3" xfId="1345" xr:uid="{23345041-74D7-45EA-B9A8-29F97D6BFA65}"/>
    <cellStyle name="Note 3 2 3 2" xfId="2904" xr:uid="{A959D365-F036-45AA-9E09-6A23638435F1}"/>
    <cellStyle name="Note 3 2 4" xfId="1088" xr:uid="{7DD68193-434C-4C0A-9633-27C2183B3475}"/>
    <cellStyle name="Note 3 2 4 2" xfId="2651" xr:uid="{91EDDCD5-A133-4D23-A400-8DCDF7A7D8AD}"/>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78" xr:uid="{080BCDC3-A71F-47D3-8910-1027361A31F6}"/>
    <cellStyle name="Note 3 3 2 3" xfId="75" xr:uid="{EEF0695A-4A3D-4726-9939-B2AEEE09BA3B}"/>
    <cellStyle name="Note 3 3 2 3 2" xfId="2329" xr:uid="{7B58AA98-6B66-4762-BD38-8C8347D3D25F}"/>
    <cellStyle name="Note 3 3 2 4" xfId="2169" xr:uid="{FD55CDDD-56C6-4FE3-936C-C934D99A9A49}"/>
    <cellStyle name="Note 3 3 3" xfId="1311" xr:uid="{537F797B-C231-45F4-831C-B688B0089B5A}"/>
    <cellStyle name="Note 3 3 3 2" xfId="2870" xr:uid="{DC4D6AE4-B32B-4B06-96E5-98A04F0EC074}"/>
    <cellStyle name="Note 3 3 4" xfId="1800" xr:uid="{51B5A37D-8BC1-4D40-8E26-E147702EB557}"/>
    <cellStyle name="Note 3 3 4 2" xfId="3347" xr:uid="{EA1AE384-AF2B-41A4-A513-61D1A220B498}"/>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096" xr:uid="{D0AB26D7-E584-4DC7-89AD-E765B417ED3F}"/>
    <cellStyle name="Note 3 4 2 3" xfId="1126" xr:uid="{716E289F-E4D4-4CF7-BE9A-A536040BC434}"/>
    <cellStyle name="Note 3 4 2 3 2" xfId="2689" xr:uid="{AA61BE3B-0105-47A6-A182-3B2FCAFDDCCE}"/>
    <cellStyle name="Note 3 4 2 4" xfId="2187" xr:uid="{F29A71F3-32A3-46E5-B4D8-D480B70C76C0}"/>
    <cellStyle name="Note 3 4 3" xfId="1329" xr:uid="{9E795E9B-A2CF-4D4D-872B-2A6F844B2B3B}"/>
    <cellStyle name="Note 3 4 3 2" xfId="2888" xr:uid="{0220253F-309B-4ABB-9332-E30B114DE2F0}"/>
    <cellStyle name="Note 3 4 4" xfId="1739" xr:uid="{29960EC1-6AD2-4B83-9A27-77B8A9833973}"/>
    <cellStyle name="Note 3 4 4 2" xfId="3292" xr:uid="{6C0587E9-08F4-404C-9CE7-88A911AB3710}"/>
    <cellStyle name="Note 3 4 5" xfId="1981" xr:uid="{26D77096-C9A1-4A21-AD7E-303048600420}"/>
    <cellStyle name="Note 3 5" xfId="726" xr:uid="{B5C397D0-7EBF-4AE2-88B0-ABD24A1EDB52}"/>
    <cellStyle name="Note 3 5 2" xfId="1446" xr:uid="{7BCE63A6-F1E6-4249-BFA2-49C3FCC3BCD4}"/>
    <cellStyle name="Note 3 5 2 2" xfId="3005" xr:uid="{9A87DD06-8145-4CE1-AA36-3F97D2AF1FE5}"/>
    <cellStyle name="Note 3 5 3" xfId="1870" xr:uid="{F9843B54-BA7E-475A-899B-4004143FE12F}"/>
    <cellStyle name="Note 3 5 3 2" xfId="3409" xr:uid="{FFD096D9-1AD5-4266-8456-8DF3ABBC9FEC}"/>
    <cellStyle name="Note 3 5 4" xfId="2097" xr:uid="{A3348E75-4E86-407A-9A97-F4561DB9AAC8}"/>
    <cellStyle name="Note 3 6" xfId="1077" xr:uid="{65F4B115-990F-4A50-B50D-F23DC0B75C1E}"/>
    <cellStyle name="Note 3 6 2" xfId="2640" xr:uid="{3B69D932-B3C4-41A3-80E8-BE2FEA849FA4}"/>
    <cellStyle name="Note 3 7" xfId="1771" xr:uid="{7AC44118-94D1-467F-8F2C-9A66F248FD25}"/>
    <cellStyle name="Note 3 7 2" xfId="3321" xr:uid="{F5366A05-3BFA-48E0-A3F0-A5C40C63EB24}"/>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85" xr:uid="{FDDB13EF-E929-4086-A3A5-378472188BA2}"/>
    <cellStyle name="Notiz 2 2 3" xfId="1145" xr:uid="{257B1D95-17C6-4D16-8886-850734419E0F}"/>
    <cellStyle name="Notiz 2 2 3 2" xfId="2708" xr:uid="{0F4C77BE-8012-4034-8F86-8879FF3C2205}"/>
    <cellStyle name="Notiz 2 2 4" xfId="2176" xr:uid="{3D10ABDE-B96D-41AD-B827-E40A85EF8270}"/>
    <cellStyle name="Notiz 2 3" xfId="1318" xr:uid="{B6880568-C68E-4002-83EB-A3B389533547}"/>
    <cellStyle name="Notiz 2 3 2" xfId="2877" xr:uid="{9BD50F40-71DD-49E2-B9AD-9B43D3F44D17}"/>
    <cellStyle name="Notiz 2 4" xfId="1047" xr:uid="{CA795A7A-9ABF-4866-BD51-7D991CEFFC68}"/>
    <cellStyle name="Notiz 2 4 2" xfId="2612" xr:uid="{3C807DA3-E67F-4604-A432-3AFCFC10CBB3}"/>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47" xr:uid="{22BD49C0-4AD9-40E4-B9E9-99A504F8E536}"/>
    <cellStyle name="Notiz 3 2 3" xfId="1840" xr:uid="{6E400580-E35E-4346-BF63-71F512802734}"/>
    <cellStyle name="Notiz 3 2 3 2" xfId="3383" xr:uid="{3B2F37A3-6F9B-4C2A-98CA-3546A69AFB6E}"/>
    <cellStyle name="Notiz 3 2 4" xfId="2238" xr:uid="{7C1A5470-3A10-4FD9-8115-CFC5B68D7A7C}"/>
    <cellStyle name="Notiz 3 3" xfId="1380" xr:uid="{B0A2367D-DE3C-4588-BE61-5F778CA03F6D}"/>
    <cellStyle name="Notiz 3 3 2" xfId="2939" xr:uid="{C0994E9A-B711-4AA2-A1D3-9CB99FDC5A3C}"/>
    <cellStyle name="Notiz 3 4" xfId="1172" xr:uid="{038EC6B6-2B65-41D0-97B0-F964AA624BB4}"/>
    <cellStyle name="Notiz 3 4 2" xfId="2735" xr:uid="{1BD6AB9A-AEFD-486C-B2C5-C324A5108E3F}"/>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16" xr:uid="{0E77C7CE-59FC-41AA-9D7C-D1BB72586E71}"/>
    <cellStyle name="Notiz 4 2 3" xfId="1203" xr:uid="{ECFE2164-DA9D-4951-B446-5B28B32BC47B}"/>
    <cellStyle name="Notiz 4 2 3 2" xfId="2766" xr:uid="{1340F603-5BB9-43F5-BA1B-B59955BD6EEE}"/>
    <cellStyle name="Notiz 4 2 4" xfId="2207" xr:uid="{F07980E9-0A2B-4AAA-B8E8-1A38B693FD63}"/>
    <cellStyle name="Notiz 4 3" xfId="1349" xr:uid="{542833F1-964E-4FF1-A0B4-EC98151CA9B2}"/>
    <cellStyle name="Notiz 4 3 2" xfId="2908" xr:uid="{1473E4F3-8F1E-44ED-9FD4-BD9D159F932A}"/>
    <cellStyle name="Notiz 4 4" xfId="1091" xr:uid="{E2061349-64BD-4DEA-981B-9471C30A1071}"/>
    <cellStyle name="Notiz 4 4 2" xfId="2654" xr:uid="{722C4825-96E2-4B46-848C-5A138A1D9477}"/>
    <cellStyle name="Notiz 4 5" xfId="2001" xr:uid="{AC44B8AF-AD6D-4D88-8EA6-05D477FFBA38}"/>
    <cellStyle name="Notiz 5" xfId="721" xr:uid="{6D53FF66-AFA6-4674-A31D-AE1D86B65460}"/>
    <cellStyle name="Notiz 5 2" xfId="1441" xr:uid="{50E3CA49-FDC7-44B1-B8AE-43604670BBC5}"/>
    <cellStyle name="Notiz 5 2 2" xfId="3000" xr:uid="{21171BFA-FC48-4750-A1D0-C37F0EEEBBC5}"/>
    <cellStyle name="Notiz 5 3" xfId="43" xr:uid="{7E36CC86-D63E-4447-8AC1-5C3F9BEFD230}"/>
    <cellStyle name="Notiz 5 3 2" xfId="2318" xr:uid="{52AA48D1-CFD0-47DD-8E4C-3A75EB0AA488}"/>
    <cellStyle name="Notiz 5 4" xfId="2092" xr:uid="{24A598B0-516D-406B-8881-8395C127B74C}"/>
    <cellStyle name="Notiz 6" xfId="1036" xr:uid="{0D9052B2-808D-4474-8ECB-BB38233D56F8}"/>
    <cellStyle name="Notiz 6 2" xfId="2602" xr:uid="{D187DD4A-678F-4F3C-B488-9ED5DDE9F62E}"/>
    <cellStyle name="Notiz 7" xfId="1866" xr:uid="{46F867FF-E71C-48EF-80C7-603831980B34}"/>
    <cellStyle name="Notiz 7 2" xfId="3405" xr:uid="{141A011E-3494-470D-A7C1-FAF5FA83497F}"/>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86" xr:uid="{0D52342A-2F56-44D0-B4E4-8E13CE787563}"/>
    <cellStyle name="Output 2 2 2 3" xfId="930" xr:uid="{169A9F76-3DCC-4956-AFEA-19021666C3C9}"/>
    <cellStyle name="Output 2 2 2 3 2" xfId="2505" xr:uid="{CAF622A9-9DD1-4C48-8F76-C1E3FDC025D9}"/>
    <cellStyle name="Output 2 2 2 4" xfId="2177" xr:uid="{17AC7C7B-ECCF-411E-B68C-A01DF3E3F8D2}"/>
    <cellStyle name="Output 2 2 3" xfId="1319" xr:uid="{B97806BA-6601-4188-BA15-1D2D69C25161}"/>
    <cellStyle name="Output 2 2 3 2" xfId="2878" xr:uid="{D4AFD9BB-61C7-4B0D-8911-3AA6F77C99D2}"/>
    <cellStyle name="Output 2 2 4" xfId="1247" xr:uid="{0EE80F6B-D114-4B0E-9714-A46FB594FCEE}"/>
    <cellStyle name="Output 2 2 4 2" xfId="2808" xr:uid="{FF719D41-EB71-4122-9FA0-351EEB9CF0C2}"/>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2" xr:uid="{D9B9A06C-B860-492E-B50F-CA95FCE50A8A}"/>
    <cellStyle name="Output 2 3 2 3" xfId="1895" xr:uid="{D731F10C-CF5B-4FEE-8D65-7AE0485BFE5F}"/>
    <cellStyle name="Output 2 3 2 3 2" xfId="3432" xr:uid="{C78DBED0-271E-48C3-8453-8BCBD3985265}"/>
    <cellStyle name="Output 2 3 2 4" xfId="2273" xr:uid="{F1E342F7-5CAA-4C33-8670-76AFF70674FA}"/>
    <cellStyle name="Output 2 3 3" xfId="1415" xr:uid="{8AD9A7A1-1D05-43BA-89A7-88DE8D6B17A0}"/>
    <cellStyle name="Output 2 3 3 2" xfId="2974" xr:uid="{F4348BDD-8E7A-42DC-80F7-62900FA76E49}"/>
    <cellStyle name="Output 2 3 4" xfId="1718" xr:uid="{D323C693-580F-4766-A446-2285990FB763}"/>
    <cellStyle name="Output 2 3 4 2" xfId="3273" xr:uid="{EBD21DEC-FBE5-460B-ADDC-0A181B4BF34A}"/>
    <cellStyle name="Output 2 3 5" xfId="2067" xr:uid="{82CBD374-4339-47B4-9098-7DEA09753FF6}"/>
    <cellStyle name="Output 2 4" xfId="722" xr:uid="{8FF9CFA9-DEF7-4EC3-AA1F-6393A4C71F42}"/>
    <cellStyle name="Output 2 4 2" xfId="1442" xr:uid="{F9CEF48B-F1AB-4A84-A329-DCE649CDFEFC}"/>
    <cellStyle name="Output 2 4 2 2" xfId="3001" xr:uid="{3B4BB7CC-4837-49B1-8CD4-24229514B613}"/>
    <cellStyle name="Output 2 4 3" xfId="1157" xr:uid="{F37FFEDE-27A4-402B-931B-F188DF01D119}"/>
    <cellStyle name="Output 2 4 3 2" xfId="2720" xr:uid="{F55433F5-B42D-4A62-88D4-0A026402644C}"/>
    <cellStyle name="Output 2 4 4" xfId="2093" xr:uid="{8DDA0ECE-E013-4896-9847-EBE8C110DB66}"/>
    <cellStyle name="Output 2 5" xfId="1037" xr:uid="{F52DC07D-97C5-4066-A74F-A8B1CEEDB451}"/>
    <cellStyle name="Output 2 5 2" xfId="2603" xr:uid="{210922A4-2B29-4363-AB50-C09945C6B804}"/>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3" xr:uid="{1F7F52BC-C8F8-438B-9CAA-2C2D74E0992E}"/>
    <cellStyle name="Output 3 2 2 3" xfId="1856" xr:uid="{1414B007-DF89-49DB-A75C-388F8B296A90}"/>
    <cellStyle name="Output 3 2 2 3 2" xfId="3396" xr:uid="{EB03F4C2-7C06-43D4-9F2F-9AE3FC925F49}"/>
    <cellStyle name="Output 3 2 2 4" xfId="2204" xr:uid="{67D15227-6CAC-4AB6-850A-9E643189DBF8}"/>
    <cellStyle name="Output 3 2 3" xfId="1346" xr:uid="{9479AE08-F6D5-4B8E-BF46-C9E0189676E2}"/>
    <cellStyle name="Output 3 2 3 2" xfId="2905" xr:uid="{FE460981-90D3-448C-AD25-2149BCFFBD6E}"/>
    <cellStyle name="Output 3 2 4" xfId="1150" xr:uid="{E8960CE8-F875-4A76-8980-54096342D9A0}"/>
    <cellStyle name="Output 3 2 4 2" xfId="2713" xr:uid="{63E14BD3-5181-4080-A032-FF6796C78D13}"/>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64" xr:uid="{457246D6-7C15-48A5-83EB-4B8E74F058E1}"/>
    <cellStyle name="Output 3 3 2 3" xfId="1216" xr:uid="{57621A11-57CC-4580-9142-625516AD08CA}"/>
    <cellStyle name="Output 3 3 2 3 2" xfId="2778" xr:uid="{8AF50EFA-A960-4192-991C-A5D04FA84AD4}"/>
    <cellStyle name="Output 3 3 2 4" xfId="2255" xr:uid="{20B6EC93-BA81-466F-BBEA-C0B9C765522D}"/>
    <cellStyle name="Output 3 3 3" xfId="1397" xr:uid="{EA0C2D1B-1843-4EA3-B6BD-AB248CB635A4}"/>
    <cellStyle name="Output 3 3 3 2" xfId="2956" xr:uid="{087755C4-6132-4702-A8D7-F775431EEBB6}"/>
    <cellStyle name="Output 3 3 4" xfId="1641" xr:uid="{FD20732D-801C-415A-B83F-CA4064166EB2}"/>
    <cellStyle name="Output 3 3 4 2" xfId="3200" xr:uid="{96E7B0FE-2C05-4340-8760-250498E3C28B}"/>
    <cellStyle name="Output 3 3 5" xfId="2049" xr:uid="{F6692F01-8523-4330-8535-B15926D30058}"/>
    <cellStyle name="Output 3 4" xfId="727" xr:uid="{529F1BE2-2C39-4920-991B-1E27F6DE0749}"/>
    <cellStyle name="Output 3 4 2" xfId="1447" xr:uid="{B5798747-89B6-489C-8C03-C92E41756B95}"/>
    <cellStyle name="Output 3 4 2 2" xfId="3006" xr:uid="{53DD51FA-30E5-4A4C-A689-7A4F52BDB98A}"/>
    <cellStyle name="Output 3 4 3" xfId="1827" xr:uid="{5A0F81F0-7987-4A62-B754-429F7131F10A}"/>
    <cellStyle name="Output 3 4 3 2" xfId="3371" xr:uid="{05117EC2-F788-479F-82AE-8B186DC7E9A7}"/>
    <cellStyle name="Output 3 4 4" xfId="2098" xr:uid="{CFF3A5A8-431F-434B-BF4D-C0CF8334C3A7}"/>
    <cellStyle name="Output 3 5" xfId="1078" xr:uid="{3FCE0222-6D2D-4CBA-B607-3C7FF9C7FFB5}"/>
    <cellStyle name="Output 3 5 2" xfId="2641" xr:uid="{8E8C687A-CBCD-4624-8983-4328E7D664AF}"/>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0" xr:uid="{10B7F4D8-3C31-429B-95CB-8EA6A907DB93}"/>
    <cellStyle name="Pattern 2 2 2 3" xfId="1886" xr:uid="{7E3060E8-E441-462E-AED7-CDDF852DF898}"/>
    <cellStyle name="Pattern 2 2 2 3 2" xfId="3423" xr:uid="{2BAD590E-86BA-46E4-A7F2-A45174A0EBB5}"/>
    <cellStyle name="Pattern 2 2 2 4" xfId="2191" xr:uid="{162BD29D-12B6-4F80-997A-DBDC2E41C7DE}"/>
    <cellStyle name="Pattern 2 2 3" xfId="1333" xr:uid="{99A0BAFA-E042-4E46-B357-07A8AB115C45}"/>
    <cellStyle name="Pattern 2 2 3 2" xfId="2892" xr:uid="{3965D9F9-A966-4E7E-AF59-7B917B5EC85B}"/>
    <cellStyle name="Pattern 2 2 4" xfId="1882" xr:uid="{9F9A8620-5DA3-471C-87ED-AEC7E443E3D8}"/>
    <cellStyle name="Pattern 2 2 4 2" xfId="3419" xr:uid="{284B4B47-A4E4-4524-BCAA-86BB70FE3BCB}"/>
    <cellStyle name="Pattern 2 2 5" xfId="1985" xr:uid="{F57077F4-C87F-4F49-8FBA-A6A73D020B5E}"/>
    <cellStyle name="Pattern 2 3" xfId="759" xr:uid="{6068203D-0C6F-45A3-A012-AE521C8717AE}"/>
    <cellStyle name="Pattern 2 3 2" xfId="1472" xr:uid="{A98EF5FD-144C-4BB1-8D59-7C132492583D}"/>
    <cellStyle name="Pattern 2 3 2 2" xfId="3031" xr:uid="{276FC060-FC4F-4028-977C-70269CEFD247}"/>
    <cellStyle name="Pattern 2 3 3" xfId="1196" xr:uid="{9EDD0571-4F32-4755-AD31-61D0849214B8}"/>
    <cellStyle name="Pattern 2 3 3 2" xfId="2759" xr:uid="{3EA24B45-9EDA-421A-A8CE-1886AD3098BD}"/>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3" xr:uid="{53DBBF91-C8C4-44D2-B65A-43F58B58C313}"/>
    <cellStyle name="Pattern 3 2 2 3" xfId="1859" xr:uid="{8A688849-E6E0-44C6-8FD5-4CE67EA341CB}"/>
    <cellStyle name="Pattern 3 2 2 3 2" xfId="3399" xr:uid="{F3495D8A-3C57-421D-B1E3-283C0F8DA1ED}"/>
    <cellStyle name="Pattern 3 2 2 4" xfId="2234" xr:uid="{63A6EB84-A7A1-48EF-BF88-A6309A251ACE}"/>
    <cellStyle name="Pattern 3 2 3" xfId="1376" xr:uid="{96470434-5C5E-4AA9-9B59-ABA60477DB69}"/>
    <cellStyle name="Pattern 3 2 3 2" xfId="2935" xr:uid="{CB7A7629-7C23-4987-8080-CE93EA600FA8}"/>
    <cellStyle name="Pattern 3 2 4" xfId="1688" xr:uid="{C873A5C9-AB67-4CD8-9D00-CEBAD1EFA792}"/>
    <cellStyle name="Pattern 3 2 4 2" xfId="3244" xr:uid="{B5B17469-A1F3-4275-8F81-9F3D9EA76EF9}"/>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2" xr:uid="{2B6A9576-DD66-486B-A6F1-462B113E83AA}"/>
    <cellStyle name="Pattern 3 3 2 3" xfId="935" xr:uid="{9EF543F7-BC58-47C7-8106-B888841734E2}"/>
    <cellStyle name="Pattern 3 3 2 3 2" xfId="2509" xr:uid="{FF1F076D-A510-4001-960A-6B1283594E32}"/>
    <cellStyle name="Pattern 3 3 2 4" xfId="2133" xr:uid="{8D667953-B316-4FF6-9387-27F0D7687B7D}"/>
    <cellStyle name="Pattern 3 3 3" xfId="1275" xr:uid="{A801E868-3C2B-4391-9069-D72C84F2BD92}"/>
    <cellStyle name="Pattern 3 3 3 2" xfId="2834" xr:uid="{2E705CC0-873F-49C2-8A0F-4C0902A0401E}"/>
    <cellStyle name="Pattern 3 3 4" xfId="1024" xr:uid="{54087187-3BFF-417B-903C-FC2687B45F6F}"/>
    <cellStyle name="Pattern 3 3 4 2" xfId="2590" xr:uid="{002AC2CC-45E9-4682-ADC6-F4D7C90D751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56" xr:uid="{94F5206E-BE28-4836-BB29-6E9C9FAC97C9}"/>
    <cellStyle name="Pattern 3 4 2 3" xfId="1776" xr:uid="{5ABE5042-964F-4D2E-BD97-70BD920DE633}"/>
    <cellStyle name="Pattern 3 4 2 3 2" xfId="3326" xr:uid="{82F099E7-A3A5-4F19-9EDF-9E403FF4F471}"/>
    <cellStyle name="Pattern 3 4 2 4" xfId="2247" xr:uid="{4CBEF2EA-68D7-4DBE-86F7-9B9BFA74FEE2}"/>
    <cellStyle name="Pattern 3 4 3" xfId="1389" xr:uid="{39ED8314-3723-4700-BED6-F9568DBB7D85}"/>
    <cellStyle name="Pattern 3 4 3 2" xfId="2948" xr:uid="{5AA2CFAD-221B-4736-95D0-46F23D01B21E}"/>
    <cellStyle name="Pattern 3 4 4" xfId="1684" xr:uid="{21E7399C-AA49-4605-861E-1D18D1B5D29D}"/>
    <cellStyle name="Pattern 3 4 4 2" xfId="3240" xr:uid="{32A50854-4A8F-427A-935A-23DCE3ACF251}"/>
    <cellStyle name="Pattern 3 4 5" xfId="2041" xr:uid="{CD8352E0-54BC-4A07-9A1B-BEAF076BC992}"/>
    <cellStyle name="Pattern 3 5" xfId="1116" xr:uid="{CB2B6AE2-BEE3-4DA5-938B-DD4D1D5D63AB}"/>
    <cellStyle name="Pattern 3 5 2" xfId="2679" xr:uid="{EAF69DB7-5857-41BB-806C-130C00AF70E1}"/>
    <cellStyle name="Pattern 3 6" xfId="1238" xr:uid="{163C7032-C7C2-4E80-9FE6-364FEEDB2CC5}"/>
    <cellStyle name="Pattern 3 6 2" xfId="2799" xr:uid="{D5BC9EBC-5D96-4B29-9F8A-1150F29D2BD2}"/>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AA540BEF-DD92-46DA-B609-FACD3E1E3EA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45" xr:uid="{3FFD22A4-8C80-46B4-8FBA-37261B263DF7}"/>
    <cellStyle name="Shade 2 2 2 2 3" xfId="1738" xr:uid="{F3C84D48-8A00-4398-B80F-42C847CE5720}"/>
    <cellStyle name="Shade 2 2 2 2 3 2" xfId="3291" xr:uid="{50290973-782D-40B5-9EBF-FE84BE722FAA}"/>
    <cellStyle name="Shade 2 2 2 2 4" xfId="2136" xr:uid="{2B451AA5-D25E-4DE5-98FE-65ACB23DAEAD}"/>
    <cellStyle name="Shade 2 2 2 3" xfId="1278" xr:uid="{042DE6DB-0F88-462F-9177-F8D1801DF84B}"/>
    <cellStyle name="Shade 2 2 2 3 2" xfId="2837" xr:uid="{E832FD63-CBE8-45A9-88C8-0B7CD0D5742F}"/>
    <cellStyle name="Shade 2 2 2 4" xfId="1760" xr:uid="{B16BD979-3F06-4149-9967-312CCE9AAFE2}"/>
    <cellStyle name="Shade 2 2 2 4 2" xfId="3312" xr:uid="{16D77590-C025-4618-BF79-C9AD58F8A44F}"/>
    <cellStyle name="Shade 2 2 2 5" xfId="1930" xr:uid="{F3FCAB5D-47E0-4334-BE68-E93ADEE24380}"/>
    <cellStyle name="Shade 2 2 3" xfId="761" xr:uid="{D2BB0EBB-E031-4E7E-A066-49979FE2964C}"/>
    <cellStyle name="Shade 2 2 3 2" xfId="1474" xr:uid="{6663E640-C4A1-43AE-A711-204827219F60}"/>
    <cellStyle name="Shade 2 2 3 2 2" xfId="3033" xr:uid="{AD78F2F3-0CE1-4F32-BB9F-5F58544FC938}"/>
    <cellStyle name="Shade 2 2 3 3" xfId="1645" xr:uid="{6F35B535-D65E-442A-BB90-2F5377211798}"/>
    <cellStyle name="Shade 2 2 3 3 2" xfId="3204" xr:uid="{C1C9CAFC-BB7F-487A-902A-FDC7F675DD76}"/>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45" xr:uid="{CD016FAE-47BD-4E95-ACCB-55DE34E60174}"/>
    <cellStyle name="Shade 2 3 2 2 3" xfId="1815" xr:uid="{04941E7B-F272-493E-BB69-69345B482523}"/>
    <cellStyle name="Shade 2 3 2 2 3 2" xfId="3359" xr:uid="{2D6AB6AB-703B-4733-A57E-3E6719CD0DDF}"/>
    <cellStyle name="Shade 2 3 2 2 4" xfId="2236" xr:uid="{4245AD82-B39D-44ED-884F-EDBEC8A6310C}"/>
    <cellStyle name="Shade 2 3 2 3" xfId="1378" xr:uid="{994D3307-3B46-4ABD-A0EC-1B02C2FCD094}"/>
    <cellStyle name="Shade 2 3 2 3 2" xfId="2937" xr:uid="{15F551DB-477C-400F-B880-DD835048DFDF}"/>
    <cellStyle name="Shade 2 3 2 4" xfId="1725" xr:uid="{6F01AE2B-E618-46BE-A9C0-B019955B5AD0}"/>
    <cellStyle name="Shade 2 3 2 4 2" xfId="3279" xr:uid="{6A22DF6B-4862-47CF-89B8-AE682F74B03D}"/>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74" xr:uid="{38F2D91D-C268-4BCB-A18D-72F936344E2F}"/>
    <cellStyle name="Shade 2 3 3 2 3" xfId="1027" xr:uid="{A1F5B947-317E-4802-8916-D8FB4EB54116}"/>
    <cellStyle name="Shade 2 3 3 2 3 2" xfId="2593" xr:uid="{6EDEE6ED-63A5-430C-BD13-6A780ED73CB9}"/>
    <cellStyle name="Shade 2 3 3 2 4" xfId="2265" xr:uid="{57B60443-ED2F-4ED9-AF4D-C38C91432DCE}"/>
    <cellStyle name="Shade 2 3 3 3" xfId="1407" xr:uid="{33592DF9-5FCC-4D53-A7A6-43F9E9EC462F}"/>
    <cellStyle name="Shade 2 3 3 3 2" xfId="2966" xr:uid="{A0ED3A37-1DD8-41ED-BEFE-E1092BE120D3}"/>
    <cellStyle name="Shade 2 3 3 4" xfId="68" xr:uid="{A30B0048-488E-45E5-BE95-23BF24948EA8}"/>
    <cellStyle name="Shade 2 3 3 4 2" xfId="2322" xr:uid="{16FDC192-83FB-46B4-A226-E9D68A3DF1B0}"/>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88" xr:uid="{813F24FB-0027-49C9-A777-983F65843E6C}"/>
    <cellStyle name="Shade 2 3 4 2 3" xfId="1646" xr:uid="{F3691ADE-9FC9-4A25-827F-1D68FECB8761}"/>
    <cellStyle name="Shade 2 3 4 2 3 2" xfId="3205" xr:uid="{086720D8-08A0-4F6C-B38E-4C7DF1016DF0}"/>
    <cellStyle name="Shade 2 3 4 2 4" xfId="2179" xr:uid="{29529BA6-A551-4E1D-8392-4C21E7D3A3DC}"/>
    <cellStyle name="Shade 2 3 4 3" xfId="1321" xr:uid="{5111E2FD-6D2F-4134-A423-DE3A063EE7A2}"/>
    <cellStyle name="Shade 2 3 4 3 2" xfId="2880" xr:uid="{F5791011-635B-471E-8BA3-2241F823DAB9}"/>
    <cellStyle name="Shade 2 3 4 4" xfId="990" xr:uid="{C282962C-BB14-4D02-ADB3-ABD5C4613801}"/>
    <cellStyle name="Shade 2 3 4 4 2" xfId="2557" xr:uid="{B9D4700E-EB07-4B06-A175-7051DCAF9059}"/>
    <cellStyle name="Shade 2 3 4 5" xfId="1973" xr:uid="{8995AC65-F671-482A-BF96-9321752E1F86}"/>
    <cellStyle name="Shade 2 3 5" xfId="1118" xr:uid="{68D192BE-3995-48F9-AF75-73B5F8784567}"/>
    <cellStyle name="Shade 2 3 5 2" xfId="2681" xr:uid="{19939B9B-9EC0-4B88-A0A7-FD241F2D170D}"/>
    <cellStyle name="Shade 2 3 6" xfId="965" xr:uid="{6A85446E-0458-4E7E-8796-4E7A98841D49}"/>
    <cellStyle name="Shade 2 3 6 2" xfId="2538" xr:uid="{5C1951DF-7F09-4DF1-9A93-7C7A48901A1F}"/>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099" xr:uid="{68E237CF-A346-4283-9F1F-C0984C3F44A2}"/>
    <cellStyle name="Shade 3 2 2 3" xfId="1049" xr:uid="{D51C6860-40F2-4D6C-A61C-5E11009D50F5}"/>
    <cellStyle name="Shade 3 2 2 3 2" xfId="2614" xr:uid="{3DA46F92-8588-4DCD-97D1-CADCD925EBF3}"/>
    <cellStyle name="Shade 3 2 2 4" xfId="2190" xr:uid="{8C07E47D-2A52-4B4D-8EB0-2C6F22AFE8B4}"/>
    <cellStyle name="Shade 3 2 3" xfId="1332" xr:uid="{34A3CE71-9DBB-4A48-A39A-4AF1C33B58EC}"/>
    <cellStyle name="Shade 3 2 3 2" xfId="2891" xr:uid="{813FD5BE-E29F-4B40-8FE3-170E3EFEC310}"/>
    <cellStyle name="Shade 3 2 4" xfId="1693" xr:uid="{4BD77D33-FF4F-4990-8350-38E97C73E500}"/>
    <cellStyle name="Shade 3 2 4 2" xfId="3249" xr:uid="{F9065CCC-71A5-45A6-B88B-8C333EBAD9A8}"/>
    <cellStyle name="Shade 3 2 5" xfId="1984" xr:uid="{42184DF7-8A19-4C28-9AEF-ACF2CA2D6D41}"/>
    <cellStyle name="Shade 3 3" xfId="760" xr:uid="{04E38633-FD46-4307-A5BF-204E6D63C4D3}"/>
    <cellStyle name="Shade 3 3 2" xfId="1473" xr:uid="{2B259C3A-1D13-4746-85A3-86C56C71F271}"/>
    <cellStyle name="Shade 3 3 2 2" xfId="3032" xr:uid="{7691B12A-E172-46CE-BF56-E6C9EE3AC66F}"/>
    <cellStyle name="Shade 3 3 3" xfId="937" xr:uid="{0103B679-1D2A-4FD6-8B1D-330FFC1D2A74}"/>
    <cellStyle name="Shade 3 3 3 2" xfId="2511" xr:uid="{6F968A6D-7D8E-4A97-AD41-1EC17F124AD6}"/>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36" xr:uid="{298A28B0-899B-4A4C-9EE4-A07B305F87B0}"/>
    <cellStyle name="Shade 4 2 2 3" xfId="1696" xr:uid="{93EB7D92-5D01-464C-9DCE-788C5AC683FD}"/>
    <cellStyle name="Shade 4 2 2 3 2" xfId="3251" xr:uid="{E72E35F7-4507-4304-B79C-077C1CA6E404}"/>
    <cellStyle name="Shade 4 2 2 4" xfId="2029" xr:uid="{C4F4BCB0-B92C-4C2E-9F26-B5FB7EA0FF8A}"/>
    <cellStyle name="Shade 4 2 3" xfId="872" xr:uid="{5DE46753-36EC-4280-886D-2EFBAFF8C633}"/>
    <cellStyle name="Shade 4 2 3 2" xfId="1585" xr:uid="{24C23B35-835B-4DEF-B8E8-EDDE732BC9C9}"/>
    <cellStyle name="Shade 4 2 3 2 2" xfId="3144" xr:uid="{5F7D5D24-7FA3-47B5-9351-5D736B55FDC6}"/>
    <cellStyle name="Shade 4 2 3 3" xfId="1223" xr:uid="{FFECCA1F-88A0-4534-86B1-25E8C9B0F75A}"/>
    <cellStyle name="Shade 4 2 3 3 2" xfId="2785" xr:uid="{3391F361-8048-40E9-997A-DB3FCBEE56BF}"/>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3" xr:uid="{F86091C8-9697-4BFB-B334-336EFB5656AA}"/>
    <cellStyle name="Shade 4 3 2 3" xfId="1649" xr:uid="{89969B81-D439-4234-8302-118775B23285}"/>
    <cellStyle name="Shade 4 3 2 3 2" xfId="3208" xr:uid="{586D858C-2AF9-4894-8BFD-BA1AAA6614E6}"/>
    <cellStyle name="Shade 4 3 2 4" xfId="2264" xr:uid="{7AD097E5-E48A-4D2D-BA72-610F110BE85E}"/>
    <cellStyle name="Shade 4 3 3" xfId="1406" xr:uid="{43E319DC-38E1-49C2-AA7A-75FCD258D576}"/>
    <cellStyle name="Shade 4 3 3 2" xfId="2965" xr:uid="{8901A46F-64D3-4708-B401-6784D685324C}"/>
    <cellStyle name="Shade 4 3 4" xfId="1014" xr:uid="{5942E722-79EE-4A20-936C-FFD10C4DBD51}"/>
    <cellStyle name="Shade 4 3 4 2" xfId="2580" xr:uid="{8BA0E5FB-EBE5-4924-92E5-E076C95B134F}"/>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35" xr:uid="{009FC874-8FBE-4774-ACD8-B7E171044B7B}"/>
    <cellStyle name="Shade 4 4 2 3" xfId="1715" xr:uid="{5FE5A8F6-50ED-462C-B646-92503A7EA219}"/>
    <cellStyle name="Shade 4 4 2 3 2" xfId="3270" xr:uid="{53C95661-7520-4723-8A28-367CA9B32DB8}"/>
    <cellStyle name="Shade 4 4 2 4" xfId="2126" xr:uid="{44E53369-A880-4F34-9E8A-42F24ECF1046}"/>
    <cellStyle name="Shade 4 4 3" xfId="1268" xr:uid="{1D1DD304-2898-433D-BDA6-C913C9928528}"/>
    <cellStyle name="Shade 4 4 3 2" xfId="2827" xr:uid="{6FE03F42-C6EE-41A5-BF38-9234D2D99399}"/>
    <cellStyle name="Shade 4 4 4" xfId="1244" xr:uid="{02D5B3B7-3C8D-4CFE-9444-2AA0908954B4}"/>
    <cellStyle name="Shade 4 4 4 2" xfId="2805" xr:uid="{7CE7B624-174B-4E00-944F-382DA33005F6}"/>
    <cellStyle name="Shade 4 4 5" xfId="1920" xr:uid="{5509FACC-7DCB-465B-B8C4-0E322BD7A1D3}"/>
    <cellStyle name="Shade 4 5" xfId="1117" xr:uid="{D357A419-1D5C-4604-BE90-B4A13A70C577}"/>
    <cellStyle name="Shade 4 5 2" xfId="2680" xr:uid="{CF532E9D-A430-4FF7-A17B-00186572A01D}"/>
    <cellStyle name="Shade 4 6" xfId="1062" xr:uid="{B807FACF-8C0D-4B37-842D-2067D737F22F}"/>
    <cellStyle name="Shade 4 6 2" xfId="2626" xr:uid="{3DDE4313-8975-49D6-99A0-1F793D3B5148}"/>
    <cellStyle name="Shade 4 7" xfId="1814" xr:uid="{8B39B13F-448C-414A-BEA9-E8B68B0B1F61}"/>
    <cellStyle name="Shade 5" xfId="111" xr:uid="{C1BF325E-5163-48B6-965C-8C93380E8F00}"/>
    <cellStyle name="Shade 5 2" xfId="2362" xr:uid="{01C21E7A-A3B1-4505-A6FC-666321A9012D}"/>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1" xr:uid="{58B45DD5-E16C-436A-A2B3-DA34775302E6}"/>
    <cellStyle name="Standard 2 2 3" xfId="2427" xr:uid="{C5D135E8-0017-4A4D-ACAA-2F17F98C176B}"/>
    <cellStyle name="Standard 2 3" xfId="542" xr:uid="{23A56273-A6D6-46FE-8D9E-6491C81E4714}"/>
    <cellStyle name="Standard 2 3 2" xfId="2500" xr:uid="{B2F39AD1-F0E6-469D-8181-61C8A368B602}"/>
    <cellStyle name="Standard 2 4" xfId="2320" xr:uid="{2ADED1FD-9FEA-44C4-A2B9-CF2F5C969F7D}"/>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0" xr:uid="{F9F630D8-35E1-411C-B230-BAD472A2DB52}"/>
    <cellStyle name="Total 2 2 2 3" xfId="1067" xr:uid="{EC92EA22-D328-471A-9647-4D89C38C805C}"/>
    <cellStyle name="Total 2 2 2 3 2" xfId="2631" xr:uid="{C2AFBF87-510C-4BC5-A98A-E4362D3A5CEE}"/>
    <cellStyle name="Total 2 2 2 4" xfId="2181" xr:uid="{5FD37A90-D646-4099-81E5-D16F56B09D76}"/>
    <cellStyle name="Total 2 2 3" xfId="1323" xr:uid="{46A14317-DE21-40BD-9DBE-47F8B339BE7A}"/>
    <cellStyle name="Total 2 2 3 2" xfId="2882" xr:uid="{D919BC2A-1750-493A-9D04-24561096CFB2}"/>
    <cellStyle name="Total 2 2 4" xfId="1136" xr:uid="{DDD3322C-50FA-4BFD-A562-2E3B2B7D6878}"/>
    <cellStyle name="Total 2 2 4 2" xfId="2699" xr:uid="{FC83DBFC-53E4-499C-8BF1-AABDFC6E85C9}"/>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1" xr:uid="{A95E0A15-73CA-45B3-AF04-D5E369E0DDAC}"/>
    <cellStyle name="Total 2 3 2 3" xfId="1202" xr:uid="{B1CF44B0-A224-4D2F-9953-0083F07EA94F}"/>
    <cellStyle name="Total 2 3 2 3 2" xfId="2765" xr:uid="{619BE79E-1180-44BD-A151-4A79AEFBAE78}"/>
    <cellStyle name="Total 2 3 2 4" xfId="2242" xr:uid="{ECE6934B-ACF6-46F5-A61B-87B37AC33826}"/>
    <cellStyle name="Total 2 3 3" xfId="1384" xr:uid="{F9B689B3-8D05-42AA-ABA6-11685B475160}"/>
    <cellStyle name="Total 2 3 3 2" xfId="2943" xr:uid="{36FBFBDC-E9A1-409C-9642-4A3413B8E410}"/>
    <cellStyle name="Total 2 3 4" xfId="1181" xr:uid="{6F786F93-BBE1-479B-8E27-B5A6A9669D97}"/>
    <cellStyle name="Total 2 3 4 2" xfId="2744" xr:uid="{3570E864-79E5-4B38-A18D-513C4FE193F9}"/>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39" xr:uid="{86DD6BBC-CAFB-4C61-9CF7-74E81245A136}"/>
    <cellStyle name="Total 2 4 2 3" xfId="1170" xr:uid="{D289BBC3-9EB4-4C62-AE01-202DE8A05A61}"/>
    <cellStyle name="Total 2 4 2 3 2" xfId="2733" xr:uid="{0AA510AD-929D-4E31-A9F2-612F4F4E0313}"/>
    <cellStyle name="Total 2 4 2 4" xfId="2130" xr:uid="{67CD5A78-4B44-4490-B5D1-2A8D18EB5A53}"/>
    <cellStyle name="Total 2 4 3" xfId="1272" xr:uid="{20691F64-88C7-4FEC-BE8D-210F16C6ABCB}"/>
    <cellStyle name="Total 2 4 3 2" xfId="2831" xr:uid="{C6160268-F9B7-4DB3-8E56-C141CC5D5AFB}"/>
    <cellStyle name="Total 2 4 4" xfId="1141" xr:uid="{18B50BA1-84A8-4ECE-9315-F11F15B277F7}"/>
    <cellStyle name="Total 2 4 4 2" xfId="2704" xr:uid="{C48EE03C-F8EA-43D3-BEFD-490EF6A22A7C}"/>
    <cellStyle name="Total 2 4 5" xfId="1924" xr:uid="{CD713A63-0014-4BC9-82A2-DE99E460BB1D}"/>
    <cellStyle name="Total 2 5" xfId="723" xr:uid="{D52619FF-311B-4A60-A386-8D36D5AB89A3}"/>
    <cellStyle name="Total 2 5 2" xfId="1443" xr:uid="{080DD4D9-6F27-4BC3-87DD-5C10D87DD095}"/>
    <cellStyle name="Total 2 5 2 2" xfId="3002" xr:uid="{54278650-9780-4383-90B3-8D7EF4F1F242}"/>
    <cellStyle name="Total 2 5 3" xfId="1201" xr:uid="{48530773-DC40-4BE1-9959-89026782141F}"/>
    <cellStyle name="Total 2 5 3 2" xfId="2764" xr:uid="{CCE88439-F20B-4AD9-925E-8E65B73ACBE6}"/>
    <cellStyle name="Total 2 5 4" xfId="2094" xr:uid="{A31F7F2D-472E-4FAB-9F0A-A2350DF2698E}"/>
    <cellStyle name="Total 2 6" xfId="1043" xr:uid="{F063EC7B-1AE6-4AA7-B9F7-E63BAE965C24}"/>
    <cellStyle name="Total 2 6 2" xfId="2608" xr:uid="{64E9EE27-4304-4476-A09B-93A0C2CB35F9}"/>
    <cellStyle name="Total 2 7" xfId="1818" xr:uid="{A4A25513-2703-4C5C-8A9C-E18AA0D28F70}"/>
    <cellStyle name="Total 2 7 2" xfId="3362" xr:uid="{8F40DF07-CCD0-476E-9E4A-8AFB39CDE50F}"/>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14" xr:uid="{D8289AB6-0BE0-41A5-A82A-B700741AEA8D}"/>
    <cellStyle name="Total 3 2 2 3" xfId="1658" xr:uid="{0F22E0FD-BFB7-4C76-BF65-AAFE09918D33}"/>
    <cellStyle name="Total 3 2 2 3 2" xfId="3217" xr:uid="{ED3A2F65-5DCA-4B5E-B5BE-A7F68E7ACA63}"/>
    <cellStyle name="Total 3 2 2 4" xfId="2205" xr:uid="{FC609CA1-FC1B-4217-9B92-593E465B93DD}"/>
    <cellStyle name="Total 3 2 3" xfId="1347" xr:uid="{2CE2CA7B-54D3-42AB-9DEB-6426ACCE7064}"/>
    <cellStyle name="Total 3 2 3 2" xfId="2906" xr:uid="{FAC5FD35-F6A3-4FE4-A917-FEADB459F85B}"/>
    <cellStyle name="Total 3 2 4" xfId="1155" xr:uid="{A73F12C5-48F0-4B44-BADF-F05FF8D93704}"/>
    <cellStyle name="Total 3 2 4 2" xfId="2718" xr:uid="{DE0D924D-452D-41DD-8ECC-1AFEACB93AC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77" xr:uid="{B9A6901B-552E-470B-A020-19C158BBAD15}"/>
    <cellStyle name="Total 3 3 2 3" xfId="1041" xr:uid="{64344B4E-172A-4C99-847F-478EDA197723}"/>
    <cellStyle name="Total 3 3 2 3 2" xfId="2606" xr:uid="{22C78BFB-CA8B-45E4-AA8A-6C20B10ED42B}"/>
    <cellStyle name="Total 3 3 2 4" xfId="2168" xr:uid="{586E5E19-9B47-4AD9-A496-37B46800552D}"/>
    <cellStyle name="Total 3 3 3" xfId="1310" xr:uid="{BC023E52-1A85-4D72-A6B0-BF96D9F3B370}"/>
    <cellStyle name="Total 3 3 3 2" xfId="2869" xr:uid="{B7CE8253-BF2A-4DB5-928E-559415B23018}"/>
    <cellStyle name="Total 3 3 4" xfId="40" xr:uid="{548FB319-05CC-4F4E-86D8-0FB362C3612B}"/>
    <cellStyle name="Total 3 3 4 2" xfId="2317" xr:uid="{3A38438B-A6FC-46E7-BED2-B4253FF6BD10}"/>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18" xr:uid="{B57BD237-7A6D-4E67-96F4-7FD530700DAD}"/>
    <cellStyle name="Total 3 4 2 3" xfId="1163" xr:uid="{DC1527FA-D9DE-4590-8DEE-0C97081BCE94}"/>
    <cellStyle name="Total 3 4 2 3 2" xfId="2726" xr:uid="{3C650EA2-3188-4A4B-B5BB-EFFC7E404643}"/>
    <cellStyle name="Total 3 4 2 4" xfId="2209" xr:uid="{F2537135-C5EC-4D71-811C-69FDC4C3A859}"/>
    <cellStyle name="Total 3 4 3" xfId="1351" xr:uid="{893CC3CD-DB18-421E-BBAF-48ED0C2AA3D0}"/>
    <cellStyle name="Total 3 4 3 2" xfId="2910" xr:uid="{5EBB59A6-F1D6-414F-9C7C-1F19E79A05E8}"/>
    <cellStyle name="Total 3 4 4" xfId="1003" xr:uid="{0A8D86F6-0630-4A14-AE44-182716784299}"/>
    <cellStyle name="Total 3 4 4 2" xfId="2569" xr:uid="{4CFED8F7-1F3E-4CDA-9783-490382CD764D}"/>
    <cellStyle name="Total 3 4 5" xfId="2003" xr:uid="{FFD69E8D-8943-4735-85B4-E34475334C78}"/>
    <cellStyle name="Total 3 5" xfId="728" xr:uid="{42996628-A94F-435D-A794-83FDABF6B1E8}"/>
    <cellStyle name="Total 3 5 2" xfId="1448" xr:uid="{D838D99E-55C5-4E54-B8EC-AFAC6EE6DCCD}"/>
    <cellStyle name="Total 3 5 2 2" xfId="3007" xr:uid="{6AEAB5FD-4464-47FC-830A-13936F070FF7}"/>
    <cellStyle name="Total 3 5 3" xfId="1124" xr:uid="{C963D27A-1C3B-4EA5-87C8-F7B39E5B6780}"/>
    <cellStyle name="Total 3 5 3 2" xfId="2687" xr:uid="{FE0F76FE-3575-4408-9353-1AB671EC90C7}"/>
    <cellStyle name="Total 3 5 4" xfId="2099" xr:uid="{8B1EF2AC-3D82-4645-A14D-A3FE20A78B59}"/>
    <cellStyle name="Total 3 6" xfId="1080" xr:uid="{AB227F54-62FC-4426-B038-49806D1E9EB8}"/>
    <cellStyle name="Total 3 6 2" xfId="2643" xr:uid="{1E9EAC3D-AE5B-48F0-A6D0-494B49558B55}"/>
    <cellStyle name="Total 3 7" xfId="1876" xr:uid="{3239295F-F506-4FB5-9BEF-A3B1ED1AC317}"/>
    <cellStyle name="Total 3 7 2" xfId="3415" xr:uid="{65E9940B-BDB5-4040-9E47-1F23F7119B0D}"/>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3283" hidden="1" xr:uid="{B4608B04-3DC1-4058-A443-D8F2CBED4058}"/>
    <cellStyle name="Warnender Text" xfId="3464" hidden="1" xr:uid="{B82F5A3B-1AC4-4322-8A5C-CB1913B9866A}"/>
    <cellStyle name="Warnender Text" xfId="3343" hidden="1" xr:uid="{6EDB0FD1-D0FE-4CBB-9E98-506AAE5D293A}"/>
    <cellStyle name="Warnender Text" xfId="2773" hidden="1" xr:uid="{3A9056DD-A45F-4B75-8E33-3954E60EC5F5}"/>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C8FF8A52-6972-496A-9342-B499E21148DF}"/>
    <cellStyle name="Warnender Text" xfId="2521" hidden="1" xr:uid="{E7F96089-E6B2-4586-A923-A68F2D3AF4FE}"/>
    <cellStyle name="Warnender Text" xfId="2783" hidden="1" xr:uid="{227E166C-BAD5-4DB7-A1F0-2C0439D851DE}"/>
    <cellStyle name="Warnender Text" xfId="3344" hidden="1" xr:uid="{27F88C26-5B9A-4B4E-99ED-FD11BF667EE7}"/>
    <cellStyle name="Warnender Text" xfId="1221" hidden="1" xr:uid="{0FE185E2-ED70-451D-B0AB-E680489C5960}"/>
    <cellStyle name="Warnender Text" xfId="76" hidden="1" xr:uid="{41C3E3E4-9CBA-4C27-80F9-294AA6C5D4A7}"/>
    <cellStyle name="Warnender Text" xfId="948" hidden="1" xr:uid="{3DDD6D2B-B995-4FEB-B18A-00605A5104D4}"/>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9">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border outline="0">
        <bottom style="medium">
          <color indexed="64"/>
        </bottom>
      </border>
    </dxf>
    <dxf>
      <alignment horizontal="general"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general" vertical="bottom" textRotation="0" wrapText="0" indent="0" justifyLastLine="0" shrinkToFit="0" readingOrder="0"/>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9999"/>
      <color rgb="FF740000"/>
      <color rgb="FF6E8000"/>
      <color rgb="FF808000"/>
      <color rgb="FFCCFF33"/>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ndre Dixon" id="{ABA3EFBB-CF4D-4EA1-AD25-AAEEA4F9A259}" userId="andred@pembina.org" providerId="PeoplePicker"/>
  <person displayName="Eyab Al-Aini" id="{A5E99297-BAF7-4719-8DAB-2E9BA563E37F}" userId="S::eyaba@pembina.org::e48cb72f-8969-4f81-87bc-9db77bc6adc6" providerId="AD"/>
  <person displayName="Janetta McKenzie" id="{C27A11BD-BBEA-414F-8653-7458147FC7FA}" userId="S::janettam@pembina.org::84bf25d8-5119-442f-bda0-f32dc7db2bf6" providerId="AD"/>
  <person displayName="Jeffrey Rissman" id="{811026A2-74EF-4287-974D-D90683F22217}" userId="S::jeff@energyinnovation.onmicrosoft.com::f3f117cb-d7f5-455c-900f-329d977050a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6E2478-D9E8-4319-AE03-D9E062A45371}" name="OutputGraphs" displayName="OutputGraphs" ref="A1:S191" totalsRowShown="0" headerRowDxfId="21" dataDxfId="20" tableBorderDxfId="19">
  <autoFilter ref="A1:S191" xr:uid="{076E2478-D9E8-4319-AE03-D9E062A45371}"/>
  <tableColumns count="19">
    <tableColumn id="1" xr3:uid="{4732009D-8721-4621-83BA-81A321C5A6C8}" name="First Tier Menu Name" dataDxfId="18"/>
    <tableColumn id="2" xr3:uid="{E9FE637B-A30A-479D-A952-C88961D07825}" name="Second Tier Menu Name" dataDxfId="17"/>
    <tableColumn id="3" xr3:uid="{23EB1643-CC25-430A-8A98-5190C913C7B7}" name="Include?" dataDxfId="16"/>
    <tableColumn id="4" xr3:uid="{02A8D189-E5E7-41C7-BA0C-B8D2340A09E2}" name="Single or Multiple Variable" dataDxfId="15"/>
    <tableColumn id="5" xr3:uid="{FF273228-968C-4819-8CB6-58E090F6FD06}" name="Graph Style" dataDxfId="14"/>
    <tableColumn id="6" xr3:uid="{5EEC12AB-5EDB-4974-91FD-53084C82FFEB}" name="Axis Unit Label(s)" dataDxfId="13"/>
    <tableColumn id="7" xr3:uid="{BB400A98-F19D-4520-BA84-871D2974ED52}" name="Vensim Names of Graphed Variables" dataDxfId="12"/>
    <tableColumn id="8" xr3:uid="{4BBD6444-0874-4475-BC0C-106C93B18CE4}" name="Variable Names in Graph Key (for multiple variable graphs)" dataDxfId="11"/>
    <tableColumn id="9" xr3:uid="{7CA3FE29-0B50-4385-97C1-770589AF43E5}" name="Colors for Variables (for multiple variable graphs)" dataDxfId="10"/>
    <tableColumn id="10" xr3:uid="{CC74EAB4-0AF0-4A9D-8E85-49E9FAA5EAB1}" name="Target 1 Title" dataDxfId="9"/>
    <tableColumn id="11" xr3:uid="{C4AC9719-3A9A-49EF-B2A6-73EBEC26D218}" name="Target 1 Year" dataDxfId="8"/>
    <tableColumn id="12" xr3:uid="{4904FF55-F144-4DD1-96E2-B27747CF65D3}" name="Target 1 Min Value" dataDxfId="7"/>
    <tableColumn id="13" xr3:uid="{B9D3F872-0D89-4C6D-8783-AE56E3453827}" name="Target 1 Max Value" dataDxfId="6"/>
    <tableColumn id="14" xr3:uid="{C8CD726D-5038-4062-8D2E-56FF98D6063A}" name="Target 1 Description" dataDxfId="5"/>
    <tableColumn id="15" xr3:uid="{6B1C5B0A-AA35-476C-8159-F6FDF2829C5A}" name="Target 2 Title" dataDxfId="4"/>
    <tableColumn id="16" xr3:uid="{1179E562-0AB8-45B2-9A42-1EF586362470}" name="Target 2 Year" dataDxfId="3"/>
    <tableColumn id="17" xr3:uid="{B17CCCA7-33A7-480B-82CC-9059B0DD92ED}" name="Target 2 Min Value" dataDxfId="2"/>
    <tableColumn id="18" xr3:uid="{9CC8C038-E4E0-49E5-BE90-AEEF2522B552}" name="Target 2 Max Value" dataDxfId="1"/>
    <tableColumn id="19" xr3:uid="{6C385A5A-E8E4-4D7F-BE0A-0BBEBA079AD1}" name="Target 2 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4" dT="2022-05-27T20:34:42.12" personId="{C27A11BD-BBEA-414F-8653-7458147FC7FA}" id="{9BFE3C23-48E7-41A7-BD9D-05D162A317A1}">
    <text>Which file does this correspond to? BCEU?</text>
  </threadedComment>
  <threadedComment ref="J20" dT="2022-06-11T04:13:07.12" personId="{A5E99297-BAF7-4719-8DAB-2E9BA563E37F}" id="{B7CCC003-2C10-4898-8F53-A175F0163389}">
    <text xml:space="preserve">Update based on model results </text>
  </threadedComment>
  <threadedComment ref="J25" dT="2022-05-30T16:05:02.81" personId="{C27A11BD-BBEA-414F-8653-7458147FC7FA}" id="{06000DCA-228E-4D9C-9C74-E359F36B50DB}">
    <text>Used EIaE; Elec Imports and Exports</text>
  </threadedComment>
  <threadedComment ref="J29" dT="2022-05-27T19:30:04.70" personId="{C27A11BD-BBEA-414F-8653-7458147FC7FA}" id="{2292DDF2-2FF1-4A55-A9BF-295D7704895C}">
    <text>File BCRbQ; check</text>
  </threadedComment>
  <threadedComment ref="J31" dT="2022-05-27T20:55:25.16" personId="{C27A11BD-BBEA-414F-8653-7458147FC7FA}" id="{2874C40A-CEBE-4B62-A331-8F42CFEEF852}">
    <text>used BTC file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J36" dT="2022-05-30T16:20:00.05" personId="{C27A11BD-BBEA-414F-8653-7458147FC7FA}" id="{7F277DCC-EC22-4959-8909-C332B7864A7E}">
    <text>Not sure where nonpeaker capacity factors found for Canada. Eyab/Electicity team</text>
  </threadedComment>
  <threadedComment ref="J38" dT="2022-05-30T16:40:51.21" personId="{C27A11BD-BBEA-414F-8653-7458147FC7FA}" id="{665654FC-F39F-453B-870A-55D04739B622}">
    <text>BTaDLP</text>
  </threadedComment>
  <threadedComment ref="I40" dT="2021-05-24T22:03:23.71" personId="{811026A2-74EF-4287-974D-D90683F22217}" id="{E2106FC3-386C-4714-B306-9BA0FD425274}">
    <text>Unit varies based on currency in this EPS region</text>
  </threadedComment>
  <threadedComment ref="J58" dT="2022-06-03T16:42:28.11" personId="{C27A11BD-BBEA-414F-8653-7458147FC7FA}" id="{533ED9E9-6679-4F87-8334-34B20092FA20}">
    <text>Double check-model has only thermal coal</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C145" dT="2022-12-15T21:09:04.86" personId="{A5E99297-BAF7-4719-8DAB-2E9BA563E37F}" id="{EA7B1A3A-0673-401D-AA12-81F9A13AD71A}">
    <text>@Andre Dixon, let's enable this and use the units that yield a number between 1-100 (PJ/$ million or billion  )</text>
    <mentions>
      <mention mentionpersonId="{ABA3EFBB-CF4D-4EA1-AD25-AAEEA4F9A259}" mentionId="{CE88707E-D568-41CD-B562-6E64035C2D9C}" startIndex="0" length="12"/>
    </mentions>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5" Type="http://schemas.microsoft.com/office/2017/10/relationships/threadedComment" Target="../threadedComments/threadedComment2.xm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7109375" defaultRowHeight="15" x14ac:dyDescent="0.25"/>
  <cols>
    <col min="1" max="1" width="28.42578125" customWidth="1"/>
    <col min="2" max="2" width="24.42578125" customWidth="1"/>
  </cols>
  <sheetData>
    <row r="1" spans="1:2" x14ac:dyDescent="0.25">
      <c r="A1" s="9" t="s">
        <v>0</v>
      </c>
    </row>
    <row r="3" spans="1:2" x14ac:dyDescent="0.25">
      <c r="A3" t="s">
        <v>1</v>
      </c>
    </row>
    <row r="4" spans="1:2" x14ac:dyDescent="0.25">
      <c r="A4" t="s">
        <v>2</v>
      </c>
    </row>
    <row r="5" spans="1:2" x14ac:dyDescent="0.25">
      <c r="A5" t="s">
        <v>3</v>
      </c>
    </row>
    <row r="6" spans="1:2" x14ac:dyDescent="0.25">
      <c r="A6" t="s">
        <v>4</v>
      </c>
    </row>
    <row r="8" spans="1:2" x14ac:dyDescent="0.25">
      <c r="A8" t="s">
        <v>5</v>
      </c>
    </row>
    <row r="9" spans="1:2" x14ac:dyDescent="0.25">
      <c r="A9" t="s">
        <v>6</v>
      </c>
    </row>
    <row r="10" spans="1:2" x14ac:dyDescent="0.25">
      <c r="A10" s="41" t="s">
        <v>7</v>
      </c>
    </row>
    <row r="11" spans="1:2" x14ac:dyDescent="0.25">
      <c r="A11" s="41"/>
    </row>
    <row r="12" spans="1:2" x14ac:dyDescent="0.25">
      <c r="A12" t="s">
        <v>8</v>
      </c>
    </row>
    <row r="13" spans="1:2" x14ac:dyDescent="0.25">
      <c r="A13" t="s">
        <v>9</v>
      </c>
    </row>
    <row r="14" spans="1:2" x14ac:dyDescent="0.25">
      <c r="A14" t="s">
        <v>10</v>
      </c>
    </row>
    <row r="16" spans="1:2" x14ac:dyDescent="0.25">
      <c r="A16" s="42" t="s">
        <v>11</v>
      </c>
      <c r="B16" s="159"/>
    </row>
    <row r="17" spans="1:3" x14ac:dyDescent="0.25">
      <c r="A17" t="s">
        <v>12</v>
      </c>
      <c r="B17" s="20">
        <f>MAX(PolicyLevers!H:H)</f>
        <v>1654</v>
      </c>
    </row>
    <row r="18" spans="1:3" x14ac:dyDescent="0.25">
      <c r="A18" t="s">
        <v>13</v>
      </c>
      <c r="B18" s="20" t="str" cm="1">
        <f t="array" ref="B18">IF(MIN(IF(COUNTIF(PolicyLevers!$H$2:$H$1280,PolicyLevers!$H$2:$H$1280)&gt;1,PolicyLevers!$H$2:$H$1280, ""))=0,"No duplicate ID numbers",MIN(IF(COUNTIF(PolicyLevers!$H$2:$H$1280,PolicyLevers!$H$2:$H$1280)&gt;1,PolicyLevers!$H$2:$H$1280, "")))</f>
        <v>No duplicate ID numbers</v>
      </c>
    </row>
    <row r="19" spans="1:3" ht="30" x14ac:dyDescent="0.25">
      <c r="A19" s="1" t="s">
        <v>14</v>
      </c>
      <c r="B19" s="20" t="str" cm="1">
        <f t="array" ref="B19">IF(MIN(IF((NOT(ISNUMBER(PolicyLevers!$H$2:$H$1280)))*(ISTEXT(PolicyLevers!$I$2:$I$1280)),ROW(PolicyLevers!$H$2:$H$1280)))=0,"No missing ID numbers",MIN(IF((NOT(ISNUMBER(PolicyLevers!$H$2:$H$1280)))*(ISTEXT(PolicyLevers!$I$2:$I$1280)),ROW(PolicyLevers!$H$2:$H$1280))))</f>
        <v>No missing ID numbers</v>
      </c>
    </row>
    <row r="21" spans="1:3" x14ac:dyDescent="0.25">
      <c r="A21" s="42" t="s">
        <v>15</v>
      </c>
      <c r="B21" s="159"/>
    </row>
    <row r="22" spans="1:3" x14ac:dyDescent="0.25">
      <c r="A22" t="s">
        <v>16</v>
      </c>
    </row>
    <row r="23" spans="1:3" x14ac:dyDescent="0.25">
      <c r="A23" t="s">
        <v>17</v>
      </c>
    </row>
    <row r="24" spans="1:3" x14ac:dyDescent="0.25">
      <c r="A24" t="s">
        <v>18</v>
      </c>
    </row>
    <row r="25" spans="1:3" x14ac:dyDescent="0.25">
      <c r="A25" t="s">
        <v>19</v>
      </c>
    </row>
    <row r="27" spans="1:3" x14ac:dyDescent="0.25">
      <c r="A27" s="42" t="s">
        <v>20</v>
      </c>
      <c r="B27" s="159"/>
      <c r="C27" s="159"/>
    </row>
    <row r="28" spans="1:3" x14ac:dyDescent="0.25">
      <c r="A28" t="s">
        <v>21</v>
      </c>
    </row>
    <row r="29" spans="1:3" x14ac:dyDescent="0.25">
      <c r="A29" t="s">
        <v>22</v>
      </c>
    </row>
    <row r="30" spans="1:3" x14ac:dyDescent="0.25">
      <c r="A30" t="s">
        <v>23</v>
      </c>
    </row>
    <row r="31" spans="1:3" x14ac:dyDescent="0.25">
      <c r="A31" t="s">
        <v>24</v>
      </c>
    </row>
    <row r="32" spans="1:3" x14ac:dyDescent="0.25">
      <c r="A32" t="s">
        <v>25</v>
      </c>
    </row>
    <row r="34" spans="1:2" x14ac:dyDescent="0.25">
      <c r="A34" t="s">
        <v>26</v>
      </c>
    </row>
    <row r="35" spans="1:2" x14ac:dyDescent="0.25">
      <c r="A35" t="s">
        <v>27</v>
      </c>
    </row>
    <row r="36" spans="1:2" x14ac:dyDescent="0.25">
      <c r="A36" t="s">
        <v>28</v>
      </c>
    </row>
    <row r="38" spans="1:2" x14ac:dyDescent="0.25">
      <c r="A38" t="s">
        <v>29</v>
      </c>
    </row>
    <row r="39" spans="1:2" x14ac:dyDescent="0.25">
      <c r="A39" t="s">
        <v>30</v>
      </c>
    </row>
    <row r="40" spans="1:2" x14ac:dyDescent="0.25">
      <c r="A40" t="s">
        <v>31</v>
      </c>
    </row>
    <row r="42" spans="1:2" x14ac:dyDescent="0.25">
      <c r="A42" t="s">
        <v>32</v>
      </c>
    </row>
    <row r="43" spans="1:2" x14ac:dyDescent="0.25">
      <c r="A43" t="s">
        <v>33</v>
      </c>
    </row>
    <row r="44" spans="1:2" x14ac:dyDescent="0.25">
      <c r="A44" t="s">
        <v>34</v>
      </c>
    </row>
    <row r="46" spans="1:2" x14ac:dyDescent="0.25">
      <c r="A46" s="42" t="s">
        <v>35</v>
      </c>
      <c r="B46" s="159"/>
    </row>
    <row r="47" spans="1:2" x14ac:dyDescent="0.25">
      <c r="A47" t="s">
        <v>36</v>
      </c>
    </row>
    <row r="48" spans="1:2" x14ac:dyDescent="0.25">
      <c r="A48" t="s">
        <v>37</v>
      </c>
    </row>
    <row r="50" spans="1:1" x14ac:dyDescent="0.25">
      <c r="A50" t="s">
        <v>38</v>
      </c>
    </row>
    <row r="51" spans="1:1" x14ac:dyDescent="0.25">
      <c r="A51" t="s">
        <v>39</v>
      </c>
    </row>
    <row r="52" spans="1:1" x14ac:dyDescent="0.25">
      <c r="A52" t="s">
        <v>40</v>
      </c>
    </row>
    <row r="53" spans="1:1" x14ac:dyDescent="0.25">
      <c r="A53" t="s">
        <v>41</v>
      </c>
    </row>
  </sheetData>
  <conditionalFormatting sqref="B18">
    <cfRule type="containsText" dxfId="68" priority="3" stopIfTrue="1" operator="containsText" text="No duplicate ID numbers">
      <formula>NOT(ISERROR(SEARCH("No duplicate ID numbers",B18)))</formula>
    </cfRule>
    <cfRule type="cellIs" dxfId="67" priority="4" operator="greaterThan">
      <formula>0</formula>
    </cfRule>
  </conditionalFormatting>
  <conditionalFormatting sqref="B19">
    <cfRule type="containsText" dxfId="66" priority="1" stopIfTrue="1" operator="containsText" text="No missing ID numbers">
      <formula>NOT(ISERROR(SEARCH("No missing ID numbers",B19)))</formula>
    </cfRule>
    <cfRule type="cellIs" dxfId="6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workbookViewId="0"/>
  </sheetViews>
  <sheetFormatPr defaultColWidth="8.7109375" defaultRowHeight="15" x14ac:dyDescent="0.25"/>
  <cols>
    <col min="1" max="5" width="20.28515625" customWidth="1"/>
    <col min="6" max="8" width="10.28515625" customWidth="1"/>
    <col min="9" max="9" width="20.28515625" customWidth="1"/>
    <col min="10" max="10" width="153.42578125" customWidth="1"/>
    <col min="11" max="12" width="20.28515625" customWidth="1"/>
    <col min="13" max="13" width="129.42578125" style="236" customWidth="1"/>
    <col min="14" max="14" width="67.42578125" customWidth="1"/>
  </cols>
  <sheetData>
    <row r="1" spans="1:14" x14ac:dyDescent="0.25">
      <c r="A1" s="9" t="s">
        <v>42</v>
      </c>
      <c r="M1"/>
    </row>
    <row r="2" spans="1:14" x14ac:dyDescent="0.25">
      <c r="A2" s="16" t="s">
        <v>43</v>
      </c>
      <c r="M2"/>
    </row>
    <row r="3" spans="1:14" ht="45" x14ac:dyDescent="0.25">
      <c r="A3" s="45" t="s">
        <v>44</v>
      </c>
      <c r="B3" s="45" t="s">
        <v>45</v>
      </c>
      <c r="C3" s="45" t="s">
        <v>46</v>
      </c>
      <c r="D3" s="46" t="s">
        <v>47</v>
      </c>
      <c r="E3" s="45" t="s">
        <v>48</v>
      </c>
      <c r="F3" s="235" t="s">
        <v>49</v>
      </c>
      <c r="G3" s="235" t="s">
        <v>50</v>
      </c>
      <c r="H3" s="235" t="s">
        <v>51</v>
      </c>
      <c r="I3" s="45" t="s">
        <v>52</v>
      </c>
      <c r="J3" s="45" t="s">
        <v>53</v>
      </c>
      <c r="K3" s="45" t="s">
        <v>54</v>
      </c>
      <c r="L3" s="45" t="s">
        <v>55</v>
      </c>
      <c r="M3" s="196" t="s">
        <v>56</v>
      </c>
      <c r="N3" s="43" t="s">
        <v>57</v>
      </c>
    </row>
    <row r="4" spans="1:14" ht="136.15" customHeight="1" x14ac:dyDescent="0.25">
      <c r="A4" s="2" t="s">
        <v>58</v>
      </c>
      <c r="B4" s="2" t="s">
        <v>59</v>
      </c>
      <c r="C4" s="1" t="s">
        <v>60</v>
      </c>
      <c r="D4" s="2" t="s">
        <v>61</v>
      </c>
      <c r="E4" s="2" t="s">
        <v>62</v>
      </c>
      <c r="F4" s="53">
        <v>0</v>
      </c>
      <c r="G4" s="53">
        <v>1</v>
      </c>
      <c r="H4" s="53">
        <v>0.02</v>
      </c>
      <c r="I4" s="2" t="s">
        <v>63</v>
      </c>
      <c r="J4" s="47" t="s">
        <v>64</v>
      </c>
      <c r="K4" s="55" t="s">
        <v>65</v>
      </c>
      <c r="L4" s="2" t="s">
        <v>66</v>
      </c>
    </row>
    <row r="5" spans="1:14" ht="75" x14ac:dyDescent="0.25">
      <c r="A5" s="2" t="s">
        <v>58</v>
      </c>
      <c r="B5" s="2" t="s">
        <v>67</v>
      </c>
      <c r="C5" s="1" t="s">
        <v>68</v>
      </c>
      <c r="D5" s="2" t="s">
        <v>68</v>
      </c>
      <c r="E5" s="2" t="s">
        <v>69</v>
      </c>
      <c r="F5" s="166">
        <v>0</v>
      </c>
      <c r="G5" s="166">
        <v>300</v>
      </c>
      <c r="H5" s="166">
        <v>5</v>
      </c>
      <c r="I5" s="2" t="s">
        <v>70</v>
      </c>
      <c r="J5" s="6" t="s">
        <v>71</v>
      </c>
      <c r="K5" s="2"/>
      <c r="L5" s="2" t="s">
        <v>72</v>
      </c>
      <c r="M5" s="198" t="s">
        <v>73</v>
      </c>
    </row>
    <row r="6" spans="1:14" ht="93.75" customHeight="1" x14ac:dyDescent="0.25">
      <c r="A6" s="2" t="s">
        <v>58</v>
      </c>
      <c r="B6" s="2" t="s">
        <v>74</v>
      </c>
      <c r="C6" s="1" t="s">
        <v>75</v>
      </c>
      <c r="D6" s="2" t="s">
        <v>76</v>
      </c>
      <c r="E6" s="1" t="s">
        <v>77</v>
      </c>
      <c r="F6" s="52">
        <v>0</v>
      </c>
      <c r="G6" s="52">
        <v>1</v>
      </c>
      <c r="H6" s="52">
        <v>0.02</v>
      </c>
      <c r="I6" s="47" t="s">
        <v>78</v>
      </c>
      <c r="J6" s="47" t="s">
        <v>79</v>
      </c>
      <c r="K6" s="55"/>
      <c r="L6" s="55" t="s">
        <v>80</v>
      </c>
      <c r="M6" s="197" t="s">
        <v>81</v>
      </c>
    </row>
    <row r="7" spans="1:14" ht="409.5" customHeight="1" x14ac:dyDescent="0.25">
      <c r="A7" s="2" t="s">
        <v>58</v>
      </c>
      <c r="B7" s="2" t="s">
        <v>82</v>
      </c>
      <c r="C7" s="1" t="s">
        <v>83</v>
      </c>
      <c r="D7" s="2" t="s">
        <v>84</v>
      </c>
      <c r="E7" s="1" t="s">
        <v>85</v>
      </c>
      <c r="F7" s="52">
        <v>0</v>
      </c>
      <c r="G7" s="52">
        <v>1</v>
      </c>
      <c r="H7" s="52">
        <v>0.01</v>
      </c>
      <c r="I7" s="47" t="s">
        <v>86</v>
      </c>
      <c r="J7" s="47" t="s">
        <v>87</v>
      </c>
      <c r="K7" s="55" t="s">
        <v>88</v>
      </c>
      <c r="L7" s="55" t="s">
        <v>89</v>
      </c>
      <c r="M7" s="198" t="s">
        <v>90</v>
      </c>
    </row>
    <row r="8" spans="1:14" ht="91.15" customHeight="1" x14ac:dyDescent="0.25">
      <c r="A8" s="2" t="s">
        <v>58</v>
      </c>
      <c r="B8" s="2" t="s">
        <v>91</v>
      </c>
      <c r="C8" s="1" t="s">
        <v>92</v>
      </c>
      <c r="D8" s="2" t="s">
        <v>93</v>
      </c>
      <c r="E8" s="1" t="s">
        <v>94</v>
      </c>
      <c r="F8" s="52">
        <v>0</v>
      </c>
      <c r="G8" s="52">
        <v>0.5</v>
      </c>
      <c r="H8" s="52">
        <v>0.01</v>
      </c>
      <c r="I8" s="55" t="s">
        <v>95</v>
      </c>
      <c r="J8" s="264" t="s">
        <v>96</v>
      </c>
      <c r="K8" s="55" t="s">
        <v>97</v>
      </c>
      <c r="L8" s="55" t="s">
        <v>98</v>
      </c>
      <c r="M8" s="197" t="s">
        <v>99</v>
      </c>
    </row>
    <row r="9" spans="1:14" ht="75" x14ac:dyDescent="0.25">
      <c r="A9" s="1" t="s">
        <v>58</v>
      </c>
      <c r="B9" s="1" t="s">
        <v>100</v>
      </c>
      <c r="C9" s="1" t="s">
        <v>101</v>
      </c>
      <c r="D9" s="44" t="s">
        <v>100</v>
      </c>
      <c r="E9" s="1" t="s">
        <v>102</v>
      </c>
      <c r="F9" s="50">
        <v>0</v>
      </c>
      <c r="G9" s="50">
        <v>1</v>
      </c>
      <c r="H9" s="51">
        <v>0.02</v>
      </c>
      <c r="I9" s="47" t="s">
        <v>103</v>
      </c>
      <c r="J9" s="47" t="s">
        <v>104</v>
      </c>
      <c r="K9" s="47" t="s">
        <v>105</v>
      </c>
      <c r="L9" s="6" t="s">
        <v>106</v>
      </c>
      <c r="M9" s="199" t="s">
        <v>107</v>
      </c>
      <c r="N9" s="47" t="s">
        <v>108</v>
      </c>
    </row>
    <row r="10" spans="1:14" ht="348.75" customHeight="1" x14ac:dyDescent="0.25">
      <c r="A10" s="1" t="s">
        <v>58</v>
      </c>
      <c r="B10" s="1" t="s">
        <v>109</v>
      </c>
      <c r="C10" s="1" t="s">
        <v>110</v>
      </c>
      <c r="D10" s="44" t="s">
        <v>111</v>
      </c>
      <c r="E10" s="1" t="s">
        <v>112</v>
      </c>
      <c r="F10" s="50">
        <v>0</v>
      </c>
      <c r="G10" s="50">
        <f>ROUND(MaxBoundCalculations!B88,1)</f>
        <v>1</v>
      </c>
      <c r="H10" s="50">
        <v>0.01</v>
      </c>
      <c r="I10" s="47" t="s">
        <v>113</v>
      </c>
      <c r="J10" s="261" t="s">
        <v>114</v>
      </c>
      <c r="K10" s="47" t="s">
        <v>115</v>
      </c>
      <c r="L10" s="6" t="s">
        <v>116</v>
      </c>
      <c r="M10" s="199" t="s">
        <v>117</v>
      </c>
      <c r="N10" s="47" t="s">
        <v>118</v>
      </c>
    </row>
    <row r="11" spans="1:14" ht="191.25" customHeight="1" x14ac:dyDescent="0.25">
      <c r="A11" s="2" t="s">
        <v>58</v>
      </c>
      <c r="B11" s="2" t="s">
        <v>119</v>
      </c>
      <c r="C11" s="1" t="s">
        <v>120</v>
      </c>
      <c r="D11" s="2" t="s">
        <v>121</v>
      </c>
      <c r="E11" s="1" t="s">
        <v>122</v>
      </c>
      <c r="F11" s="52">
        <v>0</v>
      </c>
      <c r="G11" s="52">
        <v>1</v>
      </c>
      <c r="H11" s="52">
        <v>0.01</v>
      </c>
      <c r="I11" s="47" t="s">
        <v>86</v>
      </c>
      <c r="J11" s="47" t="s">
        <v>123</v>
      </c>
      <c r="K11" s="55"/>
      <c r="L11" s="55" t="s">
        <v>124</v>
      </c>
      <c r="M11" s="236" t="s">
        <v>125</v>
      </c>
    </row>
    <row r="12" spans="1:14" ht="90" x14ac:dyDescent="0.25">
      <c r="A12" s="2" t="s">
        <v>58</v>
      </c>
      <c r="B12" s="2" t="s">
        <v>126</v>
      </c>
      <c r="C12" s="1" t="s">
        <v>127</v>
      </c>
      <c r="D12" s="2" t="s">
        <v>126</v>
      </c>
      <c r="E12" s="1" t="s">
        <v>128</v>
      </c>
      <c r="F12" s="53">
        <v>0</v>
      </c>
      <c r="G12" s="53">
        <v>1</v>
      </c>
      <c r="H12" s="53">
        <v>0.01</v>
      </c>
      <c r="I12" s="6" t="s">
        <v>129</v>
      </c>
      <c r="J12" s="47" t="s">
        <v>130</v>
      </c>
      <c r="K12" s="47" t="s">
        <v>131</v>
      </c>
      <c r="L12" s="6" t="s">
        <v>132</v>
      </c>
      <c r="M12" s="200" t="s">
        <v>133</v>
      </c>
    </row>
    <row r="13" spans="1:14" ht="180.75" customHeight="1" x14ac:dyDescent="0.25">
      <c r="A13" s="1" t="s">
        <v>58</v>
      </c>
      <c r="B13" s="1" t="s">
        <v>134</v>
      </c>
      <c r="C13" s="1" t="s">
        <v>135</v>
      </c>
      <c r="D13" s="1" t="s">
        <v>134</v>
      </c>
      <c r="E13" s="1" t="s">
        <v>136</v>
      </c>
      <c r="F13" s="51">
        <v>0</v>
      </c>
      <c r="G13" s="51">
        <f>-ROUND(MaxBoundCalculations!$B$206,2)</f>
        <v>0.26</v>
      </c>
      <c r="H13" s="51">
        <v>0.01</v>
      </c>
      <c r="I13" s="47" t="s">
        <v>137</v>
      </c>
      <c r="J13" s="261" t="s">
        <v>138</v>
      </c>
      <c r="K13" s="47" t="s">
        <v>139</v>
      </c>
      <c r="L13" s="6" t="s">
        <v>140</v>
      </c>
      <c r="M13" s="201" t="s">
        <v>141</v>
      </c>
    </row>
    <row r="14" spans="1:14" ht="210" x14ac:dyDescent="0.25">
      <c r="A14" s="1" t="s">
        <v>142</v>
      </c>
      <c r="B14" s="1" t="s">
        <v>143</v>
      </c>
      <c r="C14" s="1" t="s">
        <v>144</v>
      </c>
      <c r="D14" s="1" t="s">
        <v>143</v>
      </c>
      <c r="E14" s="1" t="s">
        <v>145</v>
      </c>
      <c r="F14" s="50">
        <v>0</v>
      </c>
      <c r="G14" s="50">
        <v>1</v>
      </c>
      <c r="H14" s="50">
        <v>0.01</v>
      </c>
      <c r="I14" s="47" t="s">
        <v>146</v>
      </c>
      <c r="J14" s="261" t="s">
        <v>147</v>
      </c>
      <c r="K14" s="47" t="s">
        <v>148</v>
      </c>
      <c r="L14" s="6" t="s">
        <v>149</v>
      </c>
      <c r="M14" s="199" t="s">
        <v>150</v>
      </c>
    </row>
    <row r="15" spans="1:14" ht="75" x14ac:dyDescent="0.25">
      <c r="A15" s="1" t="s">
        <v>142</v>
      </c>
      <c r="B15" s="1" t="s">
        <v>151</v>
      </c>
      <c r="C15" s="1" t="s">
        <v>152</v>
      </c>
      <c r="D15" s="1" t="s">
        <v>151</v>
      </c>
      <c r="E15" s="1" t="s">
        <v>153</v>
      </c>
      <c r="F15" s="50">
        <v>0</v>
      </c>
      <c r="G15" s="50">
        <v>0.75</v>
      </c>
      <c r="H15" s="50">
        <v>0.01</v>
      </c>
      <c r="I15" s="47" t="s">
        <v>154</v>
      </c>
      <c r="J15" s="47" t="s">
        <v>155</v>
      </c>
      <c r="K15" s="47" t="s">
        <v>156</v>
      </c>
      <c r="L15" s="6" t="s">
        <v>157</v>
      </c>
      <c r="M15" s="199" t="s">
        <v>158</v>
      </c>
      <c r="N15" s="47" t="s">
        <v>159</v>
      </c>
    </row>
    <row r="16" spans="1:14" ht="45" x14ac:dyDescent="0.25">
      <c r="A16" s="1" t="s">
        <v>142</v>
      </c>
      <c r="B16" s="1" t="s">
        <v>160</v>
      </c>
      <c r="C16" s="1" t="s">
        <v>161</v>
      </c>
      <c r="D16" s="1" t="s">
        <v>160</v>
      </c>
      <c r="E16" s="1" t="s">
        <v>162</v>
      </c>
      <c r="F16" s="1">
        <v>0</v>
      </c>
      <c r="G16" s="1">
        <v>1</v>
      </c>
      <c r="H16" s="1">
        <v>1</v>
      </c>
      <c r="I16" s="47" t="s">
        <v>163</v>
      </c>
      <c r="J16" s="47" t="s">
        <v>164</v>
      </c>
      <c r="K16" s="47" t="s">
        <v>165</v>
      </c>
      <c r="L16" s="6" t="s">
        <v>166</v>
      </c>
    </row>
    <row r="17" spans="1:14" ht="60" x14ac:dyDescent="0.25">
      <c r="A17" s="1" t="s">
        <v>142</v>
      </c>
      <c r="B17" s="1" t="s">
        <v>167</v>
      </c>
      <c r="C17" s="1" t="s">
        <v>168</v>
      </c>
      <c r="D17" s="44" t="s">
        <v>169</v>
      </c>
      <c r="E17" s="1" t="s">
        <v>170</v>
      </c>
      <c r="F17" s="1">
        <v>0</v>
      </c>
      <c r="G17" s="51">
        <f>ROUND(MaxBoundCalculations!B172,2)</f>
        <v>0.24</v>
      </c>
      <c r="H17" s="54">
        <v>5.0000000000000001E-3</v>
      </c>
      <c r="I17" s="47" t="s">
        <v>171</v>
      </c>
      <c r="J17" s="47" t="s">
        <v>172</v>
      </c>
      <c r="K17" s="47" t="s">
        <v>173</v>
      </c>
      <c r="L17" s="6" t="s">
        <v>174</v>
      </c>
      <c r="M17" s="200" t="s">
        <v>175</v>
      </c>
      <c r="N17" s="6" t="s">
        <v>176</v>
      </c>
    </row>
    <row r="18" spans="1:14" ht="60" x14ac:dyDescent="0.25">
      <c r="A18" s="1" t="s">
        <v>142</v>
      </c>
      <c r="B18" s="1" t="s">
        <v>177</v>
      </c>
      <c r="C18" s="1" t="s">
        <v>178</v>
      </c>
      <c r="D18" s="44" t="s">
        <v>169</v>
      </c>
      <c r="E18" s="1" t="s">
        <v>179</v>
      </c>
      <c r="F18" s="1">
        <v>0</v>
      </c>
      <c r="G18" s="50">
        <v>0.5</v>
      </c>
      <c r="H18" s="51">
        <v>0.01</v>
      </c>
      <c r="I18" s="47" t="s">
        <v>180</v>
      </c>
      <c r="J18" s="47" t="s">
        <v>181</v>
      </c>
      <c r="K18" s="47" t="s">
        <v>182</v>
      </c>
      <c r="L18" s="6" t="s">
        <v>183</v>
      </c>
      <c r="M18" s="200" t="s">
        <v>184</v>
      </c>
      <c r="N18" s="48"/>
    </row>
    <row r="19" spans="1:14" ht="45" x14ac:dyDescent="0.25">
      <c r="A19" s="1" t="s">
        <v>142</v>
      </c>
      <c r="B19" s="1" t="s">
        <v>185</v>
      </c>
      <c r="C19" s="1" t="s">
        <v>186</v>
      </c>
      <c r="D19" s="1" t="s">
        <v>185</v>
      </c>
      <c r="E19" s="1" t="s">
        <v>187</v>
      </c>
      <c r="F19" s="1">
        <v>0</v>
      </c>
      <c r="G19" s="1">
        <v>1</v>
      </c>
      <c r="H19" s="1">
        <v>1</v>
      </c>
      <c r="I19" s="47" t="s">
        <v>163</v>
      </c>
      <c r="J19" s="47" t="s">
        <v>188</v>
      </c>
      <c r="K19" s="47" t="s">
        <v>189</v>
      </c>
      <c r="L19" s="6" t="s">
        <v>190</v>
      </c>
      <c r="M19" s="200" t="s">
        <v>191</v>
      </c>
      <c r="N19" s="48"/>
    </row>
    <row r="20" spans="1:14" ht="60" x14ac:dyDescent="0.25">
      <c r="A20" s="1" t="s">
        <v>142</v>
      </c>
      <c r="B20" s="1" t="s">
        <v>192</v>
      </c>
      <c r="C20" s="1" t="s">
        <v>193</v>
      </c>
      <c r="D20" s="1" t="s">
        <v>194</v>
      </c>
      <c r="E20" s="1" t="s">
        <v>195</v>
      </c>
      <c r="F20" s="50">
        <v>0</v>
      </c>
      <c r="G20" s="50">
        <v>0.5</v>
      </c>
      <c r="H20" s="50">
        <v>0.01</v>
      </c>
      <c r="I20" s="47" t="s">
        <v>196</v>
      </c>
      <c r="J20" s="261" t="s">
        <v>197</v>
      </c>
      <c r="K20" s="47" t="s">
        <v>198</v>
      </c>
      <c r="L20" s="6" t="s">
        <v>199</v>
      </c>
      <c r="M20" s="199" t="s">
        <v>200</v>
      </c>
    </row>
    <row r="21" spans="1:14" ht="45" x14ac:dyDescent="0.25">
      <c r="A21" s="1" t="s">
        <v>142</v>
      </c>
      <c r="B21" s="1" t="s">
        <v>201</v>
      </c>
      <c r="C21" s="1" t="s">
        <v>202</v>
      </c>
      <c r="D21" s="1" t="s">
        <v>201</v>
      </c>
      <c r="E21" s="1" t="s">
        <v>203</v>
      </c>
      <c r="F21" s="1">
        <v>0</v>
      </c>
      <c r="G21" s="1">
        <v>1</v>
      </c>
      <c r="H21" s="1">
        <v>1</v>
      </c>
      <c r="I21" s="47" t="s">
        <v>163</v>
      </c>
      <c r="J21" s="47" t="s">
        <v>204</v>
      </c>
      <c r="K21" s="47" t="s">
        <v>205</v>
      </c>
      <c r="L21" s="6" t="s">
        <v>206</v>
      </c>
    </row>
    <row r="22" spans="1:14" ht="30" x14ac:dyDescent="0.25">
      <c r="A22" s="2" t="s">
        <v>207</v>
      </c>
      <c r="B22" s="2" t="s">
        <v>208</v>
      </c>
      <c r="C22" s="1" t="s">
        <v>209</v>
      </c>
      <c r="D22" s="2" t="s">
        <v>208</v>
      </c>
      <c r="E22" s="1" t="s">
        <v>210</v>
      </c>
      <c r="F22" s="2">
        <v>0</v>
      </c>
      <c r="G22" s="2">
        <v>1</v>
      </c>
      <c r="H22" s="2">
        <v>1</v>
      </c>
      <c r="I22" s="6" t="s">
        <v>163</v>
      </c>
      <c r="J22" s="47" t="s">
        <v>211</v>
      </c>
      <c r="K22" s="47" t="s">
        <v>212</v>
      </c>
      <c r="L22" s="6" t="s">
        <v>213</v>
      </c>
    </row>
    <row r="23" spans="1:14" ht="60" x14ac:dyDescent="0.25">
      <c r="A23" s="2" t="s">
        <v>207</v>
      </c>
      <c r="B23" s="2" t="s">
        <v>214</v>
      </c>
      <c r="C23" s="1" t="s">
        <v>215</v>
      </c>
      <c r="D23" s="47" t="s">
        <v>216</v>
      </c>
      <c r="E23" s="2" t="s">
        <v>217</v>
      </c>
      <c r="F23" s="52">
        <v>0</v>
      </c>
      <c r="G23" s="52">
        <v>1</v>
      </c>
      <c r="H23" s="52">
        <v>0.01</v>
      </c>
      <c r="I23" s="6" t="s">
        <v>218</v>
      </c>
      <c r="J23" s="47" t="s">
        <v>219</v>
      </c>
      <c r="K23" s="47" t="s">
        <v>220</v>
      </c>
      <c r="L23" s="6" t="s">
        <v>221</v>
      </c>
    </row>
    <row r="24" spans="1:14" ht="120" x14ac:dyDescent="0.25">
      <c r="A24" s="1" t="s">
        <v>207</v>
      </c>
      <c r="B24" s="47" t="s">
        <v>222</v>
      </c>
      <c r="C24" s="1" t="s">
        <v>223</v>
      </c>
      <c r="D24" s="47" t="s">
        <v>222</v>
      </c>
      <c r="E24" s="1" t="s">
        <v>224</v>
      </c>
      <c r="F24" s="50">
        <v>0</v>
      </c>
      <c r="G24" s="51">
        <v>1</v>
      </c>
      <c r="H24" s="51">
        <v>0.01</v>
      </c>
      <c r="I24" s="47" t="s">
        <v>225</v>
      </c>
      <c r="J24" s="47" t="s">
        <v>226</v>
      </c>
      <c r="K24" s="47" t="s">
        <v>227</v>
      </c>
      <c r="L24" s="6" t="s">
        <v>228</v>
      </c>
      <c r="M24" s="200" t="s">
        <v>229</v>
      </c>
    </row>
    <row r="25" spans="1:14" ht="45" x14ac:dyDescent="0.25">
      <c r="A25" s="2" t="s">
        <v>207</v>
      </c>
      <c r="B25" s="2" t="s">
        <v>230</v>
      </c>
      <c r="C25" s="1" t="s">
        <v>231</v>
      </c>
      <c r="D25" s="2" t="s">
        <v>232</v>
      </c>
      <c r="E25" s="1" t="s">
        <v>233</v>
      </c>
      <c r="F25" s="53">
        <v>-0.5</v>
      </c>
      <c r="G25" s="53">
        <v>1</v>
      </c>
      <c r="H25" s="53">
        <v>0.02</v>
      </c>
      <c r="I25" s="6" t="s">
        <v>234</v>
      </c>
      <c r="J25" s="47" t="s">
        <v>235</v>
      </c>
      <c r="K25" s="47" t="s">
        <v>236</v>
      </c>
      <c r="L25" s="6" t="s">
        <v>237</v>
      </c>
      <c r="M25" s="200" t="s">
        <v>238</v>
      </c>
    </row>
    <row r="26" spans="1:14" ht="45" x14ac:dyDescent="0.25">
      <c r="A26" s="2" t="s">
        <v>207</v>
      </c>
      <c r="B26" s="2" t="s">
        <v>239</v>
      </c>
      <c r="C26" s="1" t="s">
        <v>240</v>
      </c>
      <c r="D26" s="2" t="s">
        <v>232</v>
      </c>
      <c r="E26" s="1" t="s">
        <v>241</v>
      </c>
      <c r="F26" s="53">
        <v>-0.5</v>
      </c>
      <c r="G26" s="53">
        <v>1</v>
      </c>
      <c r="H26" s="53">
        <v>0.02</v>
      </c>
      <c r="I26" s="6" t="s">
        <v>242</v>
      </c>
      <c r="J26" s="47" t="s">
        <v>243</v>
      </c>
      <c r="K26" s="47" t="s">
        <v>244</v>
      </c>
      <c r="L26" s="6" t="s">
        <v>237</v>
      </c>
      <c r="M26" s="200" t="s">
        <v>238</v>
      </c>
    </row>
    <row r="27" spans="1:14" ht="45" x14ac:dyDescent="0.25">
      <c r="A27" s="1" t="s">
        <v>207</v>
      </c>
      <c r="B27" s="1" t="s">
        <v>245</v>
      </c>
      <c r="C27" s="1" t="s">
        <v>246</v>
      </c>
      <c r="D27" s="1" t="s">
        <v>245</v>
      </c>
      <c r="E27" s="1" t="s">
        <v>247</v>
      </c>
      <c r="F27" s="1">
        <v>0</v>
      </c>
      <c r="G27" s="1">
        <v>1</v>
      </c>
      <c r="H27" s="1">
        <v>1</v>
      </c>
      <c r="I27" s="47" t="s">
        <v>163</v>
      </c>
    </row>
    <row r="28" spans="1:14" ht="60" x14ac:dyDescent="0.25">
      <c r="A28" s="1" t="s">
        <v>207</v>
      </c>
      <c r="B28" s="1" t="s">
        <v>248</v>
      </c>
      <c r="C28" s="1" t="s">
        <v>249</v>
      </c>
      <c r="D28" s="1" t="s">
        <v>248</v>
      </c>
      <c r="E28" s="1" t="s">
        <v>250</v>
      </c>
      <c r="F28" s="50">
        <v>0</v>
      </c>
      <c r="G28" s="51">
        <v>1</v>
      </c>
      <c r="H28" s="51">
        <v>0.01</v>
      </c>
      <c r="I28" s="47" t="s">
        <v>251</v>
      </c>
      <c r="J28" s="47" t="s">
        <v>252</v>
      </c>
      <c r="K28" s="47" t="s">
        <v>253</v>
      </c>
      <c r="L28" s="6" t="s">
        <v>254</v>
      </c>
      <c r="M28" s="199" t="s">
        <v>200</v>
      </c>
    </row>
    <row r="29" spans="1:14" ht="75" x14ac:dyDescent="0.25">
      <c r="A29" s="1" t="s">
        <v>207</v>
      </c>
      <c r="B29" s="1" t="s">
        <v>255</v>
      </c>
      <c r="C29" s="1" t="s">
        <v>256</v>
      </c>
      <c r="D29" s="1" t="s">
        <v>255</v>
      </c>
      <c r="E29" s="1" t="s">
        <v>257</v>
      </c>
      <c r="F29" s="5">
        <v>0</v>
      </c>
      <c r="G29" s="5">
        <v>25000</v>
      </c>
      <c r="H29" s="5">
        <v>500</v>
      </c>
      <c r="I29" s="47" t="s">
        <v>258</v>
      </c>
      <c r="J29" s="47" t="s">
        <v>259</v>
      </c>
      <c r="K29" s="47" t="s">
        <v>260</v>
      </c>
      <c r="L29" s="6" t="s">
        <v>261</v>
      </c>
      <c r="M29" s="199" t="s">
        <v>262</v>
      </c>
      <c r="N29" s="47" t="s">
        <v>263</v>
      </c>
    </row>
    <row r="30" spans="1:14" ht="60" x14ac:dyDescent="0.25">
      <c r="A30" s="1" t="s">
        <v>207</v>
      </c>
      <c r="B30" s="1" t="s">
        <v>264</v>
      </c>
      <c r="C30" s="1" t="s">
        <v>265</v>
      </c>
      <c r="D30" s="1" t="s">
        <v>264</v>
      </c>
      <c r="E30" s="1" t="s">
        <v>266</v>
      </c>
      <c r="F30" s="50">
        <v>0</v>
      </c>
      <c r="G30" s="50">
        <v>1</v>
      </c>
      <c r="H30" s="50">
        <v>0.01</v>
      </c>
      <c r="I30" s="47" t="s">
        <v>251</v>
      </c>
      <c r="J30" s="47" t="s">
        <v>267</v>
      </c>
      <c r="K30" s="47" t="s">
        <v>268</v>
      </c>
      <c r="L30" s="6" t="s">
        <v>269</v>
      </c>
      <c r="M30" s="199" t="s">
        <v>270</v>
      </c>
      <c r="N30" s="47"/>
    </row>
    <row r="31" spans="1:14" ht="60" x14ac:dyDescent="0.25">
      <c r="A31" s="1" t="s">
        <v>207</v>
      </c>
      <c r="B31" s="1" t="s">
        <v>271</v>
      </c>
      <c r="C31" s="1" t="s">
        <v>272</v>
      </c>
      <c r="D31" s="1" t="s">
        <v>271</v>
      </c>
      <c r="E31" s="1" t="s">
        <v>273</v>
      </c>
      <c r="F31" s="50">
        <v>0</v>
      </c>
      <c r="G31" s="50">
        <f>ROUND(MaxBoundCalculations!B181,2)</f>
        <v>1.1299999999999999</v>
      </c>
      <c r="H31" s="50">
        <v>0.01</v>
      </c>
      <c r="I31" s="47" t="s">
        <v>274</v>
      </c>
      <c r="J31" s="47" t="s">
        <v>275</v>
      </c>
      <c r="K31" s="47" t="s">
        <v>276</v>
      </c>
      <c r="L31" s="6" t="s">
        <v>277</v>
      </c>
      <c r="M31" s="199" t="s">
        <v>278</v>
      </c>
      <c r="N31" s="47" t="s">
        <v>279</v>
      </c>
    </row>
    <row r="32" spans="1:14" ht="45" x14ac:dyDescent="0.25">
      <c r="A32" s="1" t="s">
        <v>207</v>
      </c>
      <c r="B32" s="1" t="s">
        <v>280</v>
      </c>
      <c r="C32" s="1" t="s">
        <v>281</v>
      </c>
      <c r="D32" s="1" t="s">
        <v>280</v>
      </c>
      <c r="E32" s="163"/>
      <c r="F32" s="1">
        <v>0</v>
      </c>
      <c r="G32" s="1">
        <v>1</v>
      </c>
      <c r="H32" s="1">
        <v>1</v>
      </c>
      <c r="I32" s="47" t="s">
        <v>163</v>
      </c>
      <c r="J32" s="262" t="s">
        <v>282</v>
      </c>
    </row>
    <row r="33" spans="1:14" ht="75" x14ac:dyDescent="0.25">
      <c r="A33" s="1" t="s">
        <v>207</v>
      </c>
      <c r="B33" s="1" t="s">
        <v>283</v>
      </c>
      <c r="C33" s="1" t="s">
        <v>284</v>
      </c>
      <c r="D33" s="1" t="s">
        <v>283</v>
      </c>
      <c r="E33" s="163"/>
      <c r="F33" s="1">
        <v>0</v>
      </c>
      <c r="G33" s="1">
        <v>1</v>
      </c>
      <c r="H33" s="1">
        <v>1</v>
      </c>
      <c r="I33" s="47" t="s">
        <v>163</v>
      </c>
      <c r="J33" s="262" t="s">
        <v>285</v>
      </c>
    </row>
    <row r="34" spans="1:14" ht="45" x14ac:dyDescent="0.25">
      <c r="A34" s="1" t="s">
        <v>207</v>
      </c>
      <c r="B34" s="1" t="s">
        <v>286</v>
      </c>
      <c r="C34" s="1" t="s">
        <v>287</v>
      </c>
      <c r="D34" s="1" t="s">
        <v>286</v>
      </c>
      <c r="E34" s="1" t="s">
        <v>288</v>
      </c>
      <c r="F34" s="1">
        <v>0</v>
      </c>
      <c r="G34" s="1">
        <v>1</v>
      </c>
      <c r="H34" s="1">
        <v>1</v>
      </c>
      <c r="I34" s="47" t="s">
        <v>163</v>
      </c>
      <c r="J34" s="47"/>
    </row>
    <row r="35" spans="1:14" ht="45" x14ac:dyDescent="0.25">
      <c r="A35" s="1" t="s">
        <v>207</v>
      </c>
      <c r="B35" s="1" t="s">
        <v>289</v>
      </c>
      <c r="C35" s="1" t="s">
        <v>290</v>
      </c>
      <c r="D35" s="1" t="s">
        <v>291</v>
      </c>
      <c r="E35" s="163"/>
      <c r="F35" s="209">
        <v>0</v>
      </c>
      <c r="G35" s="1">
        <v>20</v>
      </c>
      <c r="H35" s="1">
        <v>1</v>
      </c>
      <c r="I35" s="6" t="s">
        <v>292</v>
      </c>
      <c r="J35" s="260" t="s">
        <v>293</v>
      </c>
      <c r="K35" s="47" t="s">
        <v>294</v>
      </c>
      <c r="L35" s="6" t="s">
        <v>295</v>
      </c>
      <c r="M35" s="200" t="s">
        <v>296</v>
      </c>
      <c r="N35" s="6" t="s">
        <v>296</v>
      </c>
    </row>
    <row r="36" spans="1:14" ht="165" x14ac:dyDescent="0.25">
      <c r="A36" s="2" t="s">
        <v>207</v>
      </c>
      <c r="B36" s="2" t="s">
        <v>297</v>
      </c>
      <c r="C36" s="1" t="s">
        <v>298</v>
      </c>
      <c r="D36" s="2" t="s">
        <v>297</v>
      </c>
      <c r="E36" s="1" t="s">
        <v>299</v>
      </c>
      <c r="F36" s="53">
        <v>0</v>
      </c>
      <c r="G36" s="53">
        <v>0.6</v>
      </c>
      <c r="H36" s="53">
        <v>0.01</v>
      </c>
      <c r="I36" s="6" t="s">
        <v>300</v>
      </c>
      <c r="J36" s="261" t="s">
        <v>301</v>
      </c>
      <c r="K36" s="6" t="s">
        <v>302</v>
      </c>
      <c r="L36" s="6" t="s">
        <v>303</v>
      </c>
      <c r="M36" s="199" t="s">
        <v>304</v>
      </c>
    </row>
    <row r="37" spans="1:14" ht="45" x14ac:dyDescent="0.25">
      <c r="A37" s="2" t="s">
        <v>207</v>
      </c>
      <c r="B37" s="49" t="s">
        <v>305</v>
      </c>
      <c r="C37" s="1" t="s">
        <v>306</v>
      </c>
      <c r="D37" s="49" t="s">
        <v>305</v>
      </c>
      <c r="E37" s="2" t="s">
        <v>307</v>
      </c>
      <c r="F37" s="53">
        <v>0</v>
      </c>
      <c r="G37" s="53">
        <v>0.9</v>
      </c>
      <c r="H37" s="53">
        <v>0.01</v>
      </c>
      <c r="I37" s="6" t="s">
        <v>308</v>
      </c>
      <c r="J37" s="260" t="s">
        <v>309</v>
      </c>
      <c r="K37" s="6" t="s">
        <v>310</v>
      </c>
      <c r="L37" s="6" t="s">
        <v>311</v>
      </c>
    </row>
    <row r="38" spans="1:14" ht="45" x14ac:dyDescent="0.25">
      <c r="A38" s="2" t="s">
        <v>207</v>
      </c>
      <c r="B38" s="2" t="s">
        <v>312</v>
      </c>
      <c r="C38" s="1" t="s">
        <v>313</v>
      </c>
      <c r="D38" s="2" t="s">
        <v>314</v>
      </c>
      <c r="E38" s="1" t="s">
        <v>315</v>
      </c>
      <c r="F38" s="53">
        <v>0</v>
      </c>
      <c r="G38" s="53">
        <v>0.4</v>
      </c>
      <c r="H38" s="53">
        <v>0.01</v>
      </c>
      <c r="I38" s="6" t="s">
        <v>316</v>
      </c>
      <c r="J38" s="47" t="s">
        <v>317</v>
      </c>
      <c r="K38" s="6" t="s">
        <v>318</v>
      </c>
      <c r="L38" s="6" t="s">
        <v>319</v>
      </c>
      <c r="M38" s="200" t="s">
        <v>320</v>
      </c>
    </row>
    <row r="39" spans="1:14" ht="195" x14ac:dyDescent="0.25">
      <c r="A39" s="2" t="s">
        <v>207</v>
      </c>
      <c r="B39" s="1" t="s">
        <v>321</v>
      </c>
      <c r="C39" s="1" t="s">
        <v>322</v>
      </c>
      <c r="D39" s="1" t="s">
        <v>321</v>
      </c>
      <c r="E39" s="1" t="s">
        <v>323</v>
      </c>
      <c r="F39" s="53">
        <v>0</v>
      </c>
      <c r="G39" s="53">
        <v>0.95</v>
      </c>
      <c r="H39" s="53">
        <v>0.01</v>
      </c>
      <c r="I39" s="6" t="s">
        <v>324</v>
      </c>
      <c r="J39" s="47" t="s">
        <v>325</v>
      </c>
      <c r="K39" s="47" t="s">
        <v>326</v>
      </c>
      <c r="L39" s="6"/>
      <c r="M39" s="199" t="s">
        <v>327</v>
      </c>
    </row>
    <row r="40" spans="1:14" ht="165" x14ac:dyDescent="0.25">
      <c r="A40" s="1" t="s">
        <v>207</v>
      </c>
      <c r="B40" s="1" t="s">
        <v>328</v>
      </c>
      <c r="C40" s="1" t="s">
        <v>329</v>
      </c>
      <c r="D40" s="1" t="s">
        <v>328</v>
      </c>
      <c r="E40" s="1" t="s">
        <v>330</v>
      </c>
      <c r="F40" s="2">
        <v>0</v>
      </c>
      <c r="G40" s="2">
        <v>60</v>
      </c>
      <c r="H40" s="2">
        <v>1</v>
      </c>
      <c r="I40" s="194" t="str">
        <f>UnitControlCenter!$B$48</f>
        <v>$/MWh</v>
      </c>
      <c r="J40" s="47" t="s">
        <v>331</v>
      </c>
      <c r="K40" s="47" t="s">
        <v>326</v>
      </c>
      <c r="L40" s="6" t="s">
        <v>332</v>
      </c>
      <c r="M40" s="199" t="s">
        <v>333</v>
      </c>
    </row>
    <row r="41" spans="1:14" ht="105" x14ac:dyDescent="0.25">
      <c r="A41" s="1" t="s">
        <v>334</v>
      </c>
      <c r="B41" s="1" t="s">
        <v>335</v>
      </c>
      <c r="C41" s="1" t="s">
        <v>336</v>
      </c>
      <c r="D41" s="1" t="s">
        <v>335</v>
      </c>
      <c r="E41" s="1" t="s">
        <v>337</v>
      </c>
      <c r="F41" s="53">
        <v>0</v>
      </c>
      <c r="G41" s="53">
        <v>0.5</v>
      </c>
      <c r="H41" s="53">
        <v>0.01</v>
      </c>
      <c r="I41" s="6" t="s">
        <v>338</v>
      </c>
      <c r="J41" s="47" t="s">
        <v>339</v>
      </c>
    </row>
    <row r="42" spans="1:14" ht="75" x14ac:dyDescent="0.25">
      <c r="A42" s="1" t="s">
        <v>334</v>
      </c>
      <c r="B42" s="1" t="s">
        <v>214</v>
      </c>
      <c r="C42" s="1" t="s">
        <v>340</v>
      </c>
      <c r="D42" s="1" t="s">
        <v>341</v>
      </c>
      <c r="E42" s="1" t="s">
        <v>342</v>
      </c>
      <c r="F42" s="50">
        <v>0</v>
      </c>
      <c r="G42" s="51">
        <v>1</v>
      </c>
      <c r="H42" s="51">
        <v>0.01</v>
      </c>
      <c r="I42" s="47" t="s">
        <v>218</v>
      </c>
      <c r="J42" s="47" t="s">
        <v>343</v>
      </c>
      <c r="K42" s="47" t="s">
        <v>220</v>
      </c>
      <c r="L42" s="6" t="s">
        <v>221</v>
      </c>
    </row>
    <row r="43" spans="1:14" ht="30" x14ac:dyDescent="0.25">
      <c r="A43" s="1" t="s">
        <v>334</v>
      </c>
      <c r="B43" s="1" t="s">
        <v>344</v>
      </c>
      <c r="C43" s="1" t="s">
        <v>345</v>
      </c>
      <c r="D43" s="1" t="s">
        <v>344</v>
      </c>
      <c r="E43" s="1" t="s">
        <v>346</v>
      </c>
      <c r="F43" s="50">
        <v>0</v>
      </c>
      <c r="G43" s="51">
        <v>1</v>
      </c>
      <c r="H43" s="51">
        <v>0.01</v>
      </c>
      <c r="I43" s="47" t="s">
        <v>251</v>
      </c>
      <c r="J43" s="47" t="s">
        <v>347</v>
      </c>
      <c r="K43" s="47" t="s">
        <v>348</v>
      </c>
      <c r="L43" s="6" t="s">
        <v>349</v>
      </c>
      <c r="M43" s="199" t="s">
        <v>350</v>
      </c>
    </row>
    <row r="44" spans="1:14" ht="60" x14ac:dyDescent="0.25">
      <c r="A44" s="1" t="s">
        <v>334</v>
      </c>
      <c r="B44" s="1" t="s">
        <v>351</v>
      </c>
      <c r="C44" s="1" t="s">
        <v>352</v>
      </c>
      <c r="D44" s="1" t="s">
        <v>351</v>
      </c>
      <c r="E44" s="1" t="s">
        <v>353</v>
      </c>
      <c r="F44" s="50">
        <v>0</v>
      </c>
      <c r="G44" s="51">
        <v>1</v>
      </c>
      <c r="H44" s="51">
        <v>0.01</v>
      </c>
      <c r="I44" s="47" t="s">
        <v>251</v>
      </c>
      <c r="J44" s="47" t="s">
        <v>354</v>
      </c>
      <c r="K44" s="47" t="s">
        <v>355</v>
      </c>
      <c r="L44" s="6" t="s">
        <v>356</v>
      </c>
      <c r="M44" s="199" t="s">
        <v>200</v>
      </c>
    </row>
    <row r="45" spans="1:14" ht="60" x14ac:dyDescent="0.25">
      <c r="A45" s="1" t="s">
        <v>334</v>
      </c>
      <c r="B45" s="1" t="s">
        <v>357</v>
      </c>
      <c r="C45" s="1" t="s">
        <v>358</v>
      </c>
      <c r="D45" s="1" t="s">
        <v>357</v>
      </c>
      <c r="E45" s="1" t="s">
        <v>359</v>
      </c>
      <c r="F45" s="50">
        <v>0</v>
      </c>
      <c r="G45" s="51">
        <v>1</v>
      </c>
      <c r="H45" s="51">
        <v>0.01</v>
      </c>
      <c r="I45" s="47" t="s">
        <v>251</v>
      </c>
      <c r="J45" s="47" t="s">
        <v>360</v>
      </c>
      <c r="K45" s="47" t="s">
        <v>361</v>
      </c>
      <c r="L45" s="6" t="s">
        <v>362</v>
      </c>
      <c r="M45" s="199" t="s">
        <v>200</v>
      </c>
    </row>
    <row r="46" spans="1:14" ht="60" x14ac:dyDescent="0.25">
      <c r="A46" s="1" t="s">
        <v>334</v>
      </c>
      <c r="B46" s="1" t="s">
        <v>363</v>
      </c>
      <c r="C46" s="1" t="s">
        <v>364</v>
      </c>
      <c r="D46" s="1" t="s">
        <v>363</v>
      </c>
      <c r="E46" s="1" t="s">
        <v>365</v>
      </c>
      <c r="F46" s="51">
        <v>0</v>
      </c>
      <c r="G46" s="51">
        <v>0.25</v>
      </c>
      <c r="H46" s="51">
        <v>0.01</v>
      </c>
      <c r="I46" s="47" t="s">
        <v>154</v>
      </c>
      <c r="J46" s="47" t="s">
        <v>366</v>
      </c>
      <c r="K46" s="47" t="s">
        <v>367</v>
      </c>
      <c r="L46" s="6" t="s">
        <v>368</v>
      </c>
      <c r="M46" s="200" t="s">
        <v>369</v>
      </c>
      <c r="N46" s="6" t="s">
        <v>369</v>
      </c>
    </row>
    <row r="47" spans="1:14" ht="60" x14ac:dyDescent="0.25">
      <c r="A47" s="1" t="s">
        <v>334</v>
      </c>
      <c r="B47" s="1" t="s">
        <v>370</v>
      </c>
      <c r="C47" s="1" t="s">
        <v>371</v>
      </c>
      <c r="D47" s="1" t="s">
        <v>370</v>
      </c>
      <c r="E47" s="1" t="s">
        <v>372</v>
      </c>
      <c r="F47" s="50">
        <v>0</v>
      </c>
      <c r="G47" s="51">
        <v>1</v>
      </c>
      <c r="H47" s="51">
        <v>0.01</v>
      </c>
      <c r="I47" s="47" t="s">
        <v>251</v>
      </c>
      <c r="J47" s="47" t="s">
        <v>373</v>
      </c>
      <c r="K47" s="47" t="s">
        <v>374</v>
      </c>
      <c r="L47" s="6" t="s">
        <v>375</v>
      </c>
      <c r="M47" s="199" t="s">
        <v>200</v>
      </c>
    </row>
    <row r="48" spans="1:14" ht="105" x14ac:dyDescent="0.25">
      <c r="A48" s="1" t="s">
        <v>334</v>
      </c>
      <c r="B48" s="1" t="s">
        <v>376</v>
      </c>
      <c r="C48" s="1" t="s">
        <v>377</v>
      </c>
      <c r="D48" s="1" t="s">
        <v>378</v>
      </c>
      <c r="E48" s="1" t="s">
        <v>379</v>
      </c>
      <c r="F48" s="50">
        <v>0</v>
      </c>
      <c r="G48" s="50">
        <v>1</v>
      </c>
      <c r="H48" s="51">
        <v>0.01</v>
      </c>
      <c r="I48" s="47" t="s">
        <v>380</v>
      </c>
      <c r="J48" s="47" t="s">
        <v>381</v>
      </c>
      <c r="K48" s="47" t="s">
        <v>382</v>
      </c>
      <c r="L48" s="6" t="s">
        <v>383</v>
      </c>
      <c r="M48" s="199"/>
    </row>
    <row r="49" spans="1:14" ht="112.15" customHeight="1" x14ac:dyDescent="0.25">
      <c r="A49" s="1" t="s">
        <v>334</v>
      </c>
      <c r="B49" s="1" t="s">
        <v>384</v>
      </c>
      <c r="C49" s="1" t="s">
        <v>385</v>
      </c>
      <c r="D49" s="1" t="s">
        <v>378</v>
      </c>
      <c r="E49" s="1" t="s">
        <v>386</v>
      </c>
      <c r="F49" s="50">
        <v>0</v>
      </c>
      <c r="G49" s="50">
        <v>1</v>
      </c>
      <c r="H49" s="51">
        <v>0.01</v>
      </c>
      <c r="I49" s="47" t="s">
        <v>380</v>
      </c>
      <c r="J49" s="47" t="s">
        <v>387</v>
      </c>
      <c r="K49" s="47" t="s">
        <v>382</v>
      </c>
      <c r="L49" s="6" t="s">
        <v>383</v>
      </c>
      <c r="M49" s="199"/>
    </row>
    <row r="50" spans="1:14" ht="45" x14ac:dyDescent="0.25">
      <c r="A50" s="2" t="s">
        <v>334</v>
      </c>
      <c r="B50" s="2" t="s">
        <v>388</v>
      </c>
      <c r="C50" s="1" t="s">
        <v>389</v>
      </c>
      <c r="D50" s="2" t="s">
        <v>390</v>
      </c>
      <c r="E50" s="2" t="s">
        <v>391</v>
      </c>
      <c r="F50" s="52">
        <v>0</v>
      </c>
      <c r="G50" s="53">
        <v>1</v>
      </c>
      <c r="H50" s="53">
        <v>0.01</v>
      </c>
      <c r="I50" s="6" t="s">
        <v>251</v>
      </c>
      <c r="J50" s="263" t="s">
        <v>392</v>
      </c>
      <c r="K50" s="6" t="s">
        <v>393</v>
      </c>
      <c r="L50" s="6" t="s">
        <v>394</v>
      </c>
      <c r="M50" s="200" t="s">
        <v>200</v>
      </c>
    </row>
    <row r="51" spans="1:14" ht="45" x14ac:dyDescent="0.25">
      <c r="A51" s="2" t="s">
        <v>334</v>
      </c>
      <c r="B51" s="2" t="s">
        <v>395</v>
      </c>
      <c r="C51" s="1" t="s">
        <v>396</v>
      </c>
      <c r="D51" s="2" t="s">
        <v>390</v>
      </c>
      <c r="E51" s="2" t="s">
        <v>397</v>
      </c>
      <c r="F51" s="52">
        <v>0</v>
      </c>
      <c r="G51" s="53">
        <v>1</v>
      </c>
      <c r="H51" s="53">
        <v>0.01</v>
      </c>
      <c r="I51" s="6" t="s">
        <v>251</v>
      </c>
      <c r="J51" s="263" t="s">
        <v>398</v>
      </c>
      <c r="K51" s="6" t="s">
        <v>393</v>
      </c>
      <c r="L51" s="6" t="s">
        <v>394</v>
      </c>
      <c r="M51" s="200"/>
    </row>
    <row r="52" spans="1:14" ht="45" x14ac:dyDescent="0.25">
      <c r="A52" s="2" t="s">
        <v>334</v>
      </c>
      <c r="B52" s="2" t="s">
        <v>399</v>
      </c>
      <c r="C52" s="1" t="s">
        <v>400</v>
      </c>
      <c r="D52" s="2" t="s">
        <v>390</v>
      </c>
      <c r="E52" s="2" t="s">
        <v>401</v>
      </c>
      <c r="F52" s="52">
        <v>0</v>
      </c>
      <c r="G52" s="53">
        <v>1</v>
      </c>
      <c r="H52" s="53">
        <v>0.01</v>
      </c>
      <c r="I52" s="6" t="s">
        <v>251</v>
      </c>
      <c r="J52" s="263" t="s">
        <v>402</v>
      </c>
      <c r="K52" s="6" t="s">
        <v>393</v>
      </c>
      <c r="L52" s="6" t="s">
        <v>394</v>
      </c>
      <c r="M52" s="200"/>
    </row>
    <row r="53" spans="1:14" ht="45" x14ac:dyDescent="0.25">
      <c r="A53" s="2" t="s">
        <v>334</v>
      </c>
      <c r="B53" s="2" t="s">
        <v>403</v>
      </c>
      <c r="C53" s="1" t="s">
        <v>404</v>
      </c>
      <c r="D53" s="2" t="s">
        <v>390</v>
      </c>
      <c r="E53" s="2" t="s">
        <v>405</v>
      </c>
      <c r="F53" s="52">
        <v>0</v>
      </c>
      <c r="G53" s="53">
        <v>1</v>
      </c>
      <c r="H53" s="53">
        <v>0.01</v>
      </c>
      <c r="I53" s="6" t="s">
        <v>251</v>
      </c>
      <c r="J53" s="263" t="s">
        <v>406</v>
      </c>
      <c r="K53" s="6" t="s">
        <v>393</v>
      </c>
      <c r="L53" s="6" t="s">
        <v>394</v>
      </c>
      <c r="M53" s="200"/>
    </row>
    <row r="54" spans="1:14" ht="180" x14ac:dyDescent="0.25">
      <c r="A54" s="1" t="s">
        <v>334</v>
      </c>
      <c r="B54" s="1" t="s">
        <v>407</v>
      </c>
      <c r="C54" s="1" t="s">
        <v>408</v>
      </c>
      <c r="D54" s="1" t="s">
        <v>407</v>
      </c>
      <c r="E54" s="1" t="s">
        <v>409</v>
      </c>
      <c r="F54" s="50">
        <v>0</v>
      </c>
      <c r="G54" s="51">
        <v>1</v>
      </c>
      <c r="H54" s="51">
        <v>0.01</v>
      </c>
      <c r="I54" s="47" t="s">
        <v>410</v>
      </c>
      <c r="J54" s="47" t="s">
        <v>411</v>
      </c>
      <c r="K54" s="47"/>
      <c r="L54" s="6" t="s">
        <v>412</v>
      </c>
      <c r="M54" s="199" t="s">
        <v>413</v>
      </c>
    </row>
    <row r="55" spans="1:14" ht="60" x14ac:dyDescent="0.25">
      <c r="A55" s="1" t="s">
        <v>334</v>
      </c>
      <c r="B55" s="1" t="s">
        <v>414</v>
      </c>
      <c r="C55" s="1" t="s">
        <v>415</v>
      </c>
      <c r="D55" s="44" t="s">
        <v>416</v>
      </c>
      <c r="E55" s="1" t="s">
        <v>417</v>
      </c>
      <c r="F55" s="50">
        <v>0</v>
      </c>
      <c r="G55" s="51">
        <v>1</v>
      </c>
      <c r="H55" s="51">
        <v>0.01</v>
      </c>
      <c r="I55" s="47" t="s">
        <v>251</v>
      </c>
      <c r="J55" s="47" t="s">
        <v>418</v>
      </c>
      <c r="K55" s="47" t="s">
        <v>419</v>
      </c>
      <c r="L55" s="6" t="s">
        <v>420</v>
      </c>
      <c r="M55" s="199"/>
    </row>
    <row r="56" spans="1:14" ht="60" x14ac:dyDescent="0.25">
      <c r="A56" s="1" t="s">
        <v>334</v>
      </c>
      <c r="B56" s="1" t="s">
        <v>421</v>
      </c>
      <c r="C56" s="1" t="s">
        <v>422</v>
      </c>
      <c r="D56" s="44" t="s">
        <v>416</v>
      </c>
      <c r="E56" s="1" t="s">
        <v>423</v>
      </c>
      <c r="F56" s="50">
        <v>0</v>
      </c>
      <c r="G56" s="51">
        <v>1</v>
      </c>
      <c r="H56" s="51">
        <v>0.01</v>
      </c>
      <c r="I56" s="47" t="s">
        <v>251</v>
      </c>
      <c r="J56" s="47" t="s">
        <v>424</v>
      </c>
      <c r="K56" s="47" t="s">
        <v>425</v>
      </c>
      <c r="L56" s="6" t="s">
        <v>426</v>
      </c>
      <c r="M56" s="199"/>
    </row>
    <row r="57" spans="1:14" ht="30" x14ac:dyDescent="0.25">
      <c r="A57" s="1" t="s">
        <v>334</v>
      </c>
      <c r="B57" s="1" t="s">
        <v>427</v>
      </c>
      <c r="C57" s="1" t="s">
        <v>428</v>
      </c>
      <c r="D57" s="1" t="s">
        <v>427</v>
      </c>
      <c r="E57" s="1" t="s">
        <v>429</v>
      </c>
      <c r="F57" s="50">
        <v>0</v>
      </c>
      <c r="G57" s="51">
        <v>1</v>
      </c>
      <c r="H57" s="51">
        <v>0.01</v>
      </c>
      <c r="I57" s="47" t="s">
        <v>251</v>
      </c>
      <c r="J57" s="47" t="s">
        <v>430</v>
      </c>
      <c r="K57" s="47"/>
      <c r="L57" s="6"/>
      <c r="M57" s="199"/>
    </row>
    <row r="58" spans="1:14" ht="60" x14ac:dyDescent="0.25">
      <c r="A58" s="1" t="s">
        <v>334</v>
      </c>
      <c r="B58" s="1" t="s">
        <v>431</v>
      </c>
      <c r="C58" s="1" t="s">
        <v>432</v>
      </c>
      <c r="D58" s="1" t="s">
        <v>432</v>
      </c>
      <c r="E58" s="1" t="s">
        <v>433</v>
      </c>
      <c r="F58" s="50">
        <v>0</v>
      </c>
      <c r="G58" s="51">
        <v>1</v>
      </c>
      <c r="H58" s="51">
        <v>0.01</v>
      </c>
      <c r="I58" s="47" t="s">
        <v>434</v>
      </c>
      <c r="J58" s="47" t="s">
        <v>435</v>
      </c>
      <c r="K58" s="47"/>
      <c r="L58" s="6" t="s">
        <v>436</v>
      </c>
      <c r="M58" s="199" t="s">
        <v>200</v>
      </c>
    </row>
    <row r="59" spans="1:14" ht="60" x14ac:dyDescent="0.25">
      <c r="A59" s="1" t="s">
        <v>437</v>
      </c>
      <c r="B59" s="1" t="s">
        <v>438</v>
      </c>
      <c r="C59" s="1" t="s">
        <v>439</v>
      </c>
      <c r="D59" s="1" t="s">
        <v>438</v>
      </c>
      <c r="E59" s="1" t="s">
        <v>440</v>
      </c>
      <c r="F59" s="50">
        <v>0</v>
      </c>
      <c r="G59" s="51">
        <v>1</v>
      </c>
      <c r="H59" s="51">
        <v>0.01</v>
      </c>
      <c r="I59" s="47" t="s">
        <v>251</v>
      </c>
      <c r="J59" s="47" t="s">
        <v>441</v>
      </c>
      <c r="K59" s="47" t="s">
        <v>442</v>
      </c>
      <c r="L59" s="6" t="s">
        <v>443</v>
      </c>
      <c r="M59" s="199" t="s">
        <v>200</v>
      </c>
      <c r="N59" s="47" t="s">
        <v>444</v>
      </c>
    </row>
    <row r="60" spans="1:14" ht="45" x14ac:dyDescent="0.25">
      <c r="A60" s="1" t="s">
        <v>437</v>
      </c>
      <c r="B60" s="1" t="s">
        <v>445</v>
      </c>
      <c r="C60" s="1" t="s">
        <v>446</v>
      </c>
      <c r="D60" s="1" t="s">
        <v>445</v>
      </c>
      <c r="E60" s="1" t="s">
        <v>447</v>
      </c>
      <c r="F60" s="50">
        <v>0</v>
      </c>
      <c r="G60" s="51">
        <v>1</v>
      </c>
      <c r="H60" s="51">
        <v>0.01</v>
      </c>
      <c r="I60" s="47" t="s">
        <v>251</v>
      </c>
      <c r="J60" s="47" t="s">
        <v>448</v>
      </c>
      <c r="K60" s="47" t="s">
        <v>449</v>
      </c>
      <c r="L60" s="6" t="s">
        <v>450</v>
      </c>
      <c r="M60" s="199"/>
      <c r="N60" s="47"/>
    </row>
    <row r="61" spans="1:14" ht="45" x14ac:dyDescent="0.25">
      <c r="A61" s="1" t="s">
        <v>437</v>
      </c>
      <c r="B61" s="1" t="s">
        <v>451</v>
      </c>
      <c r="C61" s="1" t="s">
        <v>452</v>
      </c>
      <c r="D61" s="1" t="s">
        <v>451</v>
      </c>
      <c r="E61" s="1" t="s">
        <v>453</v>
      </c>
      <c r="F61" s="50">
        <v>0</v>
      </c>
      <c r="G61" s="51">
        <v>1</v>
      </c>
      <c r="H61" s="51">
        <v>0.01</v>
      </c>
      <c r="I61" s="47" t="s">
        <v>251</v>
      </c>
      <c r="J61" s="261" t="s">
        <v>454</v>
      </c>
      <c r="K61" s="47"/>
      <c r="L61" s="6" t="s">
        <v>455</v>
      </c>
      <c r="M61" s="199" t="s">
        <v>456</v>
      </c>
      <c r="N61" s="47"/>
    </row>
    <row r="62" spans="1:14" ht="30" x14ac:dyDescent="0.25">
      <c r="A62" s="1" t="s">
        <v>437</v>
      </c>
      <c r="B62" s="1" t="s">
        <v>457</v>
      </c>
      <c r="C62" s="1" t="s">
        <v>458</v>
      </c>
      <c r="D62" s="1" t="s">
        <v>457</v>
      </c>
      <c r="E62" s="1" t="s">
        <v>459</v>
      </c>
      <c r="F62" s="50">
        <v>0</v>
      </c>
      <c r="G62" s="51">
        <v>1</v>
      </c>
      <c r="H62" s="51">
        <v>0.01</v>
      </c>
      <c r="I62" s="47" t="s">
        <v>251</v>
      </c>
      <c r="J62" s="261" t="s">
        <v>460</v>
      </c>
      <c r="K62" s="47" t="s">
        <v>461</v>
      </c>
      <c r="L62" s="6" t="s">
        <v>462</v>
      </c>
      <c r="M62" s="199" t="s">
        <v>200</v>
      </c>
      <c r="N62" s="47"/>
    </row>
    <row r="63" spans="1:14" ht="45" x14ac:dyDescent="0.25">
      <c r="A63" s="1" t="s">
        <v>437</v>
      </c>
      <c r="B63" s="1" t="s">
        <v>463</v>
      </c>
      <c r="C63" s="1" t="s">
        <v>464</v>
      </c>
      <c r="D63" s="1" t="s">
        <v>463</v>
      </c>
      <c r="E63" s="1" t="s">
        <v>465</v>
      </c>
      <c r="F63" s="50">
        <v>0</v>
      </c>
      <c r="G63" s="51">
        <v>1</v>
      </c>
      <c r="H63" s="51">
        <v>0.01</v>
      </c>
      <c r="I63" s="47" t="s">
        <v>251</v>
      </c>
      <c r="J63" s="261" t="s">
        <v>466</v>
      </c>
      <c r="K63" s="47" t="s">
        <v>467</v>
      </c>
      <c r="L63" s="6" t="s">
        <v>468</v>
      </c>
      <c r="M63" s="199" t="s">
        <v>200</v>
      </c>
      <c r="N63" s="47"/>
    </row>
    <row r="64" spans="1:14" ht="45" x14ac:dyDescent="0.25">
      <c r="A64" s="1" t="s">
        <v>437</v>
      </c>
      <c r="B64" s="1" t="s">
        <v>469</v>
      </c>
      <c r="C64" s="1" t="s">
        <v>470</v>
      </c>
      <c r="D64" s="1" t="s">
        <v>469</v>
      </c>
      <c r="E64" s="1" t="s">
        <v>471</v>
      </c>
      <c r="F64" s="50">
        <v>0</v>
      </c>
      <c r="G64" s="51">
        <v>1</v>
      </c>
      <c r="H64" s="51">
        <v>0.01</v>
      </c>
      <c r="I64" s="47" t="s">
        <v>251</v>
      </c>
      <c r="J64" s="261" t="s">
        <v>472</v>
      </c>
      <c r="K64" s="47"/>
      <c r="L64" s="6"/>
      <c r="M64" s="199"/>
      <c r="N64" s="47"/>
    </row>
    <row r="65" spans="1:14" ht="45" x14ac:dyDescent="0.25">
      <c r="A65" s="1" t="s">
        <v>437</v>
      </c>
      <c r="B65" s="1" t="s">
        <v>473</v>
      </c>
      <c r="C65" s="1" t="s">
        <v>474</v>
      </c>
      <c r="D65" s="1" t="s">
        <v>473</v>
      </c>
      <c r="E65" s="1" t="s">
        <v>475</v>
      </c>
      <c r="F65" s="50">
        <v>0</v>
      </c>
      <c r="G65" s="51">
        <v>1</v>
      </c>
      <c r="H65" s="51">
        <v>0.01</v>
      </c>
      <c r="I65" s="47" t="s">
        <v>251</v>
      </c>
      <c r="J65" s="261" t="s">
        <v>476</v>
      </c>
      <c r="K65" s="47" t="s">
        <v>477</v>
      </c>
      <c r="L65" s="6" t="s">
        <v>478</v>
      </c>
      <c r="M65" s="199" t="s">
        <v>200</v>
      </c>
      <c r="N65" s="47"/>
    </row>
    <row r="66" spans="1:14" ht="30" x14ac:dyDescent="0.25">
      <c r="A66" s="1" t="s">
        <v>437</v>
      </c>
      <c r="B66" s="1" t="s">
        <v>479</v>
      </c>
      <c r="C66" s="1" t="s">
        <v>480</v>
      </c>
      <c r="D66" s="1" t="s">
        <v>479</v>
      </c>
      <c r="E66" s="1" t="s">
        <v>481</v>
      </c>
      <c r="F66" s="50">
        <v>0</v>
      </c>
      <c r="G66" s="51">
        <v>1</v>
      </c>
      <c r="H66" s="51">
        <v>0.01</v>
      </c>
      <c r="I66" s="47" t="s">
        <v>251</v>
      </c>
      <c r="J66" s="261" t="s">
        <v>482</v>
      </c>
      <c r="K66" s="47" t="s">
        <v>483</v>
      </c>
      <c r="L66" s="6" t="s">
        <v>484</v>
      </c>
      <c r="M66" s="199" t="s">
        <v>200</v>
      </c>
      <c r="N66" s="47"/>
    </row>
    <row r="67" spans="1:14" ht="30" x14ac:dyDescent="0.25">
      <c r="A67" s="1" t="s">
        <v>437</v>
      </c>
      <c r="B67" s="1" t="s">
        <v>485</v>
      </c>
      <c r="C67" s="1" t="s">
        <v>486</v>
      </c>
      <c r="D67" s="1" t="s">
        <v>485</v>
      </c>
      <c r="E67" s="1" t="s">
        <v>487</v>
      </c>
      <c r="F67" s="50">
        <v>0</v>
      </c>
      <c r="G67" s="51">
        <v>1</v>
      </c>
      <c r="H67" s="51">
        <v>0.01</v>
      </c>
      <c r="I67" s="47" t="s">
        <v>251</v>
      </c>
      <c r="J67" s="261" t="s">
        <v>488</v>
      </c>
      <c r="K67" s="47"/>
      <c r="L67" s="6" t="s">
        <v>489</v>
      </c>
      <c r="M67" s="199" t="s">
        <v>490</v>
      </c>
      <c r="N67" s="47"/>
    </row>
    <row r="68" spans="1:14" ht="90" x14ac:dyDescent="0.25">
      <c r="A68" s="1" t="s">
        <v>437</v>
      </c>
      <c r="B68" s="1" t="s">
        <v>491</v>
      </c>
      <c r="C68" s="1" t="s">
        <v>492</v>
      </c>
      <c r="D68" s="1" t="s">
        <v>491</v>
      </c>
      <c r="E68" s="1" t="s">
        <v>493</v>
      </c>
      <c r="F68" s="50">
        <v>0</v>
      </c>
      <c r="G68" s="51">
        <v>1</v>
      </c>
      <c r="H68" s="51">
        <v>0.01</v>
      </c>
      <c r="I68" s="47" t="s">
        <v>494</v>
      </c>
      <c r="J68" s="47" t="s">
        <v>495</v>
      </c>
      <c r="K68" s="47"/>
      <c r="L68" s="6" t="s">
        <v>496</v>
      </c>
      <c r="M68" s="198" t="s">
        <v>497</v>
      </c>
      <c r="N68" s="47"/>
    </row>
    <row r="69" spans="1:14" ht="60" x14ac:dyDescent="0.25">
      <c r="A69" s="2" t="s">
        <v>498</v>
      </c>
      <c r="B69" s="2" t="s">
        <v>499</v>
      </c>
      <c r="C69" s="1" t="s">
        <v>500</v>
      </c>
      <c r="D69" s="2" t="s">
        <v>501</v>
      </c>
      <c r="E69" s="1" t="s">
        <v>502</v>
      </c>
      <c r="F69" s="53">
        <v>0</v>
      </c>
      <c r="G69" s="53">
        <v>1</v>
      </c>
      <c r="H69" s="53">
        <v>0.01</v>
      </c>
      <c r="I69" s="6" t="s">
        <v>503</v>
      </c>
      <c r="J69" s="263" t="s">
        <v>504</v>
      </c>
      <c r="K69" s="6" t="s">
        <v>505</v>
      </c>
      <c r="L69" s="6" t="s">
        <v>506</v>
      </c>
      <c r="M69" s="199" t="s">
        <v>200</v>
      </c>
      <c r="N69" s="6"/>
    </row>
    <row r="70" spans="1:14" ht="60" x14ac:dyDescent="0.25">
      <c r="A70" s="2" t="s">
        <v>498</v>
      </c>
      <c r="B70" s="2" t="s">
        <v>507</v>
      </c>
      <c r="C70" s="1" t="s">
        <v>508</v>
      </c>
      <c r="D70" s="2" t="s">
        <v>509</v>
      </c>
      <c r="E70" s="1" t="s">
        <v>510</v>
      </c>
      <c r="F70" s="53">
        <v>0</v>
      </c>
      <c r="G70" s="53">
        <v>1</v>
      </c>
      <c r="H70" s="53">
        <v>0.01</v>
      </c>
      <c r="I70" s="47" t="s">
        <v>511</v>
      </c>
      <c r="J70" s="6" t="s">
        <v>512</v>
      </c>
      <c r="K70" s="6" t="s">
        <v>513</v>
      </c>
      <c r="L70" s="6" t="s">
        <v>514</v>
      </c>
      <c r="M70" s="199" t="s">
        <v>200</v>
      </c>
      <c r="N70" s="6"/>
    </row>
    <row r="71" spans="1:14" ht="45" x14ac:dyDescent="0.25">
      <c r="A71" s="2" t="s">
        <v>498</v>
      </c>
      <c r="B71" s="2" t="s">
        <v>515</v>
      </c>
      <c r="C71" s="1" t="s">
        <v>516</v>
      </c>
      <c r="D71" s="2" t="s">
        <v>517</v>
      </c>
      <c r="E71" s="1" t="s">
        <v>518</v>
      </c>
      <c r="F71" s="53">
        <v>0</v>
      </c>
      <c r="G71" s="53">
        <v>1</v>
      </c>
      <c r="H71" s="53">
        <v>0.01</v>
      </c>
      <c r="I71" s="47" t="s">
        <v>519</v>
      </c>
      <c r="J71" s="6" t="s">
        <v>520</v>
      </c>
      <c r="K71" s="6"/>
      <c r="L71" s="6" t="s">
        <v>521</v>
      </c>
      <c r="M71" s="199"/>
      <c r="N71" s="6"/>
    </row>
    <row r="72" spans="1:14" ht="75" x14ac:dyDescent="0.25">
      <c r="A72" s="1" t="s">
        <v>522</v>
      </c>
      <c r="B72" s="1" t="s">
        <v>523</v>
      </c>
      <c r="C72" s="1" t="s">
        <v>524</v>
      </c>
      <c r="D72" s="1" t="s">
        <v>523</v>
      </c>
      <c r="E72" s="1" t="s">
        <v>525</v>
      </c>
      <c r="F72" s="1">
        <v>0</v>
      </c>
      <c r="G72" s="1">
        <v>300</v>
      </c>
      <c r="H72" s="1">
        <v>5</v>
      </c>
      <c r="I72" s="163" t="str">
        <f>UnitControlCenter!$B$47</f>
        <v>$/metric ton CO2e</v>
      </c>
      <c r="J72" s="47" t="s">
        <v>526</v>
      </c>
      <c r="K72" s="47" t="s">
        <v>527</v>
      </c>
      <c r="L72" s="6" t="s">
        <v>528</v>
      </c>
      <c r="M72" s="200" t="s">
        <v>529</v>
      </c>
      <c r="N72" s="6" t="s">
        <v>530</v>
      </c>
    </row>
    <row r="73" spans="1:14" ht="45" x14ac:dyDescent="0.25">
      <c r="A73" s="1" t="s">
        <v>522</v>
      </c>
      <c r="B73" s="1" t="s">
        <v>531</v>
      </c>
      <c r="C73" s="1" t="s">
        <v>532</v>
      </c>
      <c r="D73" s="1" t="s">
        <v>531</v>
      </c>
      <c r="E73" s="1" t="s">
        <v>533</v>
      </c>
      <c r="F73" s="53">
        <v>0</v>
      </c>
      <c r="G73" s="53">
        <v>1</v>
      </c>
      <c r="H73" s="53">
        <v>0.01</v>
      </c>
      <c r="I73" s="47" t="s">
        <v>534</v>
      </c>
      <c r="J73" s="261" t="s">
        <v>535</v>
      </c>
      <c r="K73" s="6" t="s">
        <v>536</v>
      </c>
      <c r="L73" s="6" t="s">
        <v>537</v>
      </c>
      <c r="M73" s="199" t="s">
        <v>200</v>
      </c>
    </row>
    <row r="74" spans="1:14" ht="45" x14ac:dyDescent="0.25">
      <c r="A74" s="2" t="s">
        <v>522</v>
      </c>
      <c r="B74" s="2" t="s">
        <v>538</v>
      </c>
      <c r="C74" s="1" t="s">
        <v>539</v>
      </c>
      <c r="D74" s="163"/>
      <c r="E74" s="2" t="s">
        <v>540</v>
      </c>
      <c r="F74" s="1">
        <v>0</v>
      </c>
      <c r="G74" s="1">
        <v>1</v>
      </c>
      <c r="H74" s="1">
        <v>1</v>
      </c>
      <c r="I74" s="47" t="s">
        <v>163</v>
      </c>
      <c r="J74" s="47" t="s">
        <v>541</v>
      </c>
      <c r="K74" s="47" t="s">
        <v>527</v>
      </c>
      <c r="L74" s="6" t="s">
        <v>528</v>
      </c>
    </row>
    <row r="75" spans="1:14" ht="60" x14ac:dyDescent="0.25">
      <c r="A75" s="2" t="s">
        <v>522</v>
      </c>
      <c r="B75" s="2" t="s">
        <v>542</v>
      </c>
      <c r="C75" s="1" t="s">
        <v>543</v>
      </c>
      <c r="D75" s="163"/>
      <c r="E75" s="2" t="s">
        <v>544</v>
      </c>
      <c r="F75" s="1">
        <v>0</v>
      </c>
      <c r="G75" s="1">
        <v>1</v>
      </c>
      <c r="H75" s="1">
        <v>1</v>
      </c>
      <c r="I75" s="47" t="s">
        <v>163</v>
      </c>
      <c r="J75" s="47" t="s">
        <v>545</v>
      </c>
      <c r="K75" s="47" t="s">
        <v>527</v>
      </c>
      <c r="L75" s="6" t="s">
        <v>528</v>
      </c>
    </row>
    <row r="76" spans="1:14" ht="45" x14ac:dyDescent="0.25">
      <c r="A76" s="2" t="s">
        <v>522</v>
      </c>
      <c r="B76" s="1" t="s">
        <v>546</v>
      </c>
      <c r="C76" s="1" t="s">
        <v>547</v>
      </c>
      <c r="D76" s="163"/>
      <c r="E76" s="163"/>
      <c r="F76" s="1">
        <v>0</v>
      </c>
      <c r="G76" s="1">
        <v>1</v>
      </c>
      <c r="H76" s="1">
        <v>1</v>
      </c>
      <c r="I76" s="47" t="s">
        <v>163</v>
      </c>
      <c r="J76" s="1" t="s">
        <v>548</v>
      </c>
      <c r="K76" s="47" t="s">
        <v>527</v>
      </c>
      <c r="L76" s="6" t="s">
        <v>528</v>
      </c>
    </row>
    <row r="77" spans="1:14" ht="45" x14ac:dyDescent="0.25">
      <c r="A77" s="2" t="s">
        <v>522</v>
      </c>
      <c r="B77" s="2" t="s">
        <v>549</v>
      </c>
      <c r="C77" s="1" t="s">
        <v>550</v>
      </c>
      <c r="D77" s="2" t="s">
        <v>549</v>
      </c>
      <c r="E77" s="1" t="s">
        <v>551</v>
      </c>
      <c r="F77" s="1">
        <v>0</v>
      </c>
      <c r="G77" s="1">
        <v>1</v>
      </c>
      <c r="H77" s="1">
        <v>1</v>
      </c>
      <c r="I77" s="47" t="s">
        <v>163</v>
      </c>
      <c r="J77" s="6"/>
    </row>
    <row r="78" spans="1:14" ht="30" x14ac:dyDescent="0.25">
      <c r="A78" s="2" t="s">
        <v>522</v>
      </c>
      <c r="B78" s="2" t="s">
        <v>552</v>
      </c>
      <c r="C78" s="1" t="s">
        <v>552</v>
      </c>
      <c r="D78" s="2" t="s">
        <v>552</v>
      </c>
      <c r="E78" s="2" t="s">
        <v>553</v>
      </c>
      <c r="F78" s="53">
        <v>0</v>
      </c>
      <c r="G78" s="53">
        <v>1</v>
      </c>
      <c r="H78" s="53">
        <v>0.01</v>
      </c>
      <c r="I78" s="47" t="s">
        <v>554</v>
      </c>
      <c r="J78" s="261" t="s">
        <v>555</v>
      </c>
      <c r="K78" s="6" t="s">
        <v>556</v>
      </c>
    </row>
    <row r="79" spans="1:14" ht="45" x14ac:dyDescent="0.25">
      <c r="A79" s="1" t="s">
        <v>522</v>
      </c>
      <c r="B79" s="1" t="s">
        <v>557</v>
      </c>
      <c r="C79" s="1" t="s">
        <v>558</v>
      </c>
      <c r="D79" s="1" t="s">
        <v>557</v>
      </c>
      <c r="E79" s="1" t="s">
        <v>559</v>
      </c>
      <c r="F79" s="50">
        <v>-0.5</v>
      </c>
      <c r="G79" s="50">
        <v>0.5</v>
      </c>
      <c r="H79" s="53">
        <v>0.01</v>
      </c>
      <c r="I79" s="47" t="s">
        <v>560</v>
      </c>
      <c r="J79" s="47" t="s">
        <v>561</v>
      </c>
      <c r="K79" s="6" t="s">
        <v>562</v>
      </c>
      <c r="L79" s="6" t="s">
        <v>563</v>
      </c>
      <c r="M79" s="200" t="s">
        <v>564</v>
      </c>
    </row>
    <row r="80" spans="1:14" ht="90" x14ac:dyDescent="0.25">
      <c r="A80" s="1" t="s">
        <v>565</v>
      </c>
      <c r="B80" s="163" t="s">
        <v>566</v>
      </c>
      <c r="C80" s="1" t="s">
        <v>567</v>
      </c>
      <c r="D80" s="1" t="s">
        <v>568</v>
      </c>
      <c r="E80" s="1" t="s">
        <v>569</v>
      </c>
      <c r="F80" s="51">
        <v>0</v>
      </c>
      <c r="G80" s="51">
        <v>0.4</v>
      </c>
      <c r="H80" s="50">
        <v>0.01</v>
      </c>
      <c r="I80" s="47" t="s">
        <v>570</v>
      </c>
      <c r="J80" s="47" t="s">
        <v>571</v>
      </c>
      <c r="K80" s="47" t="s">
        <v>572</v>
      </c>
      <c r="L80" s="6" t="s">
        <v>573</v>
      </c>
      <c r="M80" s="199"/>
    </row>
    <row r="81" spans="1:13" ht="90" x14ac:dyDescent="0.25">
      <c r="A81" s="4" t="str">
        <f>A$80</f>
        <v>Research and Development</v>
      </c>
      <c r="B81" s="4" t="str">
        <f t="shared" ref="B81:B84" si="0">B$80</f>
        <v>Capital Cost Reduction</v>
      </c>
      <c r="C81" s="1" t="s">
        <v>574</v>
      </c>
      <c r="D81" s="4" t="str">
        <f t="shared" ref="D81:L84" si="1">D$80</f>
        <v>R&amp;D Capital Cost Reductions</v>
      </c>
      <c r="E81" s="1" t="s">
        <v>575</v>
      </c>
      <c r="F81" s="165">
        <f t="shared" si="1"/>
        <v>0</v>
      </c>
      <c r="G81" s="165">
        <f t="shared" si="1"/>
        <v>0.4</v>
      </c>
      <c r="H81" s="165">
        <f t="shared" si="1"/>
        <v>0.01</v>
      </c>
      <c r="I81" s="4" t="str">
        <f t="shared" si="1"/>
        <v>% reduction in cost</v>
      </c>
      <c r="J8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 t="str">
        <f t="shared" si="1"/>
        <v>architectural-design.html#rnd</v>
      </c>
      <c r="L81" s="4" t="str">
        <f t="shared" si="1"/>
        <v>research-and-development.html</v>
      </c>
      <c r="M81" s="199"/>
    </row>
    <row r="82" spans="1:13" ht="90" x14ac:dyDescent="0.25">
      <c r="A82" s="4" t="str">
        <f t="shared" ref="A82:A84" si="2">A$80</f>
        <v>Research and Development</v>
      </c>
      <c r="B82" s="4" t="str">
        <f t="shared" si="0"/>
        <v>Capital Cost Reduction</v>
      </c>
      <c r="C82" s="1" t="s">
        <v>576</v>
      </c>
      <c r="D82" s="4" t="str">
        <f t="shared" si="1"/>
        <v>R&amp;D Capital Cost Reductions</v>
      </c>
      <c r="E82" s="1" t="s">
        <v>577</v>
      </c>
      <c r="F82" s="165">
        <f t="shared" si="1"/>
        <v>0</v>
      </c>
      <c r="G82" s="165">
        <f t="shared" si="1"/>
        <v>0.4</v>
      </c>
      <c r="H82" s="165">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199"/>
    </row>
    <row r="83" spans="1:13" ht="90" x14ac:dyDescent="0.25">
      <c r="A83" s="4" t="str">
        <f t="shared" si="2"/>
        <v>Research and Development</v>
      </c>
      <c r="B83" s="4" t="str">
        <f t="shared" si="0"/>
        <v>Capital Cost Reduction</v>
      </c>
      <c r="C83" s="1" t="s">
        <v>578</v>
      </c>
      <c r="D83" s="4" t="str">
        <f t="shared" si="1"/>
        <v>R&amp;D Capital Cost Reductions</v>
      </c>
      <c r="E83" s="1" t="s">
        <v>579</v>
      </c>
      <c r="F83" s="165">
        <f t="shared" si="1"/>
        <v>0</v>
      </c>
      <c r="G83" s="165">
        <f t="shared" si="1"/>
        <v>0.4</v>
      </c>
      <c r="H83" s="165">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199"/>
    </row>
    <row r="84" spans="1:13" ht="90" x14ac:dyDescent="0.25">
      <c r="A84" s="4" t="str">
        <f t="shared" si="2"/>
        <v>Research and Development</v>
      </c>
      <c r="B84" s="4" t="str">
        <f t="shared" si="0"/>
        <v>Capital Cost Reduction</v>
      </c>
      <c r="C84" s="2" t="s">
        <v>580</v>
      </c>
      <c r="D84" s="4" t="str">
        <f t="shared" si="1"/>
        <v>R&amp;D Capital Cost Reductions</v>
      </c>
      <c r="E84" s="1" t="s">
        <v>581</v>
      </c>
      <c r="F84" s="165">
        <f t="shared" si="1"/>
        <v>0</v>
      </c>
      <c r="G84" s="165">
        <f t="shared" si="1"/>
        <v>0.4</v>
      </c>
      <c r="H84" s="165">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199"/>
    </row>
    <row r="85" spans="1:13" ht="105" x14ac:dyDescent="0.25">
      <c r="A85" s="2" t="s">
        <v>565</v>
      </c>
      <c r="B85" s="2" t="s">
        <v>582</v>
      </c>
      <c r="C85" s="1" t="s">
        <v>583</v>
      </c>
      <c r="D85" s="2" t="s">
        <v>582</v>
      </c>
      <c r="E85" s="52" t="s">
        <v>584</v>
      </c>
      <c r="F85" s="51">
        <v>0</v>
      </c>
      <c r="G85" s="51">
        <v>1</v>
      </c>
      <c r="H85" s="50">
        <v>0.01</v>
      </c>
      <c r="I85" s="47" t="s">
        <v>251</v>
      </c>
      <c r="J85" s="47" t="s">
        <v>585</v>
      </c>
      <c r="K85" s="6" t="s">
        <v>586</v>
      </c>
      <c r="L85" s="6" t="s">
        <v>587</v>
      </c>
      <c r="M85" s="200" t="s">
        <v>588</v>
      </c>
    </row>
    <row r="86" spans="1:13" ht="90" x14ac:dyDescent="0.25">
      <c r="A86" s="1" t="s">
        <v>565</v>
      </c>
      <c r="B86" s="163" t="s">
        <v>589</v>
      </c>
      <c r="C86" s="1" t="s">
        <v>590</v>
      </c>
      <c r="D86" s="1" t="s">
        <v>591</v>
      </c>
      <c r="E86" s="1" t="s">
        <v>592</v>
      </c>
      <c r="F86" s="51">
        <v>0</v>
      </c>
      <c r="G86" s="51">
        <v>0.4</v>
      </c>
      <c r="H86" s="50">
        <v>0.01</v>
      </c>
      <c r="I86" s="47" t="s">
        <v>593</v>
      </c>
      <c r="J86" s="47" t="s">
        <v>594</v>
      </c>
      <c r="K86" s="47" t="s">
        <v>572</v>
      </c>
      <c r="L86" s="6" t="s">
        <v>573</v>
      </c>
    </row>
    <row r="87" spans="1:13" ht="90" x14ac:dyDescent="0.25">
      <c r="A87" s="4" t="str">
        <f>A$86</f>
        <v>Research and Development</v>
      </c>
      <c r="B87" s="4" t="str">
        <f>B$86</f>
        <v>Fuel Use Reduction</v>
      </c>
      <c r="C87" s="1" t="s">
        <v>595</v>
      </c>
      <c r="D87" s="4" t="str">
        <f t="shared" ref="D87:L90" si="3">D$86</f>
        <v>R&amp;D Fuel Use Reductions</v>
      </c>
      <c r="E87" s="1" t="s">
        <v>596</v>
      </c>
      <c r="F87" s="164">
        <f t="shared" si="3"/>
        <v>0</v>
      </c>
      <c r="G87" s="164">
        <f t="shared" si="3"/>
        <v>0.4</v>
      </c>
      <c r="H87" s="164">
        <f t="shared" si="3"/>
        <v>0.01</v>
      </c>
      <c r="I87" s="4" t="str">
        <f t="shared" si="3"/>
        <v>% reduction in fuel use</v>
      </c>
      <c r="J8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3"/>
        <v>architectural-design.html#rnd</v>
      </c>
      <c r="L87" s="4" t="str">
        <f t="shared" si="3"/>
        <v>research-and-development.html</v>
      </c>
    </row>
    <row r="88" spans="1:13" ht="90" x14ac:dyDescent="0.25">
      <c r="A88" s="4" t="str">
        <f t="shared" ref="A88:B90" si="4">A$86</f>
        <v>Research and Development</v>
      </c>
      <c r="B88" s="4" t="str">
        <f t="shared" si="4"/>
        <v>Fuel Use Reduction</v>
      </c>
      <c r="C88" s="1" t="s">
        <v>597</v>
      </c>
      <c r="D88" s="4" t="str">
        <f t="shared" si="3"/>
        <v>R&amp;D Fuel Use Reductions</v>
      </c>
      <c r="E88" s="1" t="s">
        <v>598</v>
      </c>
      <c r="F88" s="164">
        <f t="shared" si="3"/>
        <v>0</v>
      </c>
      <c r="G88" s="164">
        <f t="shared" si="3"/>
        <v>0.4</v>
      </c>
      <c r="H88" s="164">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90" x14ac:dyDescent="0.25">
      <c r="A89" s="4" t="str">
        <f t="shared" si="4"/>
        <v>Research and Development</v>
      </c>
      <c r="B89" s="4" t="str">
        <f t="shared" si="4"/>
        <v>Fuel Use Reduction</v>
      </c>
      <c r="C89" s="1" t="s">
        <v>599</v>
      </c>
      <c r="D89" s="4" t="str">
        <f t="shared" si="3"/>
        <v>R&amp;D Fuel Use Reductions</v>
      </c>
      <c r="E89" s="1" t="s">
        <v>600</v>
      </c>
      <c r="F89" s="164">
        <f t="shared" si="3"/>
        <v>0</v>
      </c>
      <c r="G89" s="164">
        <f t="shared" si="3"/>
        <v>0.4</v>
      </c>
      <c r="H89" s="164">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90" x14ac:dyDescent="0.25">
      <c r="A90" s="4" t="str">
        <f t="shared" si="4"/>
        <v>Research and Development</v>
      </c>
      <c r="B90" s="4" t="str">
        <f t="shared" si="4"/>
        <v>Fuel Use Reduction</v>
      </c>
      <c r="C90" s="1" t="s">
        <v>601</v>
      </c>
      <c r="D90" s="4" t="str">
        <f t="shared" si="3"/>
        <v>R&amp;D Fuel Use Reductions</v>
      </c>
      <c r="E90" s="1" t="s">
        <v>602</v>
      </c>
      <c r="F90" s="164">
        <f t="shared" si="3"/>
        <v>0</v>
      </c>
      <c r="G90" s="164">
        <f t="shared" si="3"/>
        <v>0.4</v>
      </c>
      <c r="H90" s="164">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150" x14ac:dyDescent="0.25">
      <c r="A91" s="1" t="s">
        <v>603</v>
      </c>
      <c r="B91" s="1" t="s">
        <v>604</v>
      </c>
      <c r="C91" s="1" t="s">
        <v>605</v>
      </c>
      <c r="D91" s="163"/>
      <c r="E91" s="1" t="s">
        <v>606</v>
      </c>
      <c r="F91" s="1">
        <v>0</v>
      </c>
      <c r="G91" s="1">
        <v>10</v>
      </c>
      <c r="H91" s="1">
        <v>1</v>
      </c>
      <c r="I91" s="1" t="s">
        <v>607</v>
      </c>
      <c r="J91" s="1" t="s">
        <v>608</v>
      </c>
      <c r="K91" s="1" t="s">
        <v>609</v>
      </c>
    </row>
    <row r="92" spans="1:13" ht="150" x14ac:dyDescent="0.25">
      <c r="A92" s="1" t="s">
        <v>603</v>
      </c>
      <c r="B92" s="1" t="s">
        <v>610</v>
      </c>
      <c r="C92" s="1" t="s">
        <v>611</v>
      </c>
      <c r="D92" s="163"/>
      <c r="E92" s="1" t="s">
        <v>612</v>
      </c>
      <c r="F92" s="1">
        <v>0</v>
      </c>
      <c r="G92" s="1">
        <v>10</v>
      </c>
      <c r="H92" s="1">
        <v>1</v>
      </c>
      <c r="I92" s="1" t="s">
        <v>607</v>
      </c>
      <c r="J92" s="4"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tr">
        <f t="shared" ref="K92:K99" si="5">K$91</f>
        <v>io-model.html</v>
      </c>
    </row>
    <row r="93" spans="1:13" ht="150" x14ac:dyDescent="0.25">
      <c r="A93" s="1" t="s">
        <v>603</v>
      </c>
      <c r="B93" s="1" t="s">
        <v>93</v>
      </c>
      <c r="C93" s="1" t="s">
        <v>613</v>
      </c>
      <c r="D93" s="163"/>
      <c r="E93" s="1" t="s">
        <v>614</v>
      </c>
      <c r="F93" s="1">
        <v>0</v>
      </c>
      <c r="G93" s="1">
        <v>10</v>
      </c>
      <c r="H93" s="1">
        <v>1</v>
      </c>
      <c r="I93" s="1" t="s">
        <v>607</v>
      </c>
      <c r="J93" s="4"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tr">
        <f t="shared" si="5"/>
        <v>io-model.html</v>
      </c>
    </row>
    <row r="94" spans="1:13" ht="150" x14ac:dyDescent="0.25">
      <c r="A94" s="1" t="s">
        <v>603</v>
      </c>
      <c r="B94" s="1" t="s">
        <v>615</v>
      </c>
      <c r="C94" s="1" t="s">
        <v>616</v>
      </c>
      <c r="D94" s="163"/>
      <c r="E94" s="1" t="s">
        <v>617</v>
      </c>
      <c r="F94" s="1">
        <v>0</v>
      </c>
      <c r="G94" s="1">
        <v>10</v>
      </c>
      <c r="H94" s="1">
        <v>1</v>
      </c>
      <c r="I94" s="1" t="s">
        <v>607</v>
      </c>
      <c r="J9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si="5"/>
        <v>io-model.html</v>
      </c>
    </row>
    <row r="95" spans="1:13" ht="150" x14ac:dyDescent="0.25">
      <c r="A95" s="1" t="s">
        <v>603</v>
      </c>
      <c r="B95" s="1" t="s">
        <v>618</v>
      </c>
      <c r="C95" s="1" t="s">
        <v>619</v>
      </c>
      <c r="D95" s="163"/>
      <c r="E95" s="1" t="s">
        <v>620</v>
      </c>
      <c r="F95" s="1">
        <v>0</v>
      </c>
      <c r="G95" s="1">
        <v>10</v>
      </c>
      <c r="H95" s="1">
        <v>1</v>
      </c>
      <c r="I95" s="1" t="s">
        <v>607</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50" x14ac:dyDescent="0.25">
      <c r="A96" s="1" t="s">
        <v>603</v>
      </c>
      <c r="B96" s="1" t="s">
        <v>177</v>
      </c>
      <c r="C96" s="1" t="s">
        <v>621</v>
      </c>
      <c r="D96" s="163"/>
      <c r="E96" s="1" t="s">
        <v>622</v>
      </c>
      <c r="F96" s="1">
        <v>0</v>
      </c>
      <c r="G96" s="1">
        <v>10</v>
      </c>
      <c r="H96" s="1">
        <v>1</v>
      </c>
      <c r="I96" s="1" t="s">
        <v>607</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50" x14ac:dyDescent="0.25">
      <c r="A97" s="1" t="s">
        <v>603</v>
      </c>
      <c r="B97" s="1" t="s">
        <v>623</v>
      </c>
      <c r="C97" s="1" t="s">
        <v>624</v>
      </c>
      <c r="D97" s="163"/>
      <c r="E97" s="1" t="s">
        <v>625</v>
      </c>
      <c r="F97" s="1">
        <v>0</v>
      </c>
      <c r="G97" s="1">
        <v>10</v>
      </c>
      <c r="H97" s="1">
        <v>1</v>
      </c>
      <c r="I97" s="1" t="s">
        <v>607</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x14ac:dyDescent="0.25">
      <c r="A98" s="1" t="s">
        <v>603</v>
      </c>
      <c r="B98" s="1" t="s">
        <v>626</v>
      </c>
      <c r="C98" s="1" t="s">
        <v>627</v>
      </c>
      <c r="D98" s="163"/>
      <c r="E98" s="1" t="s">
        <v>628</v>
      </c>
      <c r="F98" s="1">
        <v>0</v>
      </c>
      <c r="G98" s="1">
        <v>10</v>
      </c>
      <c r="H98" s="1">
        <v>1</v>
      </c>
      <c r="I98" s="1" t="s">
        <v>607</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603</v>
      </c>
      <c r="B99" s="1" t="s">
        <v>629</v>
      </c>
      <c r="C99" s="1" t="s">
        <v>630</v>
      </c>
      <c r="D99" s="163"/>
      <c r="E99" s="1" t="s">
        <v>631</v>
      </c>
      <c r="F99" s="1">
        <v>0</v>
      </c>
      <c r="G99" s="1">
        <v>10</v>
      </c>
      <c r="H99" s="1">
        <v>1</v>
      </c>
      <c r="I99" s="1" t="s">
        <v>607</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60" x14ac:dyDescent="0.25">
      <c r="A100" s="1" t="s">
        <v>632</v>
      </c>
      <c r="B100" s="1" t="s">
        <v>633</v>
      </c>
      <c r="C100" s="1" t="s">
        <v>634</v>
      </c>
      <c r="D100" s="163"/>
      <c r="E100" s="1" t="s">
        <v>635</v>
      </c>
      <c r="F100" s="1">
        <v>0</v>
      </c>
      <c r="G100" s="1">
        <v>1</v>
      </c>
      <c r="H100" s="1">
        <v>1</v>
      </c>
      <c r="I100" s="47" t="s">
        <v>163</v>
      </c>
      <c r="J100" s="1" t="s">
        <v>636</v>
      </c>
      <c r="K100" s="1"/>
      <c r="L100" s="1"/>
      <c r="M100" s="270"/>
    </row>
    <row r="101" spans="1:13" ht="120" x14ac:dyDescent="0.25">
      <c r="A101" s="1" t="s">
        <v>632</v>
      </c>
      <c r="B101" s="1" t="s">
        <v>637</v>
      </c>
      <c r="C101" s="1" t="s">
        <v>638</v>
      </c>
      <c r="D101" s="163"/>
      <c r="E101" s="163"/>
      <c r="F101" s="1">
        <v>0</v>
      </c>
      <c r="G101" s="1">
        <v>1</v>
      </c>
      <c r="H101" s="1">
        <v>1</v>
      </c>
      <c r="I101" s="47" t="s">
        <v>163</v>
      </c>
      <c r="J101" s="1" t="s">
        <v>639</v>
      </c>
    </row>
  </sheetData>
  <hyperlinks>
    <hyperlink ref="N59" r:id="rId1" display="https://www.fas.org/sgp/crs/misc/R40562.pdf, p.3, paragraph 1" xr:uid="{7CF34F3F-CA8F-4028-84E1-41FC3F30186E}"/>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tabSelected="1" workbookViewId="0">
      <selection activeCell="H64" sqref="H64"/>
    </sheetView>
  </sheetViews>
  <sheetFormatPr defaultColWidth="9.28515625" defaultRowHeight="15" x14ac:dyDescent="0.25"/>
  <cols>
    <col min="1" max="1" width="15.42578125" customWidth="1"/>
    <col min="2" max="2" width="19" style="301" customWidth="1"/>
    <col min="3" max="3" width="28.140625" customWidth="1"/>
    <col min="4" max="4" width="12.7109375" customWidth="1"/>
    <col min="5" max="5" width="17.28515625" customWidth="1"/>
    <col min="6" max="6" width="29.7109375" customWidth="1"/>
    <col min="7" max="7" width="24" customWidth="1"/>
    <col min="8" max="8" width="19.42578125" style="20" customWidth="1"/>
    <col min="9" max="9" width="21.42578125" style="301" customWidth="1"/>
    <col min="10" max="10" width="19.42578125" style="302" customWidth="1"/>
    <col min="11" max="11" width="29.28515625" customWidth="1"/>
    <col min="12" max="12" width="19" customWidth="1"/>
    <col min="13" max="14" width="19.28515625" customWidth="1"/>
    <col min="15" max="15" width="28.42578125" customWidth="1"/>
    <col min="16" max="16" width="38.42578125" customWidth="1"/>
    <col min="17" max="17" width="53.42578125" customWidth="1"/>
    <col min="18" max="18" width="45.42578125" style="275" customWidth="1"/>
  </cols>
  <sheetData>
    <row r="1" spans="1:18" x14ac:dyDescent="0.25">
      <c r="A1" s="287" t="s">
        <v>44</v>
      </c>
      <c r="B1" s="288" t="s">
        <v>45</v>
      </c>
      <c r="C1" s="289" t="s">
        <v>46</v>
      </c>
      <c r="D1" s="289" t="s">
        <v>640</v>
      </c>
      <c r="E1" s="289" t="s">
        <v>641</v>
      </c>
      <c r="F1" s="289" t="s">
        <v>642</v>
      </c>
      <c r="G1" s="289" t="s">
        <v>643</v>
      </c>
      <c r="H1" s="290" t="s">
        <v>644</v>
      </c>
      <c r="I1" s="291" t="s">
        <v>645</v>
      </c>
      <c r="J1" s="292" t="s">
        <v>47</v>
      </c>
      <c r="K1" s="287" t="s">
        <v>48</v>
      </c>
      <c r="L1" s="287" t="s">
        <v>49</v>
      </c>
      <c r="M1" s="287" t="s">
        <v>50</v>
      </c>
      <c r="N1" s="287" t="s">
        <v>51</v>
      </c>
      <c r="O1" s="287" t="s">
        <v>52</v>
      </c>
      <c r="P1" s="287" t="s">
        <v>53</v>
      </c>
      <c r="Q1" s="287" t="s">
        <v>54</v>
      </c>
      <c r="R1" s="287" t="s">
        <v>55</v>
      </c>
    </row>
    <row r="2" spans="1:18" s="275" customFormat="1" x14ac:dyDescent="0.25">
      <c r="A2" s="293" t="str">
        <f>IF(ISBLANK(INDEX('Policy Characteristics'!A:A,MATCH($C2,'Policy Characteristics'!$C:$C,0))),"",INDEX('Policy Characteristics'!A:A,MATCH($C2,'Policy Characteristics'!$C:$C,0)))</f>
        <v>Transportation</v>
      </c>
      <c r="B2" s="294" t="str">
        <f>IF(ISBLANK(INDEX('Policy Characteristics'!B:B,MATCH($C2,'Policy Characteristics'!$C:$C,0))),"",INDEX('Policy Characteristics'!B:B,MATCH($C2,'Policy Characteristics'!$C:$C,0)))</f>
        <v>Conventional Pollutant Standards</v>
      </c>
      <c r="C2" s="275" t="s">
        <v>60</v>
      </c>
      <c r="D2" s="275" t="s">
        <v>646</v>
      </c>
      <c r="E2" s="275" t="s">
        <v>647</v>
      </c>
      <c r="F2" s="275" t="s">
        <v>648</v>
      </c>
      <c r="G2" s="275" t="s">
        <v>649</v>
      </c>
      <c r="H2" s="255">
        <v>300</v>
      </c>
      <c r="I2" s="295" t="s">
        <v>650</v>
      </c>
      <c r="J2" s="296" t="str">
        <f>IF(ISBLANK(INDEX('Policy Characteristics'!D:D,MATCH($C2,'Policy Characteristics'!$C:$C,0))),"",INDEX('Policy Characteristics'!D:D,MATCH($C2,'Policy Characteristics'!$C:$C,0)))</f>
        <v>Conventional Pollutant Standard</v>
      </c>
      <c r="K2" s="293" t="str">
        <f>IF(ISBLANK(INDEX('Policy Characteristics'!E:E,MATCH($C2,'Policy Characteristics'!$C:$C,0))),"",INDEX('Policy Characteristics'!E:E,MATCH($C2,'Policy Characteristics'!$C:$C,0)))</f>
        <v>trans reduce regulated pollutants</v>
      </c>
      <c r="L2" s="237">
        <f>IF(ISBLANK(INDEX('Policy Characteristics'!F:F,MATCH($C2,'Policy Characteristics'!$C:$C,0))),"",INDEX('Policy Characteristics'!F:F,MATCH($C2,'Policy Characteristics'!$C:$C,0)))</f>
        <v>0</v>
      </c>
      <c r="M2" s="237">
        <f>IF(ISBLANK(INDEX('Policy Characteristics'!G:G,MATCH($C2,'Policy Characteristics'!$C:$C,0))),"",INDEX('Policy Characteristics'!G:G,MATCH($C2,'Policy Characteristics'!$C:$C,0)))</f>
        <v>1</v>
      </c>
      <c r="N2" s="237">
        <f>IF(ISBLANK(INDEX('Policy Characteristics'!H:H,MATCH($C2,'Policy Characteristics'!$C:$C,0))),"",INDEX('Policy Characteristics'!H:H,MATCH($C2,'Policy Characteristics'!$C:$C,0)))</f>
        <v>0.02</v>
      </c>
      <c r="O2" s="293" t="str">
        <f>IF(ISBLANK(INDEX('Policy Characteristics'!I:I,MATCH($C2,'Policy Characteristics'!$C:$C,0))),"",INDEX('Policy Characteristics'!I:I,MATCH($C2,'Policy Characteristics'!$C:$C,0)))</f>
        <v>% reduction in emissions</v>
      </c>
      <c r="P2" s="293"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 s="293" t="str">
        <f>IF(ISBLANK(INDEX('Policy Characteristics'!K:K,MATCH($C2,'Policy Characteristics'!$C:$C,0))),"",INDEX('Policy Characteristics'!K:K,MATCH($C2,'Policy Characteristics'!$C:$C,0)))</f>
        <v>transportation-sector-main.html#conv-pol-stds</v>
      </c>
      <c r="R2" s="293" t="str">
        <f>IF(ISBLANK(INDEX('Policy Characteristics'!L:L,MATCH($C2,'Policy Characteristics'!$C:$C,0))),"",INDEX('Policy Characteristics'!L:L,MATCH($C2,'Policy Characteristics'!$C:$C,0)))</f>
        <v>conventional-pollutant-standards.html</v>
      </c>
    </row>
    <row r="3" spans="1:18" s="275" customFormat="1" x14ac:dyDescent="0.25">
      <c r="A3" s="293" t="str">
        <f>IF(ISBLANK(INDEX('Policy Characteristics'!A:A,MATCH($C3,'Policy Characteristics'!$C:$C,0))),"",INDEX('Policy Characteristics'!A:A,MATCH($C3,'Policy Characteristics'!$C:$C,0)))</f>
        <v>Transportation</v>
      </c>
      <c r="B3" s="294" t="str">
        <f>IF(ISBLANK(INDEX('Policy Characteristics'!B:B,MATCH($C3,'Policy Characteristics'!$C:$C,0))),"",INDEX('Policy Characteristics'!B:B,MATCH($C3,'Policy Characteristics'!$C:$C,0)))</f>
        <v>Conventional Pollutant Standards</v>
      </c>
      <c r="C3" s="293" t="str">
        <f t="shared" ref="C3:C22" si="0">C$2</f>
        <v>Percentage Reduction of Separately Regulated Pollutants</v>
      </c>
      <c r="D3" s="275" t="s">
        <v>646</v>
      </c>
      <c r="E3" s="275" t="s">
        <v>651</v>
      </c>
      <c r="F3" s="275" t="s">
        <v>648</v>
      </c>
      <c r="G3" s="275" t="s">
        <v>651</v>
      </c>
      <c r="H3" s="255">
        <v>301</v>
      </c>
      <c r="I3" s="295" t="s">
        <v>650</v>
      </c>
      <c r="J3" s="296" t="str">
        <f>IF(ISBLANK(INDEX('Policy Characteristics'!D:D,MATCH($C3,'Policy Characteristics'!$C:$C,0))),"",INDEX('Policy Characteristics'!D:D,MATCH($C3,'Policy Characteristics'!$C:$C,0)))</f>
        <v>Conventional Pollutant Standard</v>
      </c>
      <c r="K3" s="293" t="str">
        <f>IF(ISBLANK(INDEX('Policy Characteristics'!E:E,MATCH($C3,'Policy Characteristics'!$C:$C,0))),"",INDEX('Policy Characteristics'!E:E,MATCH($C3,'Policy Characteristics'!$C:$C,0)))</f>
        <v>trans reduce regulated pollutants</v>
      </c>
      <c r="L3" s="237">
        <f>IF(ISBLANK(INDEX('Policy Characteristics'!F:F,MATCH($C3,'Policy Characteristics'!$C:$C,0))),"",INDEX('Policy Characteristics'!F:F,MATCH($C3,'Policy Characteristics'!$C:$C,0)))</f>
        <v>0</v>
      </c>
      <c r="M3" s="237">
        <f>IF(ISBLANK(INDEX('Policy Characteristics'!G:G,MATCH($C3,'Policy Characteristics'!$C:$C,0))),"",INDEX('Policy Characteristics'!G:G,MATCH($C3,'Policy Characteristics'!$C:$C,0)))</f>
        <v>1</v>
      </c>
      <c r="N3" s="237">
        <f>IF(ISBLANK(INDEX('Policy Characteristics'!H:H,MATCH($C3,'Policy Characteristics'!$C:$C,0))),"",INDEX('Policy Characteristics'!H:H,MATCH($C3,'Policy Characteristics'!$C:$C,0)))</f>
        <v>0.02</v>
      </c>
      <c r="O3" s="293" t="str">
        <f>IF(ISBLANK(INDEX('Policy Characteristics'!I:I,MATCH($C3,'Policy Characteristics'!$C:$C,0))),"",INDEX('Policy Characteristics'!I:I,MATCH($C3,'Policy Characteristics'!$C:$C,0)))</f>
        <v>% reduction in emissions</v>
      </c>
      <c r="P3" s="293"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 s="293" t="str">
        <f>IF(ISBLANK(INDEX('Policy Characteristics'!K:K,MATCH($C3,'Policy Characteristics'!$C:$C,0))),"",INDEX('Policy Characteristics'!K:K,MATCH($C3,'Policy Characteristics'!$C:$C,0)))</f>
        <v>transportation-sector-main.html#conv-pol-stds</v>
      </c>
      <c r="R3" s="293" t="str">
        <f>IF(ISBLANK(INDEX('Policy Characteristics'!L:L,MATCH($C3,'Policy Characteristics'!$C:$C,0))),"",INDEX('Policy Characteristics'!L:L,MATCH($C3,'Policy Characteristics'!$C:$C,0)))</f>
        <v>conventional-pollutant-standards.html</v>
      </c>
    </row>
    <row r="4" spans="1:18" s="275" customFormat="1" x14ac:dyDescent="0.25">
      <c r="A4" s="293" t="str">
        <f>IF(ISBLANK(INDEX('Policy Characteristics'!A:A,MATCH($C4,'Policy Characteristics'!$C:$C,0))),"",INDEX('Policy Characteristics'!A:A,MATCH($C4,'Policy Characteristics'!$C:$C,0)))</f>
        <v>Transportation</v>
      </c>
      <c r="B4" s="294" t="str">
        <f>IF(ISBLANK(INDEX('Policy Characteristics'!B:B,MATCH($C4,'Policy Characteristics'!$C:$C,0))),"",INDEX('Policy Characteristics'!B:B,MATCH($C4,'Policy Characteristics'!$C:$C,0)))</f>
        <v>Conventional Pollutant Standards</v>
      </c>
      <c r="C4" s="293" t="str">
        <f t="shared" si="0"/>
        <v>Percentage Reduction of Separately Regulated Pollutants</v>
      </c>
      <c r="D4" s="275" t="s">
        <v>646</v>
      </c>
      <c r="E4" s="275" t="s">
        <v>652</v>
      </c>
      <c r="F4" s="275" t="s">
        <v>648</v>
      </c>
      <c r="G4" s="275" t="s">
        <v>652</v>
      </c>
      <c r="H4" s="255">
        <v>302</v>
      </c>
      <c r="I4" s="295" t="s">
        <v>650</v>
      </c>
      <c r="J4" s="296" t="str">
        <f>IF(ISBLANK(INDEX('Policy Characteristics'!D:D,MATCH($C4,'Policy Characteristics'!$C:$C,0))),"",INDEX('Policy Characteristics'!D:D,MATCH($C4,'Policy Characteristics'!$C:$C,0)))</f>
        <v>Conventional Pollutant Standard</v>
      </c>
      <c r="K4" s="293" t="str">
        <f>IF(ISBLANK(INDEX('Policy Characteristics'!E:E,MATCH($C4,'Policy Characteristics'!$C:$C,0))),"",INDEX('Policy Characteristics'!E:E,MATCH($C4,'Policy Characteristics'!$C:$C,0)))</f>
        <v>trans reduce regulated pollutants</v>
      </c>
      <c r="L4" s="237">
        <f>IF(ISBLANK(INDEX('Policy Characteristics'!F:F,MATCH($C4,'Policy Characteristics'!$C:$C,0))),"",INDEX('Policy Characteristics'!F:F,MATCH($C4,'Policy Characteristics'!$C:$C,0)))</f>
        <v>0</v>
      </c>
      <c r="M4" s="237">
        <f>IF(ISBLANK(INDEX('Policy Characteristics'!G:G,MATCH($C4,'Policy Characteristics'!$C:$C,0))),"",INDEX('Policy Characteristics'!G:G,MATCH($C4,'Policy Characteristics'!$C:$C,0)))</f>
        <v>1</v>
      </c>
      <c r="N4" s="237">
        <f>IF(ISBLANK(INDEX('Policy Characteristics'!H:H,MATCH($C4,'Policy Characteristics'!$C:$C,0))),"",INDEX('Policy Characteristics'!H:H,MATCH($C4,'Policy Characteristics'!$C:$C,0)))</f>
        <v>0.02</v>
      </c>
      <c r="O4" s="293" t="str">
        <f>IF(ISBLANK(INDEX('Policy Characteristics'!I:I,MATCH($C4,'Policy Characteristics'!$C:$C,0))),"",INDEX('Policy Characteristics'!I:I,MATCH($C4,'Policy Characteristics'!$C:$C,0)))</f>
        <v>% reduction in emissions</v>
      </c>
      <c r="P4" s="293"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 s="293" t="str">
        <f>IF(ISBLANK(INDEX('Policy Characteristics'!K:K,MATCH($C4,'Policy Characteristics'!$C:$C,0))),"",INDEX('Policy Characteristics'!K:K,MATCH($C4,'Policy Characteristics'!$C:$C,0)))</f>
        <v>transportation-sector-main.html#conv-pol-stds</v>
      </c>
      <c r="R4" s="293" t="str">
        <f>IF(ISBLANK(INDEX('Policy Characteristics'!L:L,MATCH($C4,'Policy Characteristics'!$C:$C,0))),"",INDEX('Policy Characteristics'!L:L,MATCH($C4,'Policy Characteristics'!$C:$C,0)))</f>
        <v>conventional-pollutant-standards.html</v>
      </c>
    </row>
    <row r="5" spans="1:18" s="275" customFormat="1" x14ac:dyDescent="0.25">
      <c r="A5" s="293" t="str">
        <f>IF(ISBLANK(INDEX('Policy Characteristics'!A:A,MATCH($C5,'Policy Characteristics'!$C:$C,0))),"",INDEX('Policy Characteristics'!A:A,MATCH($C5,'Policy Characteristics'!$C:$C,0)))</f>
        <v>Transportation</v>
      </c>
      <c r="B5" s="294" t="str">
        <f>IF(ISBLANK(INDEX('Policy Characteristics'!B:B,MATCH($C5,'Policy Characteristics'!$C:$C,0))),"",INDEX('Policy Characteristics'!B:B,MATCH($C5,'Policy Characteristics'!$C:$C,0)))</f>
        <v>Conventional Pollutant Standards</v>
      </c>
      <c r="C5" s="293" t="str">
        <f t="shared" si="0"/>
        <v>Percentage Reduction of Separately Regulated Pollutants</v>
      </c>
      <c r="D5" s="275" t="s">
        <v>646</v>
      </c>
      <c r="E5" s="275" t="s">
        <v>653</v>
      </c>
      <c r="F5" s="275" t="s">
        <v>648</v>
      </c>
      <c r="G5" s="275" t="s">
        <v>653</v>
      </c>
      <c r="H5" s="255">
        <v>303</v>
      </c>
      <c r="I5" s="295" t="s">
        <v>650</v>
      </c>
      <c r="J5" s="296" t="str">
        <f>IF(ISBLANK(INDEX('Policy Characteristics'!D:D,MATCH($C5,'Policy Characteristics'!$C:$C,0))),"",INDEX('Policy Characteristics'!D:D,MATCH($C5,'Policy Characteristics'!$C:$C,0)))</f>
        <v>Conventional Pollutant Standard</v>
      </c>
      <c r="K5" s="293" t="str">
        <f>IF(ISBLANK(INDEX('Policy Characteristics'!E:E,MATCH($C5,'Policy Characteristics'!$C:$C,0))),"",INDEX('Policy Characteristics'!E:E,MATCH($C5,'Policy Characteristics'!$C:$C,0)))</f>
        <v>trans reduce regulated pollutants</v>
      </c>
      <c r="L5" s="237">
        <f>IF(ISBLANK(INDEX('Policy Characteristics'!F:F,MATCH($C5,'Policy Characteristics'!$C:$C,0))),"",INDEX('Policy Characteristics'!F:F,MATCH($C5,'Policy Characteristics'!$C:$C,0)))</f>
        <v>0</v>
      </c>
      <c r="M5" s="237">
        <f>IF(ISBLANK(INDEX('Policy Characteristics'!G:G,MATCH($C5,'Policy Characteristics'!$C:$C,0))),"",INDEX('Policy Characteristics'!G:G,MATCH($C5,'Policy Characteristics'!$C:$C,0)))</f>
        <v>1</v>
      </c>
      <c r="N5" s="237">
        <f>IF(ISBLANK(INDEX('Policy Characteristics'!H:H,MATCH($C5,'Policy Characteristics'!$C:$C,0))),"",INDEX('Policy Characteristics'!H:H,MATCH($C5,'Policy Characteristics'!$C:$C,0)))</f>
        <v>0.02</v>
      </c>
      <c r="O5" s="293" t="str">
        <f>IF(ISBLANK(INDEX('Policy Characteristics'!I:I,MATCH($C5,'Policy Characteristics'!$C:$C,0))),"",INDEX('Policy Characteristics'!I:I,MATCH($C5,'Policy Characteristics'!$C:$C,0)))</f>
        <v>% reduction in emissions</v>
      </c>
      <c r="P5" s="293"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 s="293" t="str">
        <f>IF(ISBLANK(INDEX('Policy Characteristics'!K:K,MATCH($C5,'Policy Characteristics'!$C:$C,0))),"",INDEX('Policy Characteristics'!K:K,MATCH($C5,'Policy Characteristics'!$C:$C,0)))</f>
        <v>transportation-sector-main.html#conv-pol-stds</v>
      </c>
      <c r="R5" s="293" t="str">
        <f>IF(ISBLANK(INDEX('Policy Characteristics'!L:L,MATCH($C5,'Policy Characteristics'!$C:$C,0))),"",INDEX('Policy Characteristics'!L:L,MATCH($C5,'Policy Characteristics'!$C:$C,0)))</f>
        <v>conventional-pollutant-standards.html</v>
      </c>
    </row>
    <row r="6" spans="1:18" s="275" customFormat="1" x14ac:dyDescent="0.25">
      <c r="A6" s="293" t="str">
        <f>IF(ISBLANK(INDEX('Policy Characteristics'!A:A,MATCH($C6,'Policy Characteristics'!$C:$C,0))),"",INDEX('Policy Characteristics'!A:A,MATCH($C6,'Policy Characteristics'!$C:$C,0)))</f>
        <v>Transportation</v>
      </c>
      <c r="B6" s="294" t="str">
        <f>IF(ISBLANK(INDEX('Policy Characteristics'!B:B,MATCH($C6,'Policy Characteristics'!$C:$C,0))),"",INDEX('Policy Characteristics'!B:B,MATCH($C6,'Policy Characteristics'!$C:$C,0)))</f>
        <v>Conventional Pollutant Standards</v>
      </c>
      <c r="C6" s="293" t="str">
        <f t="shared" si="0"/>
        <v>Percentage Reduction of Separately Regulated Pollutants</v>
      </c>
      <c r="D6" s="275" t="s">
        <v>646</v>
      </c>
      <c r="E6" s="275" t="s">
        <v>654</v>
      </c>
      <c r="F6" s="275" t="s">
        <v>648</v>
      </c>
      <c r="G6" s="275" t="s">
        <v>655</v>
      </c>
      <c r="H6" s="255">
        <v>304</v>
      </c>
      <c r="I6" s="295" t="s">
        <v>650</v>
      </c>
      <c r="J6" s="296" t="str">
        <f>IF(ISBLANK(INDEX('Policy Characteristics'!D:D,MATCH($C6,'Policy Characteristics'!$C:$C,0))),"",INDEX('Policy Characteristics'!D:D,MATCH($C6,'Policy Characteristics'!$C:$C,0)))</f>
        <v>Conventional Pollutant Standard</v>
      </c>
      <c r="K6" s="293" t="str">
        <f>IF(ISBLANK(INDEX('Policy Characteristics'!E:E,MATCH($C6,'Policy Characteristics'!$C:$C,0))),"",INDEX('Policy Characteristics'!E:E,MATCH($C6,'Policy Characteristics'!$C:$C,0)))</f>
        <v>trans reduce regulated pollutants</v>
      </c>
      <c r="L6" s="237">
        <f>IF(ISBLANK(INDEX('Policy Characteristics'!F:F,MATCH($C6,'Policy Characteristics'!$C:$C,0))),"",INDEX('Policy Characteristics'!F:F,MATCH($C6,'Policy Characteristics'!$C:$C,0)))</f>
        <v>0</v>
      </c>
      <c r="M6" s="237">
        <f>IF(ISBLANK(INDEX('Policy Characteristics'!G:G,MATCH($C6,'Policy Characteristics'!$C:$C,0))),"",INDEX('Policy Characteristics'!G:G,MATCH($C6,'Policy Characteristics'!$C:$C,0)))</f>
        <v>1</v>
      </c>
      <c r="N6" s="237">
        <f>IF(ISBLANK(INDEX('Policy Characteristics'!H:H,MATCH($C6,'Policy Characteristics'!$C:$C,0))),"",INDEX('Policy Characteristics'!H:H,MATCH($C6,'Policy Characteristics'!$C:$C,0)))</f>
        <v>0.02</v>
      </c>
      <c r="O6" s="293" t="str">
        <f>IF(ISBLANK(INDEX('Policy Characteristics'!I:I,MATCH($C6,'Policy Characteristics'!$C:$C,0))),"",INDEX('Policy Characteristics'!I:I,MATCH($C6,'Policy Characteristics'!$C:$C,0)))</f>
        <v>% reduction in emissions</v>
      </c>
      <c r="P6" s="293"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6" s="293" t="str">
        <f>IF(ISBLANK(INDEX('Policy Characteristics'!K:K,MATCH($C6,'Policy Characteristics'!$C:$C,0))),"",INDEX('Policy Characteristics'!K:K,MATCH($C6,'Policy Characteristics'!$C:$C,0)))</f>
        <v>transportation-sector-main.html#conv-pol-stds</v>
      </c>
      <c r="R6" s="293" t="str">
        <f>IF(ISBLANK(INDEX('Policy Characteristics'!L:L,MATCH($C6,'Policy Characteristics'!$C:$C,0))),"",INDEX('Policy Characteristics'!L:L,MATCH($C6,'Policy Characteristics'!$C:$C,0)))</f>
        <v>conventional-pollutant-standards.html</v>
      </c>
    </row>
    <row r="7" spans="1:18" s="275" customFormat="1" x14ac:dyDescent="0.25">
      <c r="A7" s="293" t="str">
        <f>IF(ISBLANK(INDEX('Policy Characteristics'!A:A,MATCH($C7,'Policy Characteristics'!$C:$C,0))),"",INDEX('Policy Characteristics'!A:A,MATCH($C7,'Policy Characteristics'!$C:$C,0)))</f>
        <v>Transportation</v>
      </c>
      <c r="B7" s="294" t="str">
        <f>IF(ISBLANK(INDEX('Policy Characteristics'!B:B,MATCH($C7,'Policy Characteristics'!$C:$C,0))),"",INDEX('Policy Characteristics'!B:B,MATCH($C7,'Policy Characteristics'!$C:$C,0)))</f>
        <v>Conventional Pollutant Standards</v>
      </c>
      <c r="C7" s="293" t="str">
        <f t="shared" si="0"/>
        <v>Percentage Reduction of Separately Regulated Pollutants</v>
      </c>
      <c r="D7" s="275" t="s">
        <v>646</v>
      </c>
      <c r="E7" s="275" t="s">
        <v>656</v>
      </c>
      <c r="F7" s="275" t="s">
        <v>648</v>
      </c>
      <c r="G7" s="275" t="s">
        <v>656</v>
      </c>
      <c r="H7" s="255">
        <v>305</v>
      </c>
      <c r="I7" s="295" t="s">
        <v>650</v>
      </c>
      <c r="J7" s="296" t="str">
        <f>IF(ISBLANK(INDEX('Policy Characteristics'!D:D,MATCH($C7,'Policy Characteristics'!$C:$C,0))),"",INDEX('Policy Characteristics'!D:D,MATCH($C7,'Policy Characteristics'!$C:$C,0)))</f>
        <v>Conventional Pollutant Standard</v>
      </c>
      <c r="K7" s="293" t="str">
        <f>IF(ISBLANK(INDEX('Policy Characteristics'!E:E,MATCH($C7,'Policy Characteristics'!$C:$C,0))),"",INDEX('Policy Characteristics'!E:E,MATCH($C7,'Policy Characteristics'!$C:$C,0)))</f>
        <v>trans reduce regulated pollutants</v>
      </c>
      <c r="L7" s="237">
        <f>IF(ISBLANK(INDEX('Policy Characteristics'!F:F,MATCH($C7,'Policy Characteristics'!$C:$C,0))),"",INDEX('Policy Characteristics'!F:F,MATCH($C7,'Policy Characteristics'!$C:$C,0)))</f>
        <v>0</v>
      </c>
      <c r="M7" s="237">
        <f>IF(ISBLANK(INDEX('Policy Characteristics'!G:G,MATCH($C7,'Policy Characteristics'!$C:$C,0))),"",INDEX('Policy Characteristics'!G:G,MATCH($C7,'Policy Characteristics'!$C:$C,0)))</f>
        <v>1</v>
      </c>
      <c r="N7" s="237">
        <f>IF(ISBLANK(INDEX('Policy Characteristics'!H:H,MATCH($C7,'Policy Characteristics'!$C:$C,0))),"",INDEX('Policy Characteristics'!H:H,MATCH($C7,'Policy Characteristics'!$C:$C,0)))</f>
        <v>0.02</v>
      </c>
      <c r="O7" s="293" t="str">
        <f>IF(ISBLANK(INDEX('Policy Characteristics'!I:I,MATCH($C7,'Policy Characteristics'!$C:$C,0))),"",INDEX('Policy Characteristics'!I:I,MATCH($C7,'Policy Characteristics'!$C:$C,0)))</f>
        <v>% reduction in emissions</v>
      </c>
      <c r="P7" s="293"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7" s="293" t="str">
        <f>IF(ISBLANK(INDEX('Policy Characteristics'!K:K,MATCH($C7,'Policy Characteristics'!$C:$C,0))),"",INDEX('Policy Characteristics'!K:K,MATCH($C7,'Policy Characteristics'!$C:$C,0)))</f>
        <v>transportation-sector-main.html#conv-pol-stds</v>
      </c>
      <c r="R7" s="293" t="str">
        <f>IF(ISBLANK(INDEX('Policy Characteristics'!L:L,MATCH($C7,'Policy Characteristics'!$C:$C,0))),"",INDEX('Policy Characteristics'!L:L,MATCH($C7,'Policy Characteristics'!$C:$C,0)))</f>
        <v>conventional-pollutant-standards.html</v>
      </c>
    </row>
    <row r="8" spans="1:18" s="275" customFormat="1" x14ac:dyDescent="0.25">
      <c r="A8" s="293" t="str">
        <f>IF(ISBLANK(INDEX('Policy Characteristics'!A:A,MATCH($C8,'Policy Characteristics'!$C:$C,0))),"",INDEX('Policy Characteristics'!A:A,MATCH($C8,'Policy Characteristics'!$C:$C,0)))</f>
        <v>Transportation</v>
      </c>
      <c r="B8" s="294" t="str">
        <f>IF(ISBLANK(INDEX('Policy Characteristics'!B:B,MATCH($C8,'Policy Characteristics'!$C:$C,0))),"",INDEX('Policy Characteristics'!B:B,MATCH($C8,'Policy Characteristics'!$C:$C,0)))</f>
        <v>Conventional Pollutant Standards</v>
      </c>
      <c r="C8" s="293" t="str">
        <f t="shared" si="0"/>
        <v>Percentage Reduction of Separately Regulated Pollutants</v>
      </c>
      <c r="D8" s="275" t="s">
        <v>646</v>
      </c>
      <c r="E8" s="275" t="s">
        <v>657</v>
      </c>
      <c r="F8" s="275" t="s">
        <v>648</v>
      </c>
      <c r="G8" s="275" t="s">
        <v>657</v>
      </c>
      <c r="H8" s="255">
        <v>306</v>
      </c>
      <c r="I8" s="295" t="s">
        <v>650</v>
      </c>
      <c r="J8" s="296" t="str">
        <f>IF(ISBLANK(INDEX('Policy Characteristics'!D:D,MATCH($C8,'Policy Characteristics'!$C:$C,0))),"",INDEX('Policy Characteristics'!D:D,MATCH($C8,'Policy Characteristics'!$C:$C,0)))</f>
        <v>Conventional Pollutant Standard</v>
      </c>
      <c r="K8" s="293" t="str">
        <f>IF(ISBLANK(INDEX('Policy Characteristics'!E:E,MATCH($C8,'Policy Characteristics'!$C:$C,0))),"",INDEX('Policy Characteristics'!E:E,MATCH($C8,'Policy Characteristics'!$C:$C,0)))</f>
        <v>trans reduce regulated pollutants</v>
      </c>
      <c r="L8" s="237">
        <f>IF(ISBLANK(INDEX('Policy Characteristics'!F:F,MATCH($C8,'Policy Characteristics'!$C:$C,0))),"",INDEX('Policy Characteristics'!F:F,MATCH($C8,'Policy Characteristics'!$C:$C,0)))</f>
        <v>0</v>
      </c>
      <c r="M8" s="237">
        <f>IF(ISBLANK(INDEX('Policy Characteristics'!G:G,MATCH($C8,'Policy Characteristics'!$C:$C,0))),"",INDEX('Policy Characteristics'!G:G,MATCH($C8,'Policy Characteristics'!$C:$C,0)))</f>
        <v>1</v>
      </c>
      <c r="N8" s="237">
        <f>IF(ISBLANK(INDEX('Policy Characteristics'!H:H,MATCH($C8,'Policy Characteristics'!$C:$C,0))),"",INDEX('Policy Characteristics'!H:H,MATCH($C8,'Policy Characteristics'!$C:$C,0)))</f>
        <v>0.02</v>
      </c>
      <c r="O8" s="293" t="str">
        <f>IF(ISBLANK(INDEX('Policy Characteristics'!I:I,MATCH($C8,'Policy Characteristics'!$C:$C,0))),"",INDEX('Policy Characteristics'!I:I,MATCH($C8,'Policy Characteristics'!$C:$C,0)))</f>
        <v>% reduction in emissions</v>
      </c>
      <c r="P8" s="293"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8" s="293" t="str">
        <f>IF(ISBLANK(INDEX('Policy Characteristics'!K:K,MATCH($C8,'Policy Characteristics'!$C:$C,0))),"",INDEX('Policy Characteristics'!K:K,MATCH($C8,'Policy Characteristics'!$C:$C,0)))</f>
        <v>transportation-sector-main.html#conv-pol-stds</v>
      </c>
      <c r="R8" s="293" t="str">
        <f>IF(ISBLANK(INDEX('Policy Characteristics'!L:L,MATCH($C8,'Policy Characteristics'!$C:$C,0))),"",INDEX('Policy Characteristics'!L:L,MATCH($C8,'Policy Characteristics'!$C:$C,0)))</f>
        <v>conventional-pollutant-standards.html</v>
      </c>
    </row>
    <row r="9" spans="1:18" s="275" customFormat="1" x14ac:dyDescent="0.25">
      <c r="A9" s="293" t="str">
        <f>IF(ISBLANK(INDEX('Policy Characteristics'!A:A,MATCH($C9,'Policy Characteristics'!$C:$C,0))),"",INDEX('Policy Characteristics'!A:A,MATCH($C9,'Policy Characteristics'!$C:$C,0)))</f>
        <v>Transportation</v>
      </c>
      <c r="B9" s="294" t="str">
        <f>IF(ISBLANK(INDEX('Policy Characteristics'!B:B,MATCH($C9,'Policy Characteristics'!$C:$C,0))),"",INDEX('Policy Characteristics'!B:B,MATCH($C9,'Policy Characteristics'!$C:$C,0)))</f>
        <v>Conventional Pollutant Standards</v>
      </c>
      <c r="C9" s="293" t="str">
        <f t="shared" si="0"/>
        <v>Percentage Reduction of Separately Regulated Pollutants</v>
      </c>
      <c r="D9" s="275" t="s">
        <v>646</v>
      </c>
      <c r="E9" s="275" t="s">
        <v>658</v>
      </c>
      <c r="F9" s="275" t="s">
        <v>648</v>
      </c>
      <c r="G9" s="275" t="s">
        <v>658</v>
      </c>
      <c r="H9" s="255">
        <v>307</v>
      </c>
      <c r="I9" s="295" t="s">
        <v>650</v>
      </c>
      <c r="J9" s="296" t="str">
        <f>IF(ISBLANK(INDEX('Policy Characteristics'!D:D,MATCH($C9,'Policy Characteristics'!$C:$C,0))),"",INDEX('Policy Characteristics'!D:D,MATCH($C9,'Policy Characteristics'!$C:$C,0)))</f>
        <v>Conventional Pollutant Standard</v>
      </c>
      <c r="K9" s="293" t="str">
        <f>IF(ISBLANK(INDEX('Policy Characteristics'!E:E,MATCH($C9,'Policy Characteristics'!$C:$C,0))),"",INDEX('Policy Characteristics'!E:E,MATCH($C9,'Policy Characteristics'!$C:$C,0)))</f>
        <v>trans reduce regulated pollutants</v>
      </c>
      <c r="L9" s="237">
        <f>IF(ISBLANK(INDEX('Policy Characteristics'!F:F,MATCH($C9,'Policy Characteristics'!$C:$C,0))),"",INDEX('Policy Characteristics'!F:F,MATCH($C9,'Policy Characteristics'!$C:$C,0)))</f>
        <v>0</v>
      </c>
      <c r="M9" s="237">
        <f>IF(ISBLANK(INDEX('Policy Characteristics'!G:G,MATCH($C9,'Policy Characteristics'!$C:$C,0))),"",INDEX('Policy Characteristics'!G:G,MATCH($C9,'Policy Characteristics'!$C:$C,0)))</f>
        <v>1</v>
      </c>
      <c r="N9" s="237">
        <f>IF(ISBLANK(INDEX('Policy Characteristics'!H:H,MATCH($C9,'Policy Characteristics'!$C:$C,0))),"",INDEX('Policy Characteristics'!H:H,MATCH($C9,'Policy Characteristics'!$C:$C,0)))</f>
        <v>0.02</v>
      </c>
      <c r="O9" s="293" t="str">
        <f>IF(ISBLANK(INDEX('Policy Characteristics'!I:I,MATCH($C9,'Policy Characteristics'!$C:$C,0))),"",INDEX('Policy Characteristics'!I:I,MATCH($C9,'Policy Characteristics'!$C:$C,0)))</f>
        <v>% reduction in emissions</v>
      </c>
      <c r="P9" s="293"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9" s="293" t="str">
        <f>IF(ISBLANK(INDEX('Policy Characteristics'!K:K,MATCH($C9,'Policy Characteristics'!$C:$C,0))),"",INDEX('Policy Characteristics'!K:K,MATCH($C9,'Policy Characteristics'!$C:$C,0)))</f>
        <v>transportation-sector-main.html#conv-pol-stds</v>
      </c>
      <c r="R9" s="293" t="str">
        <f>IF(ISBLANK(INDEX('Policy Characteristics'!L:L,MATCH($C9,'Policy Characteristics'!$C:$C,0))),"",INDEX('Policy Characteristics'!L:L,MATCH($C9,'Policy Characteristics'!$C:$C,0)))</f>
        <v>conventional-pollutant-standards.html</v>
      </c>
    </row>
    <row r="10" spans="1:18" s="275" customFormat="1" x14ac:dyDescent="0.25">
      <c r="A10" s="293" t="str">
        <f>IF(ISBLANK(INDEX('Policy Characteristics'!A:A,MATCH($C10,'Policy Characteristics'!$C:$C,0))),"",INDEX('Policy Characteristics'!A:A,MATCH($C10,'Policy Characteristics'!$C:$C,0)))</f>
        <v>Transportation</v>
      </c>
      <c r="B10" s="294" t="str">
        <f>IF(ISBLANK(INDEX('Policy Characteristics'!B:B,MATCH($C10,'Policy Characteristics'!$C:$C,0))),"",INDEX('Policy Characteristics'!B:B,MATCH($C10,'Policy Characteristics'!$C:$C,0)))</f>
        <v>Conventional Pollutant Standards</v>
      </c>
      <c r="C10" s="293" t="str">
        <f t="shared" si="0"/>
        <v>Percentage Reduction of Separately Regulated Pollutants</v>
      </c>
      <c r="D10" s="275" t="s">
        <v>646</v>
      </c>
      <c r="E10" s="275" t="s">
        <v>659</v>
      </c>
      <c r="F10" s="275" t="s">
        <v>648</v>
      </c>
      <c r="G10" s="275" t="s">
        <v>659</v>
      </c>
      <c r="H10" s="255">
        <v>308</v>
      </c>
      <c r="I10" s="297" t="s">
        <v>660</v>
      </c>
      <c r="J10" s="296" t="str">
        <f>IF(ISBLANK(INDEX('Policy Characteristics'!D:D,MATCH($C10,'Policy Characteristics'!$C:$C,0))),"",INDEX('Policy Characteristics'!D:D,MATCH($C10,'Policy Characteristics'!$C:$C,0)))</f>
        <v>Conventional Pollutant Standard</v>
      </c>
      <c r="K10" s="293" t="str">
        <f>IF(ISBLANK(INDEX('Policy Characteristics'!E:E,MATCH($C10,'Policy Characteristics'!$C:$C,0))),"",INDEX('Policy Characteristics'!E:E,MATCH($C10,'Policy Characteristics'!$C:$C,0)))</f>
        <v>trans reduce regulated pollutants</v>
      </c>
      <c r="L10" s="237">
        <f>IF(ISBLANK(INDEX('Policy Characteristics'!F:F,MATCH($C10,'Policy Characteristics'!$C:$C,0))),"",INDEX('Policy Characteristics'!F:F,MATCH($C10,'Policy Characteristics'!$C:$C,0)))</f>
        <v>0</v>
      </c>
      <c r="M10" s="237">
        <f>IF(ISBLANK(INDEX('Policy Characteristics'!G:G,MATCH($C10,'Policy Characteristics'!$C:$C,0))),"",INDEX('Policy Characteristics'!G:G,MATCH($C10,'Policy Characteristics'!$C:$C,0)))</f>
        <v>1</v>
      </c>
      <c r="N10" s="237">
        <f>IF(ISBLANK(INDEX('Policy Characteristics'!H:H,MATCH($C10,'Policy Characteristics'!$C:$C,0))),"",INDEX('Policy Characteristics'!H:H,MATCH($C10,'Policy Characteristics'!$C:$C,0)))</f>
        <v>0.02</v>
      </c>
      <c r="O10" s="293" t="str">
        <f>IF(ISBLANK(INDEX('Policy Characteristics'!I:I,MATCH($C10,'Policy Characteristics'!$C:$C,0))),"",INDEX('Policy Characteristics'!I:I,MATCH($C10,'Policy Characteristics'!$C:$C,0)))</f>
        <v>% reduction in emissions</v>
      </c>
      <c r="P10" s="293"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0" s="293" t="str">
        <f>IF(ISBLANK(INDEX('Policy Characteristics'!K:K,MATCH($C10,'Policy Characteristics'!$C:$C,0))),"",INDEX('Policy Characteristics'!K:K,MATCH($C10,'Policy Characteristics'!$C:$C,0)))</f>
        <v>transportation-sector-main.html#conv-pol-stds</v>
      </c>
      <c r="R10" s="293" t="str">
        <f>IF(ISBLANK(INDEX('Policy Characteristics'!L:L,MATCH($C10,'Policy Characteristics'!$C:$C,0))),"",INDEX('Policy Characteristics'!L:L,MATCH($C10,'Policy Characteristics'!$C:$C,0)))</f>
        <v>conventional-pollutant-standards.html</v>
      </c>
    </row>
    <row r="11" spans="1:18" s="275" customFormat="1" x14ac:dyDescent="0.25">
      <c r="A11" s="293" t="str">
        <f>IF(ISBLANK(INDEX('Policy Characteristics'!A:A,MATCH($C11,'Policy Characteristics'!$C:$C,0))),"",INDEX('Policy Characteristics'!A:A,MATCH($C11,'Policy Characteristics'!$C:$C,0)))</f>
        <v>Transportation</v>
      </c>
      <c r="B11" s="294" t="str">
        <f>IF(ISBLANK(INDEX('Policy Characteristics'!B:B,MATCH($C11,'Policy Characteristics'!$C:$C,0))),"",INDEX('Policy Characteristics'!B:B,MATCH($C11,'Policy Characteristics'!$C:$C,0)))</f>
        <v>Conventional Pollutant Standards</v>
      </c>
      <c r="C11" s="293" t="str">
        <f t="shared" si="0"/>
        <v>Percentage Reduction of Separately Regulated Pollutants</v>
      </c>
      <c r="D11" s="275" t="s">
        <v>646</v>
      </c>
      <c r="E11" s="275" t="s">
        <v>661</v>
      </c>
      <c r="F11" s="275" t="s">
        <v>648</v>
      </c>
      <c r="G11" s="275" t="s">
        <v>661</v>
      </c>
      <c r="H11" s="255">
        <v>309</v>
      </c>
      <c r="I11" s="297" t="s">
        <v>660</v>
      </c>
      <c r="J11" s="296" t="str">
        <f>IF(ISBLANK(INDEX('Policy Characteristics'!D:D,MATCH($C11,'Policy Characteristics'!$C:$C,0))),"",INDEX('Policy Characteristics'!D:D,MATCH($C11,'Policy Characteristics'!$C:$C,0)))</f>
        <v>Conventional Pollutant Standard</v>
      </c>
      <c r="K11" s="293" t="str">
        <f>IF(ISBLANK(INDEX('Policy Characteristics'!E:E,MATCH($C11,'Policy Characteristics'!$C:$C,0))),"",INDEX('Policy Characteristics'!E:E,MATCH($C11,'Policy Characteristics'!$C:$C,0)))</f>
        <v>trans reduce regulated pollutants</v>
      </c>
      <c r="L11" s="237">
        <f>IF(ISBLANK(INDEX('Policy Characteristics'!F:F,MATCH($C11,'Policy Characteristics'!$C:$C,0))),"",INDEX('Policy Characteristics'!F:F,MATCH($C11,'Policy Characteristics'!$C:$C,0)))</f>
        <v>0</v>
      </c>
      <c r="M11" s="237">
        <f>IF(ISBLANK(INDEX('Policy Characteristics'!G:G,MATCH($C11,'Policy Characteristics'!$C:$C,0))),"",INDEX('Policy Characteristics'!G:G,MATCH($C11,'Policy Characteristics'!$C:$C,0)))</f>
        <v>1</v>
      </c>
      <c r="N11" s="237">
        <f>IF(ISBLANK(INDEX('Policy Characteristics'!H:H,MATCH($C11,'Policy Characteristics'!$C:$C,0))),"",INDEX('Policy Characteristics'!H:H,MATCH($C11,'Policy Characteristics'!$C:$C,0)))</f>
        <v>0.02</v>
      </c>
      <c r="O11" s="293" t="str">
        <f>IF(ISBLANK(INDEX('Policy Characteristics'!I:I,MATCH($C11,'Policy Characteristics'!$C:$C,0))),"",INDEX('Policy Characteristics'!I:I,MATCH($C11,'Policy Characteristics'!$C:$C,0)))</f>
        <v>% reduction in emissions</v>
      </c>
      <c r="P11" s="293"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1" s="293" t="str">
        <f>IF(ISBLANK(INDEX('Policy Characteristics'!K:K,MATCH($C11,'Policy Characteristics'!$C:$C,0))),"",INDEX('Policy Characteristics'!K:K,MATCH($C11,'Policy Characteristics'!$C:$C,0)))</f>
        <v>transportation-sector-main.html#conv-pol-stds</v>
      </c>
      <c r="R11" s="293" t="str">
        <f>IF(ISBLANK(INDEX('Policy Characteristics'!L:L,MATCH($C11,'Policy Characteristics'!$C:$C,0))),"",INDEX('Policy Characteristics'!L:L,MATCH($C11,'Policy Characteristics'!$C:$C,0)))</f>
        <v>conventional-pollutant-standards.html</v>
      </c>
    </row>
    <row r="12" spans="1:18" s="275" customFormat="1" x14ac:dyDescent="0.25">
      <c r="A12" s="293" t="str">
        <f>IF(ISBLANK(INDEX('Policy Characteristics'!A:A,MATCH($C12,'Policy Characteristics'!$C:$C,0))),"",INDEX('Policy Characteristics'!A:A,MATCH($C12,'Policy Characteristics'!$C:$C,0)))</f>
        <v>Transportation</v>
      </c>
      <c r="B12" s="294" t="str">
        <f>IF(ISBLANK(INDEX('Policy Characteristics'!B:B,MATCH($C12,'Policy Characteristics'!$C:$C,0))),"",INDEX('Policy Characteristics'!B:B,MATCH($C12,'Policy Characteristics'!$C:$C,0)))</f>
        <v>Conventional Pollutant Standards</v>
      </c>
      <c r="C12" s="293" t="str">
        <f t="shared" si="0"/>
        <v>Percentage Reduction of Separately Regulated Pollutants</v>
      </c>
      <c r="D12" s="275" t="s">
        <v>662</v>
      </c>
      <c r="E12" s="275" t="s">
        <v>647</v>
      </c>
      <c r="F12" s="275" t="s">
        <v>663</v>
      </c>
      <c r="G12" s="275" t="s">
        <v>649</v>
      </c>
      <c r="H12" s="255">
        <v>310</v>
      </c>
      <c r="I12" s="295" t="s">
        <v>650</v>
      </c>
      <c r="J12" s="296" t="str">
        <f>IF(ISBLANK(INDEX('Policy Characteristics'!D:D,MATCH($C12,'Policy Characteristics'!$C:$C,0))),"",INDEX('Policy Characteristics'!D:D,MATCH($C12,'Policy Characteristics'!$C:$C,0)))</f>
        <v>Conventional Pollutant Standard</v>
      </c>
      <c r="K12" s="293" t="str">
        <f>IF(ISBLANK(INDEX('Policy Characteristics'!E:E,MATCH($C12,'Policy Characteristics'!$C:$C,0))),"",INDEX('Policy Characteristics'!E:E,MATCH($C12,'Policy Characteristics'!$C:$C,0)))</f>
        <v>trans reduce regulated pollutants</v>
      </c>
      <c r="L12" s="237">
        <f>IF(ISBLANK(INDEX('Policy Characteristics'!F:F,MATCH($C12,'Policy Characteristics'!$C:$C,0))),"",INDEX('Policy Characteristics'!F:F,MATCH($C12,'Policy Characteristics'!$C:$C,0)))</f>
        <v>0</v>
      </c>
      <c r="M12" s="237">
        <f>IF(ISBLANK(INDEX('Policy Characteristics'!G:G,MATCH($C12,'Policy Characteristics'!$C:$C,0))),"",INDEX('Policy Characteristics'!G:G,MATCH($C12,'Policy Characteristics'!$C:$C,0)))</f>
        <v>1</v>
      </c>
      <c r="N12" s="237">
        <f>IF(ISBLANK(INDEX('Policy Characteristics'!H:H,MATCH($C12,'Policy Characteristics'!$C:$C,0))),"",INDEX('Policy Characteristics'!H:H,MATCH($C12,'Policy Characteristics'!$C:$C,0)))</f>
        <v>0.02</v>
      </c>
      <c r="O12" s="293" t="str">
        <f>IF(ISBLANK(INDEX('Policy Characteristics'!I:I,MATCH($C12,'Policy Characteristics'!$C:$C,0))),"",INDEX('Policy Characteristics'!I:I,MATCH($C12,'Policy Characteristics'!$C:$C,0)))</f>
        <v>% reduction in emissions</v>
      </c>
      <c r="P12" s="293"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2" s="293" t="str">
        <f>IF(ISBLANK(INDEX('Policy Characteristics'!K:K,MATCH($C12,'Policy Characteristics'!$C:$C,0))),"",INDEX('Policy Characteristics'!K:K,MATCH($C12,'Policy Characteristics'!$C:$C,0)))</f>
        <v>transportation-sector-main.html#conv-pol-stds</v>
      </c>
      <c r="R12" s="293" t="str">
        <f>IF(ISBLANK(INDEX('Policy Characteristics'!L:L,MATCH($C12,'Policy Characteristics'!$C:$C,0))),"",INDEX('Policy Characteristics'!L:L,MATCH($C12,'Policy Characteristics'!$C:$C,0)))</f>
        <v>conventional-pollutant-standards.html</v>
      </c>
    </row>
    <row r="13" spans="1:18" s="275" customFormat="1" x14ac:dyDescent="0.25">
      <c r="A13" s="293" t="str">
        <f>IF(ISBLANK(INDEX('Policy Characteristics'!A:A,MATCH($C13,'Policy Characteristics'!$C:$C,0))),"",INDEX('Policy Characteristics'!A:A,MATCH($C13,'Policy Characteristics'!$C:$C,0)))</f>
        <v>Transportation</v>
      </c>
      <c r="B13" s="294" t="str">
        <f>IF(ISBLANK(INDEX('Policy Characteristics'!B:B,MATCH($C13,'Policy Characteristics'!$C:$C,0))),"",INDEX('Policy Characteristics'!B:B,MATCH($C13,'Policy Characteristics'!$C:$C,0)))</f>
        <v>Conventional Pollutant Standards</v>
      </c>
      <c r="C13" s="293" t="str">
        <f t="shared" si="0"/>
        <v>Percentage Reduction of Separately Regulated Pollutants</v>
      </c>
      <c r="D13" s="275" t="s">
        <v>662</v>
      </c>
      <c r="E13" s="275" t="s">
        <v>651</v>
      </c>
      <c r="F13" s="275" t="s">
        <v>663</v>
      </c>
      <c r="G13" s="275" t="s">
        <v>651</v>
      </c>
      <c r="H13" s="255">
        <v>311</v>
      </c>
      <c r="I13" s="295" t="s">
        <v>650</v>
      </c>
      <c r="J13" s="296" t="str">
        <f>IF(ISBLANK(INDEX('Policy Characteristics'!D:D,MATCH($C13,'Policy Characteristics'!$C:$C,0))),"",INDEX('Policy Characteristics'!D:D,MATCH($C13,'Policy Characteristics'!$C:$C,0)))</f>
        <v>Conventional Pollutant Standard</v>
      </c>
      <c r="K13" s="293" t="str">
        <f>IF(ISBLANK(INDEX('Policy Characteristics'!E:E,MATCH($C13,'Policy Characteristics'!$C:$C,0))),"",INDEX('Policy Characteristics'!E:E,MATCH($C13,'Policy Characteristics'!$C:$C,0)))</f>
        <v>trans reduce regulated pollutants</v>
      </c>
      <c r="L13" s="237">
        <f>IF(ISBLANK(INDEX('Policy Characteristics'!F:F,MATCH($C13,'Policy Characteristics'!$C:$C,0))),"",INDEX('Policy Characteristics'!F:F,MATCH($C13,'Policy Characteristics'!$C:$C,0)))</f>
        <v>0</v>
      </c>
      <c r="M13" s="237">
        <f>IF(ISBLANK(INDEX('Policy Characteristics'!G:G,MATCH($C13,'Policy Characteristics'!$C:$C,0))),"",INDEX('Policy Characteristics'!G:G,MATCH($C13,'Policy Characteristics'!$C:$C,0)))</f>
        <v>1</v>
      </c>
      <c r="N13" s="237">
        <f>IF(ISBLANK(INDEX('Policy Characteristics'!H:H,MATCH($C13,'Policy Characteristics'!$C:$C,0))),"",INDEX('Policy Characteristics'!H:H,MATCH($C13,'Policy Characteristics'!$C:$C,0)))</f>
        <v>0.02</v>
      </c>
      <c r="O13" s="293" t="str">
        <f>IF(ISBLANK(INDEX('Policy Characteristics'!I:I,MATCH($C13,'Policy Characteristics'!$C:$C,0))),"",INDEX('Policy Characteristics'!I:I,MATCH($C13,'Policy Characteristics'!$C:$C,0)))</f>
        <v>% reduction in emissions</v>
      </c>
      <c r="P13" s="293"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3" s="293" t="str">
        <f>IF(ISBLANK(INDEX('Policy Characteristics'!K:K,MATCH($C13,'Policy Characteristics'!$C:$C,0))),"",INDEX('Policy Characteristics'!K:K,MATCH($C13,'Policy Characteristics'!$C:$C,0)))</f>
        <v>transportation-sector-main.html#conv-pol-stds</v>
      </c>
      <c r="R13" s="293" t="str">
        <f>IF(ISBLANK(INDEX('Policy Characteristics'!L:L,MATCH($C13,'Policy Characteristics'!$C:$C,0))),"",INDEX('Policy Characteristics'!L:L,MATCH($C13,'Policy Characteristics'!$C:$C,0)))</f>
        <v>conventional-pollutant-standards.html</v>
      </c>
    </row>
    <row r="14" spans="1:18" s="275" customFormat="1" x14ac:dyDescent="0.25">
      <c r="A14" s="293" t="str">
        <f>IF(ISBLANK(INDEX('Policy Characteristics'!A:A,MATCH($C14,'Policy Characteristics'!$C:$C,0))),"",INDEX('Policy Characteristics'!A:A,MATCH($C14,'Policy Characteristics'!$C:$C,0)))</f>
        <v>Transportation</v>
      </c>
      <c r="B14" s="294" t="str">
        <f>IF(ISBLANK(INDEX('Policy Characteristics'!B:B,MATCH($C14,'Policy Characteristics'!$C:$C,0))),"",INDEX('Policy Characteristics'!B:B,MATCH($C14,'Policy Characteristics'!$C:$C,0)))</f>
        <v>Conventional Pollutant Standards</v>
      </c>
      <c r="C14" s="293" t="str">
        <f t="shared" si="0"/>
        <v>Percentage Reduction of Separately Regulated Pollutants</v>
      </c>
      <c r="D14" s="275" t="s">
        <v>662</v>
      </c>
      <c r="E14" s="275" t="s">
        <v>652</v>
      </c>
      <c r="F14" s="275" t="s">
        <v>663</v>
      </c>
      <c r="G14" s="275" t="s">
        <v>652</v>
      </c>
      <c r="H14" s="255">
        <v>312</v>
      </c>
      <c r="I14" s="295" t="s">
        <v>650</v>
      </c>
      <c r="J14" s="296" t="str">
        <f>IF(ISBLANK(INDEX('Policy Characteristics'!D:D,MATCH($C14,'Policy Characteristics'!$C:$C,0))),"",INDEX('Policy Characteristics'!D:D,MATCH($C14,'Policy Characteristics'!$C:$C,0)))</f>
        <v>Conventional Pollutant Standard</v>
      </c>
      <c r="K14" s="293" t="str">
        <f>IF(ISBLANK(INDEX('Policy Characteristics'!E:E,MATCH($C14,'Policy Characteristics'!$C:$C,0))),"",INDEX('Policy Characteristics'!E:E,MATCH($C14,'Policy Characteristics'!$C:$C,0)))</f>
        <v>trans reduce regulated pollutants</v>
      </c>
      <c r="L14" s="237">
        <f>IF(ISBLANK(INDEX('Policy Characteristics'!F:F,MATCH($C14,'Policy Characteristics'!$C:$C,0))),"",INDEX('Policy Characteristics'!F:F,MATCH($C14,'Policy Characteristics'!$C:$C,0)))</f>
        <v>0</v>
      </c>
      <c r="M14" s="237">
        <f>IF(ISBLANK(INDEX('Policy Characteristics'!G:G,MATCH($C14,'Policy Characteristics'!$C:$C,0))),"",INDEX('Policy Characteristics'!G:G,MATCH($C14,'Policy Characteristics'!$C:$C,0)))</f>
        <v>1</v>
      </c>
      <c r="N14" s="237">
        <f>IF(ISBLANK(INDEX('Policy Characteristics'!H:H,MATCH($C14,'Policy Characteristics'!$C:$C,0))),"",INDEX('Policy Characteristics'!H:H,MATCH($C14,'Policy Characteristics'!$C:$C,0)))</f>
        <v>0.02</v>
      </c>
      <c r="O14" s="293" t="str">
        <f>IF(ISBLANK(INDEX('Policy Characteristics'!I:I,MATCH($C14,'Policy Characteristics'!$C:$C,0))),"",INDEX('Policy Characteristics'!I:I,MATCH($C14,'Policy Characteristics'!$C:$C,0)))</f>
        <v>% reduction in emissions</v>
      </c>
      <c r="P14" s="293"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4" s="293" t="str">
        <f>IF(ISBLANK(INDEX('Policy Characteristics'!K:K,MATCH($C14,'Policy Characteristics'!$C:$C,0))),"",INDEX('Policy Characteristics'!K:K,MATCH($C14,'Policy Characteristics'!$C:$C,0)))</f>
        <v>transportation-sector-main.html#conv-pol-stds</v>
      </c>
      <c r="R14" s="293" t="str">
        <f>IF(ISBLANK(INDEX('Policy Characteristics'!L:L,MATCH($C14,'Policy Characteristics'!$C:$C,0))),"",INDEX('Policy Characteristics'!L:L,MATCH($C14,'Policy Characteristics'!$C:$C,0)))</f>
        <v>conventional-pollutant-standards.html</v>
      </c>
    </row>
    <row r="15" spans="1:18" s="275" customFormat="1" x14ac:dyDescent="0.25">
      <c r="A15" s="293" t="str">
        <f>IF(ISBLANK(INDEX('Policy Characteristics'!A:A,MATCH($C15,'Policy Characteristics'!$C:$C,0))),"",INDEX('Policy Characteristics'!A:A,MATCH($C15,'Policy Characteristics'!$C:$C,0)))</f>
        <v>Transportation</v>
      </c>
      <c r="B15" s="294" t="str">
        <f>IF(ISBLANK(INDEX('Policy Characteristics'!B:B,MATCH($C15,'Policy Characteristics'!$C:$C,0))),"",INDEX('Policy Characteristics'!B:B,MATCH($C15,'Policy Characteristics'!$C:$C,0)))</f>
        <v>Conventional Pollutant Standards</v>
      </c>
      <c r="C15" s="293" t="str">
        <f t="shared" si="0"/>
        <v>Percentage Reduction of Separately Regulated Pollutants</v>
      </c>
      <c r="D15" s="275" t="s">
        <v>662</v>
      </c>
      <c r="E15" s="275" t="s">
        <v>653</v>
      </c>
      <c r="F15" s="275" t="s">
        <v>663</v>
      </c>
      <c r="G15" s="275" t="s">
        <v>653</v>
      </c>
      <c r="H15" s="255">
        <v>313</v>
      </c>
      <c r="I15" s="295" t="s">
        <v>650</v>
      </c>
      <c r="J15" s="296" t="str">
        <f>IF(ISBLANK(INDEX('Policy Characteristics'!D:D,MATCH($C15,'Policy Characteristics'!$C:$C,0))),"",INDEX('Policy Characteristics'!D:D,MATCH($C15,'Policy Characteristics'!$C:$C,0)))</f>
        <v>Conventional Pollutant Standard</v>
      </c>
      <c r="K15" s="293" t="str">
        <f>IF(ISBLANK(INDEX('Policy Characteristics'!E:E,MATCH($C15,'Policy Characteristics'!$C:$C,0))),"",INDEX('Policy Characteristics'!E:E,MATCH($C15,'Policy Characteristics'!$C:$C,0)))</f>
        <v>trans reduce regulated pollutants</v>
      </c>
      <c r="L15" s="237">
        <f>IF(ISBLANK(INDEX('Policy Characteristics'!F:F,MATCH($C15,'Policy Characteristics'!$C:$C,0))),"",INDEX('Policy Characteristics'!F:F,MATCH($C15,'Policy Characteristics'!$C:$C,0)))</f>
        <v>0</v>
      </c>
      <c r="M15" s="237">
        <f>IF(ISBLANK(INDEX('Policy Characteristics'!G:G,MATCH($C15,'Policy Characteristics'!$C:$C,0))),"",INDEX('Policy Characteristics'!G:G,MATCH($C15,'Policy Characteristics'!$C:$C,0)))</f>
        <v>1</v>
      </c>
      <c r="N15" s="237">
        <f>IF(ISBLANK(INDEX('Policy Characteristics'!H:H,MATCH($C15,'Policy Characteristics'!$C:$C,0))),"",INDEX('Policy Characteristics'!H:H,MATCH($C15,'Policy Characteristics'!$C:$C,0)))</f>
        <v>0.02</v>
      </c>
      <c r="O15" s="293" t="str">
        <f>IF(ISBLANK(INDEX('Policy Characteristics'!I:I,MATCH($C15,'Policy Characteristics'!$C:$C,0))),"",INDEX('Policy Characteristics'!I:I,MATCH($C15,'Policy Characteristics'!$C:$C,0)))</f>
        <v>% reduction in emissions</v>
      </c>
      <c r="P15" s="293"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5" s="293" t="str">
        <f>IF(ISBLANK(INDEX('Policy Characteristics'!K:K,MATCH($C15,'Policy Characteristics'!$C:$C,0))),"",INDEX('Policy Characteristics'!K:K,MATCH($C15,'Policy Characteristics'!$C:$C,0)))</f>
        <v>transportation-sector-main.html#conv-pol-stds</v>
      </c>
      <c r="R15" s="293" t="str">
        <f>IF(ISBLANK(INDEX('Policy Characteristics'!L:L,MATCH($C15,'Policy Characteristics'!$C:$C,0))),"",INDEX('Policy Characteristics'!L:L,MATCH($C15,'Policy Characteristics'!$C:$C,0)))</f>
        <v>conventional-pollutant-standards.html</v>
      </c>
    </row>
    <row r="16" spans="1:18" s="275" customFormat="1" x14ac:dyDescent="0.25">
      <c r="A16" s="293" t="str">
        <f>IF(ISBLANK(INDEX('Policy Characteristics'!A:A,MATCH($C16,'Policy Characteristics'!$C:$C,0))),"",INDEX('Policy Characteristics'!A:A,MATCH($C16,'Policy Characteristics'!$C:$C,0)))</f>
        <v>Transportation</v>
      </c>
      <c r="B16" s="294" t="str">
        <f>IF(ISBLANK(INDEX('Policy Characteristics'!B:B,MATCH($C16,'Policy Characteristics'!$C:$C,0))),"",INDEX('Policy Characteristics'!B:B,MATCH($C16,'Policy Characteristics'!$C:$C,0)))</f>
        <v>Conventional Pollutant Standards</v>
      </c>
      <c r="C16" s="293" t="str">
        <f t="shared" si="0"/>
        <v>Percentage Reduction of Separately Regulated Pollutants</v>
      </c>
      <c r="D16" s="275" t="s">
        <v>662</v>
      </c>
      <c r="E16" s="275" t="s">
        <v>654</v>
      </c>
      <c r="F16" s="275" t="s">
        <v>663</v>
      </c>
      <c r="G16" s="275" t="s">
        <v>655</v>
      </c>
      <c r="H16" s="255">
        <v>314</v>
      </c>
      <c r="I16" s="295" t="s">
        <v>650</v>
      </c>
      <c r="J16" s="296" t="str">
        <f>IF(ISBLANK(INDEX('Policy Characteristics'!D:D,MATCH($C16,'Policy Characteristics'!$C:$C,0))),"",INDEX('Policy Characteristics'!D:D,MATCH($C16,'Policy Characteristics'!$C:$C,0)))</f>
        <v>Conventional Pollutant Standard</v>
      </c>
      <c r="K16" s="293" t="str">
        <f>IF(ISBLANK(INDEX('Policy Characteristics'!E:E,MATCH($C16,'Policy Characteristics'!$C:$C,0))),"",INDEX('Policy Characteristics'!E:E,MATCH($C16,'Policy Characteristics'!$C:$C,0)))</f>
        <v>trans reduce regulated pollutants</v>
      </c>
      <c r="L16" s="237">
        <f>IF(ISBLANK(INDEX('Policy Characteristics'!F:F,MATCH($C16,'Policy Characteristics'!$C:$C,0))),"",INDEX('Policy Characteristics'!F:F,MATCH($C16,'Policy Characteristics'!$C:$C,0)))</f>
        <v>0</v>
      </c>
      <c r="M16" s="237">
        <f>IF(ISBLANK(INDEX('Policy Characteristics'!G:G,MATCH($C16,'Policy Characteristics'!$C:$C,0))),"",INDEX('Policy Characteristics'!G:G,MATCH($C16,'Policy Characteristics'!$C:$C,0)))</f>
        <v>1</v>
      </c>
      <c r="N16" s="237">
        <f>IF(ISBLANK(INDEX('Policy Characteristics'!H:H,MATCH($C16,'Policy Characteristics'!$C:$C,0))),"",INDEX('Policy Characteristics'!H:H,MATCH($C16,'Policy Characteristics'!$C:$C,0)))</f>
        <v>0.02</v>
      </c>
      <c r="O16" s="293" t="str">
        <f>IF(ISBLANK(INDEX('Policy Characteristics'!I:I,MATCH($C16,'Policy Characteristics'!$C:$C,0))),"",INDEX('Policy Characteristics'!I:I,MATCH($C16,'Policy Characteristics'!$C:$C,0)))</f>
        <v>% reduction in emissions</v>
      </c>
      <c r="P16" s="293"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6" s="293" t="str">
        <f>IF(ISBLANK(INDEX('Policy Characteristics'!K:K,MATCH($C16,'Policy Characteristics'!$C:$C,0))),"",INDEX('Policy Characteristics'!K:K,MATCH($C16,'Policy Characteristics'!$C:$C,0)))</f>
        <v>transportation-sector-main.html#conv-pol-stds</v>
      </c>
      <c r="R16" s="293" t="str">
        <f>IF(ISBLANK(INDEX('Policy Characteristics'!L:L,MATCH($C16,'Policy Characteristics'!$C:$C,0))),"",INDEX('Policy Characteristics'!L:L,MATCH($C16,'Policy Characteristics'!$C:$C,0)))</f>
        <v>conventional-pollutant-standards.html</v>
      </c>
    </row>
    <row r="17" spans="1:18" s="275" customFormat="1" x14ac:dyDescent="0.25">
      <c r="A17" s="293" t="str">
        <f>IF(ISBLANK(INDEX('Policy Characteristics'!A:A,MATCH($C17,'Policy Characteristics'!$C:$C,0))),"",INDEX('Policy Characteristics'!A:A,MATCH($C17,'Policy Characteristics'!$C:$C,0)))</f>
        <v>Transportation</v>
      </c>
      <c r="B17" s="294" t="str">
        <f>IF(ISBLANK(INDEX('Policy Characteristics'!B:B,MATCH($C17,'Policy Characteristics'!$C:$C,0))),"",INDEX('Policy Characteristics'!B:B,MATCH($C17,'Policy Characteristics'!$C:$C,0)))</f>
        <v>Conventional Pollutant Standards</v>
      </c>
      <c r="C17" s="293" t="str">
        <f t="shared" si="0"/>
        <v>Percentage Reduction of Separately Regulated Pollutants</v>
      </c>
      <c r="D17" s="275" t="s">
        <v>662</v>
      </c>
      <c r="E17" s="275" t="s">
        <v>656</v>
      </c>
      <c r="F17" s="275" t="s">
        <v>663</v>
      </c>
      <c r="G17" s="275" t="s">
        <v>656</v>
      </c>
      <c r="H17" s="255">
        <v>315</v>
      </c>
      <c r="I17" s="295" t="s">
        <v>650</v>
      </c>
      <c r="J17" s="296" t="str">
        <f>IF(ISBLANK(INDEX('Policy Characteristics'!D:D,MATCH($C17,'Policy Characteristics'!$C:$C,0))),"",INDEX('Policy Characteristics'!D:D,MATCH($C17,'Policy Characteristics'!$C:$C,0)))</f>
        <v>Conventional Pollutant Standard</v>
      </c>
      <c r="K17" s="293" t="str">
        <f>IF(ISBLANK(INDEX('Policy Characteristics'!E:E,MATCH($C17,'Policy Characteristics'!$C:$C,0))),"",INDEX('Policy Characteristics'!E:E,MATCH($C17,'Policy Characteristics'!$C:$C,0)))</f>
        <v>trans reduce regulated pollutants</v>
      </c>
      <c r="L17" s="237">
        <f>IF(ISBLANK(INDEX('Policy Characteristics'!F:F,MATCH($C17,'Policy Characteristics'!$C:$C,0))),"",INDEX('Policy Characteristics'!F:F,MATCH($C17,'Policy Characteristics'!$C:$C,0)))</f>
        <v>0</v>
      </c>
      <c r="M17" s="237">
        <f>IF(ISBLANK(INDEX('Policy Characteristics'!G:G,MATCH($C17,'Policy Characteristics'!$C:$C,0))),"",INDEX('Policy Characteristics'!G:G,MATCH($C17,'Policy Characteristics'!$C:$C,0)))</f>
        <v>1</v>
      </c>
      <c r="N17" s="237">
        <f>IF(ISBLANK(INDEX('Policy Characteristics'!H:H,MATCH($C17,'Policy Characteristics'!$C:$C,0))),"",INDEX('Policy Characteristics'!H:H,MATCH($C17,'Policy Characteristics'!$C:$C,0)))</f>
        <v>0.02</v>
      </c>
      <c r="O17" s="293" t="str">
        <f>IF(ISBLANK(INDEX('Policy Characteristics'!I:I,MATCH($C17,'Policy Characteristics'!$C:$C,0))),"",INDEX('Policy Characteristics'!I:I,MATCH($C17,'Policy Characteristics'!$C:$C,0)))</f>
        <v>% reduction in emissions</v>
      </c>
      <c r="P17" s="293"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7" s="293" t="str">
        <f>IF(ISBLANK(INDEX('Policy Characteristics'!K:K,MATCH($C17,'Policy Characteristics'!$C:$C,0))),"",INDEX('Policy Characteristics'!K:K,MATCH($C17,'Policy Characteristics'!$C:$C,0)))</f>
        <v>transportation-sector-main.html#conv-pol-stds</v>
      </c>
      <c r="R17" s="293" t="str">
        <f>IF(ISBLANK(INDEX('Policy Characteristics'!L:L,MATCH($C17,'Policy Characteristics'!$C:$C,0))),"",INDEX('Policy Characteristics'!L:L,MATCH($C17,'Policy Characteristics'!$C:$C,0)))</f>
        <v>conventional-pollutant-standards.html</v>
      </c>
    </row>
    <row r="18" spans="1:18" s="275" customFormat="1" x14ac:dyDescent="0.25">
      <c r="A18" s="293" t="str">
        <f>IF(ISBLANK(INDEX('Policy Characteristics'!A:A,MATCH($C18,'Policy Characteristics'!$C:$C,0))),"",INDEX('Policy Characteristics'!A:A,MATCH($C18,'Policy Characteristics'!$C:$C,0)))</f>
        <v>Transportation</v>
      </c>
      <c r="B18" s="294" t="str">
        <f>IF(ISBLANK(INDEX('Policy Characteristics'!B:B,MATCH($C18,'Policy Characteristics'!$C:$C,0))),"",INDEX('Policy Characteristics'!B:B,MATCH($C18,'Policy Characteristics'!$C:$C,0)))</f>
        <v>Conventional Pollutant Standards</v>
      </c>
      <c r="C18" s="293" t="str">
        <f t="shared" si="0"/>
        <v>Percentage Reduction of Separately Regulated Pollutants</v>
      </c>
      <c r="D18" s="275" t="s">
        <v>662</v>
      </c>
      <c r="E18" s="275" t="s">
        <v>657</v>
      </c>
      <c r="F18" s="275" t="s">
        <v>663</v>
      </c>
      <c r="G18" s="275" t="s">
        <v>657</v>
      </c>
      <c r="H18" s="255">
        <v>316</v>
      </c>
      <c r="I18" s="295" t="s">
        <v>650</v>
      </c>
      <c r="J18" s="296" t="str">
        <f>IF(ISBLANK(INDEX('Policy Characteristics'!D:D,MATCH($C18,'Policy Characteristics'!$C:$C,0))),"",INDEX('Policy Characteristics'!D:D,MATCH($C18,'Policy Characteristics'!$C:$C,0)))</f>
        <v>Conventional Pollutant Standard</v>
      </c>
      <c r="K18" s="293" t="str">
        <f>IF(ISBLANK(INDEX('Policy Characteristics'!E:E,MATCH($C18,'Policy Characteristics'!$C:$C,0))),"",INDEX('Policy Characteristics'!E:E,MATCH($C18,'Policy Characteristics'!$C:$C,0)))</f>
        <v>trans reduce regulated pollutants</v>
      </c>
      <c r="L18" s="237">
        <f>IF(ISBLANK(INDEX('Policy Characteristics'!F:F,MATCH($C18,'Policy Characteristics'!$C:$C,0))),"",INDEX('Policy Characteristics'!F:F,MATCH($C18,'Policy Characteristics'!$C:$C,0)))</f>
        <v>0</v>
      </c>
      <c r="M18" s="237">
        <f>IF(ISBLANK(INDEX('Policy Characteristics'!G:G,MATCH($C18,'Policy Characteristics'!$C:$C,0))),"",INDEX('Policy Characteristics'!G:G,MATCH($C18,'Policy Characteristics'!$C:$C,0)))</f>
        <v>1</v>
      </c>
      <c r="N18" s="237">
        <f>IF(ISBLANK(INDEX('Policy Characteristics'!H:H,MATCH($C18,'Policy Characteristics'!$C:$C,0))),"",INDEX('Policy Characteristics'!H:H,MATCH($C18,'Policy Characteristics'!$C:$C,0)))</f>
        <v>0.02</v>
      </c>
      <c r="O18" s="293" t="str">
        <f>IF(ISBLANK(INDEX('Policy Characteristics'!I:I,MATCH($C18,'Policy Characteristics'!$C:$C,0))),"",INDEX('Policy Characteristics'!I:I,MATCH($C18,'Policy Characteristics'!$C:$C,0)))</f>
        <v>% reduction in emissions</v>
      </c>
      <c r="P18" s="293"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8" s="293" t="str">
        <f>IF(ISBLANK(INDEX('Policy Characteristics'!K:K,MATCH($C18,'Policy Characteristics'!$C:$C,0))),"",INDEX('Policy Characteristics'!K:K,MATCH($C18,'Policy Characteristics'!$C:$C,0)))</f>
        <v>transportation-sector-main.html#conv-pol-stds</v>
      </c>
      <c r="R18" s="293" t="str">
        <f>IF(ISBLANK(INDEX('Policy Characteristics'!L:L,MATCH($C18,'Policy Characteristics'!$C:$C,0))),"",INDEX('Policy Characteristics'!L:L,MATCH($C18,'Policy Characteristics'!$C:$C,0)))</f>
        <v>conventional-pollutant-standards.html</v>
      </c>
    </row>
    <row r="19" spans="1:18" s="275" customFormat="1" x14ac:dyDescent="0.25">
      <c r="A19" s="293" t="str">
        <f>IF(ISBLANK(INDEX('Policy Characteristics'!A:A,MATCH($C19,'Policy Characteristics'!$C:$C,0))),"",INDEX('Policy Characteristics'!A:A,MATCH($C19,'Policy Characteristics'!$C:$C,0)))</f>
        <v>Transportation</v>
      </c>
      <c r="B19" s="294" t="str">
        <f>IF(ISBLANK(INDEX('Policy Characteristics'!B:B,MATCH($C19,'Policy Characteristics'!$C:$C,0))),"",INDEX('Policy Characteristics'!B:B,MATCH($C19,'Policy Characteristics'!$C:$C,0)))</f>
        <v>Conventional Pollutant Standards</v>
      </c>
      <c r="C19" s="293" t="str">
        <f t="shared" si="0"/>
        <v>Percentage Reduction of Separately Regulated Pollutants</v>
      </c>
      <c r="D19" s="275" t="s">
        <v>662</v>
      </c>
      <c r="E19" s="275" t="s">
        <v>658</v>
      </c>
      <c r="F19" s="275" t="s">
        <v>663</v>
      </c>
      <c r="G19" s="275" t="s">
        <v>658</v>
      </c>
      <c r="H19" s="255">
        <v>317</v>
      </c>
      <c r="I19" s="295" t="s">
        <v>650</v>
      </c>
      <c r="J19" s="296" t="str">
        <f>IF(ISBLANK(INDEX('Policy Characteristics'!D:D,MATCH($C19,'Policy Characteristics'!$C:$C,0))),"",INDEX('Policy Characteristics'!D:D,MATCH($C19,'Policy Characteristics'!$C:$C,0)))</f>
        <v>Conventional Pollutant Standard</v>
      </c>
      <c r="K19" s="293" t="str">
        <f>IF(ISBLANK(INDEX('Policy Characteristics'!E:E,MATCH($C19,'Policy Characteristics'!$C:$C,0))),"",INDEX('Policy Characteristics'!E:E,MATCH($C19,'Policy Characteristics'!$C:$C,0)))</f>
        <v>trans reduce regulated pollutants</v>
      </c>
      <c r="L19" s="237">
        <f>IF(ISBLANK(INDEX('Policy Characteristics'!F:F,MATCH($C19,'Policy Characteristics'!$C:$C,0))),"",INDEX('Policy Characteristics'!F:F,MATCH($C19,'Policy Characteristics'!$C:$C,0)))</f>
        <v>0</v>
      </c>
      <c r="M19" s="237">
        <f>IF(ISBLANK(INDEX('Policy Characteristics'!G:G,MATCH($C19,'Policy Characteristics'!$C:$C,0))),"",INDEX('Policy Characteristics'!G:G,MATCH($C19,'Policy Characteristics'!$C:$C,0)))</f>
        <v>1</v>
      </c>
      <c r="N19" s="237">
        <f>IF(ISBLANK(INDEX('Policy Characteristics'!H:H,MATCH($C19,'Policy Characteristics'!$C:$C,0))),"",INDEX('Policy Characteristics'!H:H,MATCH($C19,'Policy Characteristics'!$C:$C,0)))</f>
        <v>0.02</v>
      </c>
      <c r="O19" s="293" t="str">
        <f>IF(ISBLANK(INDEX('Policy Characteristics'!I:I,MATCH($C19,'Policy Characteristics'!$C:$C,0))),"",INDEX('Policy Characteristics'!I:I,MATCH($C19,'Policy Characteristics'!$C:$C,0)))</f>
        <v>% reduction in emissions</v>
      </c>
      <c r="P19" s="293"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9" s="293" t="str">
        <f>IF(ISBLANK(INDEX('Policy Characteristics'!K:K,MATCH($C19,'Policy Characteristics'!$C:$C,0))),"",INDEX('Policy Characteristics'!K:K,MATCH($C19,'Policy Characteristics'!$C:$C,0)))</f>
        <v>transportation-sector-main.html#conv-pol-stds</v>
      </c>
      <c r="R19" s="293" t="str">
        <f>IF(ISBLANK(INDEX('Policy Characteristics'!L:L,MATCH($C19,'Policy Characteristics'!$C:$C,0))),"",INDEX('Policy Characteristics'!L:L,MATCH($C19,'Policy Characteristics'!$C:$C,0)))</f>
        <v>conventional-pollutant-standards.html</v>
      </c>
    </row>
    <row r="20" spans="1:18" s="275" customFormat="1" x14ac:dyDescent="0.25">
      <c r="A20" s="293" t="str">
        <f>IF(ISBLANK(INDEX('Policy Characteristics'!A:A,MATCH($C20,'Policy Characteristics'!$C:$C,0))),"",INDEX('Policy Characteristics'!A:A,MATCH($C20,'Policy Characteristics'!$C:$C,0)))</f>
        <v>Transportation</v>
      </c>
      <c r="B20" s="294" t="str">
        <f>IF(ISBLANK(INDEX('Policy Characteristics'!B:B,MATCH($C20,'Policy Characteristics'!$C:$C,0))),"",INDEX('Policy Characteristics'!B:B,MATCH($C20,'Policy Characteristics'!$C:$C,0)))</f>
        <v>Conventional Pollutant Standards</v>
      </c>
      <c r="C20" s="293" t="str">
        <f t="shared" si="0"/>
        <v>Percentage Reduction of Separately Regulated Pollutants</v>
      </c>
      <c r="D20" s="275" t="s">
        <v>662</v>
      </c>
      <c r="E20" s="275" t="s">
        <v>659</v>
      </c>
      <c r="F20" s="275" t="s">
        <v>663</v>
      </c>
      <c r="G20" s="275" t="s">
        <v>659</v>
      </c>
      <c r="H20" s="255">
        <v>318</v>
      </c>
      <c r="I20" s="297" t="s">
        <v>660</v>
      </c>
      <c r="J20" s="296" t="str">
        <f>IF(ISBLANK(INDEX('Policy Characteristics'!D:D,MATCH($C20,'Policy Characteristics'!$C:$C,0))),"",INDEX('Policy Characteristics'!D:D,MATCH($C20,'Policy Characteristics'!$C:$C,0)))</f>
        <v>Conventional Pollutant Standard</v>
      </c>
      <c r="K20" s="293" t="str">
        <f>IF(ISBLANK(INDEX('Policy Characteristics'!E:E,MATCH($C20,'Policy Characteristics'!$C:$C,0))),"",INDEX('Policy Characteristics'!E:E,MATCH($C20,'Policy Characteristics'!$C:$C,0)))</f>
        <v>trans reduce regulated pollutants</v>
      </c>
      <c r="L20" s="237">
        <f>IF(ISBLANK(INDEX('Policy Characteristics'!F:F,MATCH($C20,'Policy Characteristics'!$C:$C,0))),"",INDEX('Policy Characteristics'!F:F,MATCH($C20,'Policy Characteristics'!$C:$C,0)))</f>
        <v>0</v>
      </c>
      <c r="M20" s="237">
        <f>IF(ISBLANK(INDEX('Policy Characteristics'!G:G,MATCH($C20,'Policy Characteristics'!$C:$C,0))),"",INDEX('Policy Characteristics'!G:G,MATCH($C20,'Policy Characteristics'!$C:$C,0)))</f>
        <v>1</v>
      </c>
      <c r="N20" s="237">
        <f>IF(ISBLANK(INDEX('Policy Characteristics'!H:H,MATCH($C20,'Policy Characteristics'!$C:$C,0))),"",INDEX('Policy Characteristics'!H:H,MATCH($C20,'Policy Characteristics'!$C:$C,0)))</f>
        <v>0.02</v>
      </c>
      <c r="O20" s="293" t="str">
        <f>IF(ISBLANK(INDEX('Policy Characteristics'!I:I,MATCH($C20,'Policy Characteristics'!$C:$C,0))),"",INDEX('Policy Characteristics'!I:I,MATCH($C20,'Policy Characteristics'!$C:$C,0)))</f>
        <v>% reduction in emissions</v>
      </c>
      <c r="P20" s="293"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0" s="293" t="str">
        <f>IF(ISBLANK(INDEX('Policy Characteristics'!K:K,MATCH($C20,'Policy Characteristics'!$C:$C,0))),"",INDEX('Policy Characteristics'!K:K,MATCH($C20,'Policy Characteristics'!$C:$C,0)))</f>
        <v>transportation-sector-main.html#conv-pol-stds</v>
      </c>
      <c r="R20" s="293" t="str">
        <f>IF(ISBLANK(INDEX('Policy Characteristics'!L:L,MATCH($C20,'Policy Characteristics'!$C:$C,0))),"",INDEX('Policy Characteristics'!L:L,MATCH($C20,'Policy Characteristics'!$C:$C,0)))</f>
        <v>conventional-pollutant-standards.html</v>
      </c>
    </row>
    <row r="21" spans="1:18" s="275" customFormat="1" x14ac:dyDescent="0.25">
      <c r="A21" s="293" t="str">
        <f>IF(ISBLANK(INDEX('Policy Characteristics'!A:A,MATCH($C21,'Policy Characteristics'!$C:$C,0))),"",INDEX('Policy Characteristics'!A:A,MATCH($C21,'Policy Characteristics'!$C:$C,0)))</f>
        <v>Transportation</v>
      </c>
      <c r="B21" s="294" t="str">
        <f>IF(ISBLANK(INDEX('Policy Characteristics'!B:B,MATCH($C21,'Policy Characteristics'!$C:$C,0))),"",INDEX('Policy Characteristics'!B:B,MATCH($C21,'Policy Characteristics'!$C:$C,0)))</f>
        <v>Conventional Pollutant Standards</v>
      </c>
      <c r="C21" s="293" t="str">
        <f t="shared" si="0"/>
        <v>Percentage Reduction of Separately Regulated Pollutants</v>
      </c>
      <c r="D21" s="275" t="s">
        <v>662</v>
      </c>
      <c r="E21" s="275" t="s">
        <v>661</v>
      </c>
      <c r="F21" s="275" t="s">
        <v>663</v>
      </c>
      <c r="G21" s="275" t="s">
        <v>661</v>
      </c>
      <c r="H21" s="255">
        <v>319</v>
      </c>
      <c r="I21" s="297" t="s">
        <v>660</v>
      </c>
      <c r="J21" s="296" t="str">
        <f>IF(ISBLANK(INDEX('Policy Characteristics'!D:D,MATCH($C21,'Policy Characteristics'!$C:$C,0))),"",INDEX('Policy Characteristics'!D:D,MATCH($C21,'Policy Characteristics'!$C:$C,0)))</f>
        <v>Conventional Pollutant Standard</v>
      </c>
      <c r="K21" s="293" t="str">
        <f>IF(ISBLANK(INDEX('Policy Characteristics'!E:E,MATCH($C21,'Policy Characteristics'!$C:$C,0))),"",INDEX('Policy Characteristics'!E:E,MATCH($C21,'Policy Characteristics'!$C:$C,0)))</f>
        <v>trans reduce regulated pollutants</v>
      </c>
      <c r="L21" s="237">
        <f>IF(ISBLANK(INDEX('Policy Characteristics'!F:F,MATCH($C21,'Policy Characteristics'!$C:$C,0))),"",INDEX('Policy Characteristics'!F:F,MATCH($C21,'Policy Characteristics'!$C:$C,0)))</f>
        <v>0</v>
      </c>
      <c r="M21" s="237">
        <f>IF(ISBLANK(INDEX('Policy Characteristics'!G:G,MATCH($C21,'Policy Characteristics'!$C:$C,0))),"",INDEX('Policy Characteristics'!G:G,MATCH($C21,'Policy Characteristics'!$C:$C,0)))</f>
        <v>1</v>
      </c>
      <c r="N21" s="237">
        <f>IF(ISBLANK(INDEX('Policy Characteristics'!H:H,MATCH($C21,'Policy Characteristics'!$C:$C,0))),"",INDEX('Policy Characteristics'!H:H,MATCH($C21,'Policy Characteristics'!$C:$C,0)))</f>
        <v>0.02</v>
      </c>
      <c r="O21" s="293" t="str">
        <f>IF(ISBLANK(INDEX('Policy Characteristics'!I:I,MATCH($C21,'Policy Characteristics'!$C:$C,0))),"",INDEX('Policy Characteristics'!I:I,MATCH($C21,'Policy Characteristics'!$C:$C,0)))</f>
        <v>% reduction in emissions</v>
      </c>
      <c r="P21" s="293"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1" s="293" t="str">
        <f>IF(ISBLANK(INDEX('Policy Characteristics'!K:K,MATCH($C21,'Policy Characteristics'!$C:$C,0))),"",INDEX('Policy Characteristics'!K:K,MATCH($C21,'Policy Characteristics'!$C:$C,0)))</f>
        <v>transportation-sector-main.html#conv-pol-stds</v>
      </c>
      <c r="R21" s="293" t="str">
        <f>IF(ISBLANK(INDEX('Policy Characteristics'!L:L,MATCH($C21,'Policy Characteristics'!$C:$C,0))),"",INDEX('Policy Characteristics'!L:L,MATCH($C21,'Policy Characteristics'!$C:$C,0)))</f>
        <v>conventional-pollutant-standards.html</v>
      </c>
    </row>
    <row r="22" spans="1:18" s="275" customFormat="1" x14ac:dyDescent="0.25">
      <c r="A22" s="293" t="str">
        <f>IF(ISBLANK(INDEX('Policy Characteristics'!A:A,MATCH($C22,'Policy Characteristics'!$C:$C,0))),"",INDEX('Policy Characteristics'!A:A,MATCH($C22,'Policy Characteristics'!$C:$C,0)))</f>
        <v>Transportation</v>
      </c>
      <c r="B22" s="294" t="str">
        <f>IF(ISBLANK(INDEX('Policy Characteristics'!B:B,MATCH($C22,'Policy Characteristics'!$C:$C,0))),"",INDEX('Policy Characteristics'!B:B,MATCH($C22,'Policy Characteristics'!$C:$C,0)))</f>
        <v>Conventional Pollutant Standards</v>
      </c>
      <c r="C22" s="293" t="str">
        <f t="shared" si="0"/>
        <v>Percentage Reduction of Separately Regulated Pollutants</v>
      </c>
      <c r="D22" s="275" t="s">
        <v>664</v>
      </c>
      <c r="E22" s="275" t="s">
        <v>647</v>
      </c>
      <c r="F22" s="275" t="s">
        <v>665</v>
      </c>
      <c r="G22" s="275" t="s">
        <v>649</v>
      </c>
      <c r="H22" s="255">
        <v>320</v>
      </c>
      <c r="I22" s="295" t="s">
        <v>650</v>
      </c>
      <c r="J22" s="296" t="str">
        <f>IF(ISBLANK(INDEX('Policy Characteristics'!D:D,MATCH($C22,'Policy Characteristics'!$C:$C,0))),"",INDEX('Policy Characteristics'!D:D,MATCH($C22,'Policy Characteristics'!$C:$C,0)))</f>
        <v>Conventional Pollutant Standard</v>
      </c>
      <c r="K22" s="293" t="str">
        <f>IF(ISBLANK(INDEX('Policy Characteristics'!E:E,MATCH($C22,'Policy Characteristics'!$C:$C,0))),"",INDEX('Policy Characteristics'!E:E,MATCH($C22,'Policy Characteristics'!$C:$C,0)))</f>
        <v>trans reduce regulated pollutants</v>
      </c>
      <c r="L22" s="237">
        <f>IF(ISBLANK(INDEX('Policy Characteristics'!F:F,MATCH($C22,'Policy Characteristics'!$C:$C,0))),"",INDEX('Policy Characteristics'!F:F,MATCH($C22,'Policy Characteristics'!$C:$C,0)))</f>
        <v>0</v>
      </c>
      <c r="M22" s="237">
        <f>IF(ISBLANK(INDEX('Policy Characteristics'!G:G,MATCH($C22,'Policy Characteristics'!$C:$C,0))),"",INDEX('Policy Characteristics'!G:G,MATCH($C22,'Policy Characteristics'!$C:$C,0)))</f>
        <v>1</v>
      </c>
      <c r="N22" s="237">
        <f>IF(ISBLANK(INDEX('Policy Characteristics'!H:H,MATCH($C22,'Policy Characteristics'!$C:$C,0))),"",INDEX('Policy Characteristics'!H:H,MATCH($C22,'Policy Characteristics'!$C:$C,0)))</f>
        <v>0.02</v>
      </c>
      <c r="O22" s="293" t="str">
        <f>IF(ISBLANK(INDEX('Policy Characteristics'!I:I,MATCH($C22,'Policy Characteristics'!$C:$C,0))),"",INDEX('Policy Characteristics'!I:I,MATCH($C22,'Policy Characteristics'!$C:$C,0)))</f>
        <v>% reduction in emissions</v>
      </c>
      <c r="P22" s="293"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2" s="293" t="str">
        <f>IF(ISBLANK(INDEX('Policy Characteristics'!K:K,MATCH($C22,'Policy Characteristics'!$C:$C,0))),"",INDEX('Policy Characteristics'!K:K,MATCH($C22,'Policy Characteristics'!$C:$C,0)))</f>
        <v>transportation-sector-main.html#conv-pol-stds</v>
      </c>
      <c r="R22" s="293" t="str">
        <f>IF(ISBLANK(INDEX('Policy Characteristics'!L:L,MATCH($C22,'Policy Characteristics'!$C:$C,0))),"",INDEX('Policy Characteristics'!L:L,MATCH($C22,'Policy Characteristics'!$C:$C,0)))</f>
        <v>conventional-pollutant-standards.html</v>
      </c>
    </row>
    <row r="23" spans="1:18" s="275" customFormat="1" x14ac:dyDescent="0.25">
      <c r="A23" s="293" t="str">
        <f>IF(ISBLANK(INDEX('Policy Characteristics'!A:A,MATCH($C23,'Policy Characteristics'!$C:$C,0))),"",INDEX('Policy Characteristics'!A:A,MATCH($C23,'Policy Characteristics'!$C:$C,0)))</f>
        <v>Transportation</v>
      </c>
      <c r="B23" s="294" t="str">
        <f>IF(ISBLANK(INDEX('Policy Characteristics'!B:B,MATCH($C23,'Policy Characteristics'!$C:$C,0))),"",INDEX('Policy Characteristics'!B:B,MATCH($C23,'Policy Characteristics'!$C:$C,0)))</f>
        <v>Conventional Pollutant Standards</v>
      </c>
      <c r="C23" s="293" t="str">
        <f t="shared" ref="C23:C32" si="1">C$2</f>
        <v>Percentage Reduction of Separately Regulated Pollutants</v>
      </c>
      <c r="D23" s="275" t="s">
        <v>664</v>
      </c>
      <c r="E23" s="275" t="s">
        <v>651</v>
      </c>
      <c r="F23" s="275" t="s">
        <v>665</v>
      </c>
      <c r="G23" s="275" t="s">
        <v>651</v>
      </c>
      <c r="H23" s="255">
        <v>321</v>
      </c>
      <c r="I23" s="297" t="s">
        <v>660</v>
      </c>
      <c r="J23" s="296" t="str">
        <f>IF(ISBLANK(INDEX('Policy Characteristics'!D:D,MATCH($C23,'Policy Characteristics'!$C:$C,0))),"",INDEX('Policy Characteristics'!D:D,MATCH($C23,'Policy Characteristics'!$C:$C,0)))</f>
        <v>Conventional Pollutant Standard</v>
      </c>
      <c r="K23" s="293" t="str">
        <f>IF(ISBLANK(INDEX('Policy Characteristics'!E:E,MATCH($C23,'Policy Characteristics'!$C:$C,0))),"",INDEX('Policy Characteristics'!E:E,MATCH($C23,'Policy Characteristics'!$C:$C,0)))</f>
        <v>trans reduce regulated pollutants</v>
      </c>
      <c r="L23" s="237">
        <f>IF(ISBLANK(INDEX('Policy Characteristics'!F:F,MATCH($C23,'Policy Characteristics'!$C:$C,0))),"",INDEX('Policy Characteristics'!F:F,MATCH($C23,'Policy Characteristics'!$C:$C,0)))</f>
        <v>0</v>
      </c>
      <c r="M23" s="237">
        <f>IF(ISBLANK(INDEX('Policy Characteristics'!G:G,MATCH($C23,'Policy Characteristics'!$C:$C,0))),"",INDEX('Policy Characteristics'!G:G,MATCH($C23,'Policy Characteristics'!$C:$C,0)))</f>
        <v>1</v>
      </c>
      <c r="N23" s="237">
        <f>IF(ISBLANK(INDEX('Policy Characteristics'!H:H,MATCH($C23,'Policy Characteristics'!$C:$C,0))),"",INDEX('Policy Characteristics'!H:H,MATCH($C23,'Policy Characteristics'!$C:$C,0)))</f>
        <v>0.02</v>
      </c>
      <c r="O23" s="293" t="str">
        <f>IF(ISBLANK(INDEX('Policy Characteristics'!I:I,MATCH($C23,'Policy Characteristics'!$C:$C,0))),"",INDEX('Policy Characteristics'!I:I,MATCH($C23,'Policy Characteristics'!$C:$C,0)))</f>
        <v>% reduction in emissions</v>
      </c>
      <c r="P23" s="293"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3" s="293" t="str">
        <f>IF(ISBLANK(INDEX('Policy Characteristics'!K:K,MATCH($C23,'Policy Characteristics'!$C:$C,0))),"",INDEX('Policy Characteristics'!K:K,MATCH($C23,'Policy Characteristics'!$C:$C,0)))</f>
        <v>transportation-sector-main.html#conv-pol-stds</v>
      </c>
      <c r="R23" s="293" t="str">
        <f>IF(ISBLANK(INDEX('Policy Characteristics'!L:L,MATCH($C23,'Policy Characteristics'!$C:$C,0))),"",INDEX('Policy Characteristics'!L:L,MATCH($C23,'Policy Characteristics'!$C:$C,0)))</f>
        <v>conventional-pollutant-standards.html</v>
      </c>
    </row>
    <row r="24" spans="1:18" s="275" customFormat="1" x14ac:dyDescent="0.25">
      <c r="A24" s="293" t="str">
        <f>IF(ISBLANK(INDEX('Policy Characteristics'!A:A,MATCH($C24,'Policy Characteristics'!$C:$C,0))),"",INDEX('Policy Characteristics'!A:A,MATCH($C24,'Policy Characteristics'!$C:$C,0)))</f>
        <v>Transportation</v>
      </c>
      <c r="B24" s="294" t="str">
        <f>IF(ISBLANK(INDEX('Policy Characteristics'!B:B,MATCH($C24,'Policy Characteristics'!$C:$C,0))),"",INDEX('Policy Characteristics'!B:B,MATCH($C24,'Policy Characteristics'!$C:$C,0)))</f>
        <v>Conventional Pollutant Standards</v>
      </c>
      <c r="C24" s="293" t="str">
        <f t="shared" si="1"/>
        <v>Percentage Reduction of Separately Regulated Pollutants</v>
      </c>
      <c r="D24" s="275" t="s">
        <v>664</v>
      </c>
      <c r="E24" s="275" t="s">
        <v>652</v>
      </c>
      <c r="F24" s="275" t="s">
        <v>665</v>
      </c>
      <c r="G24" s="275" t="s">
        <v>652</v>
      </c>
      <c r="H24" s="255">
        <v>322</v>
      </c>
      <c r="I24" s="295" t="s">
        <v>650</v>
      </c>
      <c r="J24" s="296" t="str">
        <f>IF(ISBLANK(INDEX('Policy Characteristics'!D:D,MATCH($C24,'Policy Characteristics'!$C:$C,0))),"",INDEX('Policy Characteristics'!D:D,MATCH($C24,'Policy Characteristics'!$C:$C,0)))</f>
        <v>Conventional Pollutant Standard</v>
      </c>
      <c r="K24" s="293" t="str">
        <f>IF(ISBLANK(INDEX('Policy Characteristics'!E:E,MATCH($C24,'Policy Characteristics'!$C:$C,0))),"",INDEX('Policy Characteristics'!E:E,MATCH($C24,'Policy Characteristics'!$C:$C,0)))</f>
        <v>trans reduce regulated pollutants</v>
      </c>
      <c r="L24" s="237">
        <f>IF(ISBLANK(INDEX('Policy Characteristics'!F:F,MATCH($C24,'Policy Characteristics'!$C:$C,0))),"",INDEX('Policy Characteristics'!F:F,MATCH($C24,'Policy Characteristics'!$C:$C,0)))</f>
        <v>0</v>
      </c>
      <c r="M24" s="237">
        <f>IF(ISBLANK(INDEX('Policy Characteristics'!G:G,MATCH($C24,'Policy Characteristics'!$C:$C,0))),"",INDEX('Policy Characteristics'!G:G,MATCH($C24,'Policy Characteristics'!$C:$C,0)))</f>
        <v>1</v>
      </c>
      <c r="N24" s="237">
        <f>IF(ISBLANK(INDEX('Policy Characteristics'!H:H,MATCH($C24,'Policy Characteristics'!$C:$C,0))),"",INDEX('Policy Characteristics'!H:H,MATCH($C24,'Policy Characteristics'!$C:$C,0)))</f>
        <v>0.02</v>
      </c>
      <c r="O24" s="293" t="str">
        <f>IF(ISBLANK(INDEX('Policy Characteristics'!I:I,MATCH($C24,'Policy Characteristics'!$C:$C,0))),"",INDEX('Policy Characteristics'!I:I,MATCH($C24,'Policy Characteristics'!$C:$C,0)))</f>
        <v>% reduction in emissions</v>
      </c>
      <c r="P24" s="293"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4" s="293" t="str">
        <f>IF(ISBLANK(INDEX('Policy Characteristics'!K:K,MATCH($C24,'Policy Characteristics'!$C:$C,0))),"",INDEX('Policy Characteristics'!K:K,MATCH($C24,'Policy Characteristics'!$C:$C,0)))</f>
        <v>transportation-sector-main.html#conv-pol-stds</v>
      </c>
      <c r="R24" s="293" t="str">
        <f>IF(ISBLANK(INDEX('Policy Characteristics'!L:L,MATCH($C24,'Policy Characteristics'!$C:$C,0))),"",INDEX('Policy Characteristics'!L:L,MATCH($C24,'Policy Characteristics'!$C:$C,0)))</f>
        <v>conventional-pollutant-standards.html</v>
      </c>
    </row>
    <row r="25" spans="1:18" s="275" customFormat="1" x14ac:dyDescent="0.25">
      <c r="A25" s="293" t="str">
        <f>IF(ISBLANK(INDEX('Policy Characteristics'!A:A,MATCH($C25,'Policy Characteristics'!$C:$C,0))),"",INDEX('Policy Characteristics'!A:A,MATCH($C25,'Policy Characteristics'!$C:$C,0)))</f>
        <v>Transportation</v>
      </c>
      <c r="B25" s="294" t="str">
        <f>IF(ISBLANK(INDEX('Policy Characteristics'!B:B,MATCH($C25,'Policy Characteristics'!$C:$C,0))),"",INDEX('Policy Characteristics'!B:B,MATCH($C25,'Policy Characteristics'!$C:$C,0)))</f>
        <v>Conventional Pollutant Standards</v>
      </c>
      <c r="C25" s="293" t="str">
        <f t="shared" si="1"/>
        <v>Percentage Reduction of Separately Regulated Pollutants</v>
      </c>
      <c r="D25" s="275" t="s">
        <v>664</v>
      </c>
      <c r="E25" s="275" t="s">
        <v>653</v>
      </c>
      <c r="F25" s="275" t="s">
        <v>665</v>
      </c>
      <c r="G25" s="275" t="s">
        <v>653</v>
      </c>
      <c r="H25" s="255">
        <v>323</v>
      </c>
      <c r="I25" s="297" t="s">
        <v>660</v>
      </c>
      <c r="J25" s="296" t="str">
        <f>IF(ISBLANK(INDEX('Policy Characteristics'!D:D,MATCH($C25,'Policy Characteristics'!$C:$C,0))),"",INDEX('Policy Characteristics'!D:D,MATCH($C25,'Policy Characteristics'!$C:$C,0)))</f>
        <v>Conventional Pollutant Standard</v>
      </c>
      <c r="K25" s="293" t="str">
        <f>IF(ISBLANK(INDEX('Policy Characteristics'!E:E,MATCH($C25,'Policy Characteristics'!$C:$C,0))),"",INDEX('Policy Characteristics'!E:E,MATCH($C25,'Policy Characteristics'!$C:$C,0)))</f>
        <v>trans reduce regulated pollutants</v>
      </c>
      <c r="L25" s="237">
        <f>IF(ISBLANK(INDEX('Policy Characteristics'!F:F,MATCH($C25,'Policy Characteristics'!$C:$C,0))),"",INDEX('Policy Characteristics'!F:F,MATCH($C25,'Policy Characteristics'!$C:$C,0)))</f>
        <v>0</v>
      </c>
      <c r="M25" s="237">
        <f>IF(ISBLANK(INDEX('Policy Characteristics'!G:G,MATCH($C25,'Policy Characteristics'!$C:$C,0))),"",INDEX('Policy Characteristics'!G:G,MATCH($C25,'Policy Characteristics'!$C:$C,0)))</f>
        <v>1</v>
      </c>
      <c r="N25" s="237">
        <f>IF(ISBLANK(INDEX('Policy Characteristics'!H:H,MATCH($C25,'Policy Characteristics'!$C:$C,0))),"",INDEX('Policy Characteristics'!H:H,MATCH($C25,'Policy Characteristics'!$C:$C,0)))</f>
        <v>0.02</v>
      </c>
      <c r="O25" s="293" t="str">
        <f>IF(ISBLANK(INDEX('Policy Characteristics'!I:I,MATCH($C25,'Policy Characteristics'!$C:$C,0))),"",INDEX('Policy Characteristics'!I:I,MATCH($C25,'Policy Characteristics'!$C:$C,0)))</f>
        <v>% reduction in emissions</v>
      </c>
      <c r="P25" s="293"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5" s="293" t="str">
        <f>IF(ISBLANK(INDEX('Policy Characteristics'!K:K,MATCH($C25,'Policy Characteristics'!$C:$C,0))),"",INDEX('Policy Characteristics'!K:K,MATCH($C25,'Policy Characteristics'!$C:$C,0)))</f>
        <v>transportation-sector-main.html#conv-pol-stds</v>
      </c>
      <c r="R25" s="293" t="str">
        <f>IF(ISBLANK(INDEX('Policy Characteristics'!L:L,MATCH($C25,'Policy Characteristics'!$C:$C,0))),"",INDEX('Policy Characteristics'!L:L,MATCH($C25,'Policy Characteristics'!$C:$C,0)))</f>
        <v>conventional-pollutant-standards.html</v>
      </c>
    </row>
    <row r="26" spans="1:18" s="275" customFormat="1" x14ac:dyDescent="0.25">
      <c r="A26" s="293" t="str">
        <f>IF(ISBLANK(INDEX('Policy Characteristics'!A:A,MATCH($C26,'Policy Characteristics'!$C:$C,0))),"",INDEX('Policy Characteristics'!A:A,MATCH($C26,'Policy Characteristics'!$C:$C,0)))</f>
        <v>Transportation</v>
      </c>
      <c r="B26" s="294" t="str">
        <f>IF(ISBLANK(INDEX('Policy Characteristics'!B:B,MATCH($C26,'Policy Characteristics'!$C:$C,0))),"",INDEX('Policy Characteristics'!B:B,MATCH($C26,'Policy Characteristics'!$C:$C,0)))</f>
        <v>Conventional Pollutant Standards</v>
      </c>
      <c r="C26" s="293" t="str">
        <f t="shared" si="1"/>
        <v>Percentage Reduction of Separately Regulated Pollutants</v>
      </c>
      <c r="D26" s="275" t="s">
        <v>664</v>
      </c>
      <c r="E26" s="275" t="s">
        <v>654</v>
      </c>
      <c r="F26" s="275" t="s">
        <v>665</v>
      </c>
      <c r="G26" s="275" t="s">
        <v>655</v>
      </c>
      <c r="H26" s="255">
        <v>324</v>
      </c>
      <c r="I26" s="297" t="s">
        <v>660</v>
      </c>
      <c r="J26" s="296" t="str">
        <f>IF(ISBLANK(INDEX('Policy Characteristics'!D:D,MATCH($C26,'Policy Characteristics'!$C:$C,0))),"",INDEX('Policy Characteristics'!D:D,MATCH($C26,'Policy Characteristics'!$C:$C,0)))</f>
        <v>Conventional Pollutant Standard</v>
      </c>
      <c r="K26" s="293" t="str">
        <f>IF(ISBLANK(INDEX('Policy Characteristics'!E:E,MATCH($C26,'Policy Characteristics'!$C:$C,0))),"",INDEX('Policy Characteristics'!E:E,MATCH($C26,'Policy Characteristics'!$C:$C,0)))</f>
        <v>trans reduce regulated pollutants</v>
      </c>
      <c r="L26" s="237">
        <f>IF(ISBLANK(INDEX('Policy Characteristics'!F:F,MATCH($C26,'Policy Characteristics'!$C:$C,0))),"",INDEX('Policy Characteristics'!F:F,MATCH($C26,'Policy Characteristics'!$C:$C,0)))</f>
        <v>0</v>
      </c>
      <c r="M26" s="237">
        <f>IF(ISBLANK(INDEX('Policy Characteristics'!G:G,MATCH($C26,'Policy Characteristics'!$C:$C,0))),"",INDEX('Policy Characteristics'!G:G,MATCH($C26,'Policy Characteristics'!$C:$C,0)))</f>
        <v>1</v>
      </c>
      <c r="N26" s="237">
        <f>IF(ISBLANK(INDEX('Policy Characteristics'!H:H,MATCH($C26,'Policy Characteristics'!$C:$C,0))),"",INDEX('Policy Characteristics'!H:H,MATCH($C26,'Policy Characteristics'!$C:$C,0)))</f>
        <v>0.02</v>
      </c>
      <c r="O26" s="293" t="str">
        <f>IF(ISBLANK(INDEX('Policy Characteristics'!I:I,MATCH($C26,'Policy Characteristics'!$C:$C,0))),"",INDEX('Policy Characteristics'!I:I,MATCH($C26,'Policy Characteristics'!$C:$C,0)))</f>
        <v>% reduction in emissions</v>
      </c>
      <c r="P26" s="293"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6" s="293" t="str">
        <f>IF(ISBLANK(INDEX('Policy Characteristics'!K:K,MATCH($C26,'Policy Characteristics'!$C:$C,0))),"",INDEX('Policy Characteristics'!K:K,MATCH($C26,'Policy Characteristics'!$C:$C,0)))</f>
        <v>transportation-sector-main.html#conv-pol-stds</v>
      </c>
      <c r="R26" s="293" t="str">
        <f>IF(ISBLANK(INDEX('Policy Characteristics'!L:L,MATCH($C26,'Policy Characteristics'!$C:$C,0))),"",INDEX('Policy Characteristics'!L:L,MATCH($C26,'Policy Characteristics'!$C:$C,0)))</f>
        <v>conventional-pollutant-standards.html</v>
      </c>
    </row>
    <row r="27" spans="1:18" s="275" customFormat="1" x14ac:dyDescent="0.25">
      <c r="A27" s="293" t="str">
        <f>IF(ISBLANK(INDEX('Policy Characteristics'!A:A,MATCH($C27,'Policy Characteristics'!$C:$C,0))),"",INDEX('Policy Characteristics'!A:A,MATCH($C27,'Policy Characteristics'!$C:$C,0)))</f>
        <v>Transportation</v>
      </c>
      <c r="B27" s="294" t="str">
        <f>IF(ISBLANK(INDEX('Policy Characteristics'!B:B,MATCH($C27,'Policy Characteristics'!$C:$C,0))),"",INDEX('Policy Characteristics'!B:B,MATCH($C27,'Policy Characteristics'!$C:$C,0)))</f>
        <v>Conventional Pollutant Standards</v>
      </c>
      <c r="C27" s="293" t="str">
        <f t="shared" si="1"/>
        <v>Percentage Reduction of Separately Regulated Pollutants</v>
      </c>
      <c r="D27" s="275" t="s">
        <v>664</v>
      </c>
      <c r="E27" s="275" t="s">
        <v>656</v>
      </c>
      <c r="F27" s="275" t="s">
        <v>665</v>
      </c>
      <c r="G27" s="275" t="s">
        <v>656</v>
      </c>
      <c r="H27" s="255">
        <v>325</v>
      </c>
      <c r="I27" s="297" t="s">
        <v>660</v>
      </c>
      <c r="J27" s="296" t="str">
        <f>IF(ISBLANK(INDEX('Policy Characteristics'!D:D,MATCH($C27,'Policy Characteristics'!$C:$C,0))),"",INDEX('Policy Characteristics'!D:D,MATCH($C27,'Policy Characteristics'!$C:$C,0)))</f>
        <v>Conventional Pollutant Standard</v>
      </c>
      <c r="K27" s="293" t="str">
        <f>IF(ISBLANK(INDEX('Policy Characteristics'!E:E,MATCH($C27,'Policy Characteristics'!$C:$C,0))),"",INDEX('Policy Characteristics'!E:E,MATCH($C27,'Policy Characteristics'!$C:$C,0)))</f>
        <v>trans reduce regulated pollutants</v>
      </c>
      <c r="L27" s="237">
        <f>IF(ISBLANK(INDEX('Policy Characteristics'!F:F,MATCH($C27,'Policy Characteristics'!$C:$C,0))),"",INDEX('Policy Characteristics'!F:F,MATCH($C27,'Policy Characteristics'!$C:$C,0)))</f>
        <v>0</v>
      </c>
      <c r="M27" s="237">
        <f>IF(ISBLANK(INDEX('Policy Characteristics'!G:G,MATCH($C27,'Policy Characteristics'!$C:$C,0))),"",INDEX('Policy Characteristics'!G:G,MATCH($C27,'Policy Characteristics'!$C:$C,0)))</f>
        <v>1</v>
      </c>
      <c r="N27" s="237">
        <f>IF(ISBLANK(INDEX('Policy Characteristics'!H:H,MATCH($C27,'Policy Characteristics'!$C:$C,0))),"",INDEX('Policy Characteristics'!H:H,MATCH($C27,'Policy Characteristics'!$C:$C,0)))</f>
        <v>0.02</v>
      </c>
      <c r="O27" s="293" t="str">
        <f>IF(ISBLANK(INDEX('Policy Characteristics'!I:I,MATCH($C27,'Policy Characteristics'!$C:$C,0))),"",INDEX('Policy Characteristics'!I:I,MATCH($C27,'Policy Characteristics'!$C:$C,0)))</f>
        <v>% reduction in emissions</v>
      </c>
      <c r="P27" s="293"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7" s="293" t="str">
        <f>IF(ISBLANK(INDEX('Policy Characteristics'!K:K,MATCH($C27,'Policy Characteristics'!$C:$C,0))),"",INDEX('Policy Characteristics'!K:K,MATCH($C27,'Policy Characteristics'!$C:$C,0)))</f>
        <v>transportation-sector-main.html#conv-pol-stds</v>
      </c>
      <c r="R27" s="293" t="str">
        <f>IF(ISBLANK(INDEX('Policy Characteristics'!L:L,MATCH($C27,'Policy Characteristics'!$C:$C,0))),"",INDEX('Policy Characteristics'!L:L,MATCH($C27,'Policy Characteristics'!$C:$C,0)))</f>
        <v>conventional-pollutant-standards.html</v>
      </c>
    </row>
    <row r="28" spans="1:18" s="275" customFormat="1" x14ac:dyDescent="0.25">
      <c r="A28" s="293" t="str">
        <f>IF(ISBLANK(INDEX('Policy Characteristics'!A:A,MATCH($C28,'Policy Characteristics'!$C:$C,0))),"",INDEX('Policy Characteristics'!A:A,MATCH($C28,'Policy Characteristics'!$C:$C,0)))</f>
        <v>Transportation</v>
      </c>
      <c r="B28" s="294" t="str">
        <f>IF(ISBLANK(INDEX('Policy Characteristics'!B:B,MATCH($C28,'Policy Characteristics'!$C:$C,0))),"",INDEX('Policy Characteristics'!B:B,MATCH($C28,'Policy Characteristics'!$C:$C,0)))</f>
        <v>Conventional Pollutant Standards</v>
      </c>
      <c r="C28" s="293" t="str">
        <f t="shared" si="1"/>
        <v>Percentage Reduction of Separately Regulated Pollutants</v>
      </c>
      <c r="D28" s="275" t="s">
        <v>664</v>
      </c>
      <c r="E28" s="275" t="s">
        <v>657</v>
      </c>
      <c r="F28" s="275" t="s">
        <v>665</v>
      </c>
      <c r="G28" s="275" t="s">
        <v>657</v>
      </c>
      <c r="H28" s="255">
        <v>326</v>
      </c>
      <c r="I28" s="297" t="s">
        <v>660</v>
      </c>
      <c r="J28" s="296" t="str">
        <f>IF(ISBLANK(INDEX('Policy Characteristics'!D:D,MATCH($C28,'Policy Characteristics'!$C:$C,0))),"",INDEX('Policy Characteristics'!D:D,MATCH($C28,'Policy Characteristics'!$C:$C,0)))</f>
        <v>Conventional Pollutant Standard</v>
      </c>
      <c r="K28" s="293" t="str">
        <f>IF(ISBLANK(INDEX('Policy Characteristics'!E:E,MATCH($C28,'Policy Characteristics'!$C:$C,0))),"",INDEX('Policy Characteristics'!E:E,MATCH($C28,'Policy Characteristics'!$C:$C,0)))</f>
        <v>trans reduce regulated pollutants</v>
      </c>
      <c r="L28" s="237">
        <f>IF(ISBLANK(INDEX('Policy Characteristics'!F:F,MATCH($C28,'Policy Characteristics'!$C:$C,0))),"",INDEX('Policy Characteristics'!F:F,MATCH($C28,'Policy Characteristics'!$C:$C,0)))</f>
        <v>0</v>
      </c>
      <c r="M28" s="237">
        <f>IF(ISBLANK(INDEX('Policy Characteristics'!G:G,MATCH($C28,'Policy Characteristics'!$C:$C,0))),"",INDEX('Policy Characteristics'!G:G,MATCH($C28,'Policy Characteristics'!$C:$C,0)))</f>
        <v>1</v>
      </c>
      <c r="N28" s="237">
        <f>IF(ISBLANK(INDEX('Policy Characteristics'!H:H,MATCH($C28,'Policy Characteristics'!$C:$C,0))),"",INDEX('Policy Characteristics'!H:H,MATCH($C28,'Policy Characteristics'!$C:$C,0)))</f>
        <v>0.02</v>
      </c>
      <c r="O28" s="293" t="str">
        <f>IF(ISBLANK(INDEX('Policy Characteristics'!I:I,MATCH($C28,'Policy Characteristics'!$C:$C,0))),"",INDEX('Policy Characteristics'!I:I,MATCH($C28,'Policy Characteristics'!$C:$C,0)))</f>
        <v>% reduction in emissions</v>
      </c>
      <c r="P28" s="293"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8" s="293" t="str">
        <f>IF(ISBLANK(INDEX('Policy Characteristics'!K:K,MATCH($C28,'Policy Characteristics'!$C:$C,0))),"",INDEX('Policy Characteristics'!K:K,MATCH($C28,'Policy Characteristics'!$C:$C,0)))</f>
        <v>transportation-sector-main.html#conv-pol-stds</v>
      </c>
      <c r="R28" s="293" t="str">
        <f>IF(ISBLANK(INDEX('Policy Characteristics'!L:L,MATCH($C28,'Policy Characteristics'!$C:$C,0))),"",INDEX('Policy Characteristics'!L:L,MATCH($C28,'Policy Characteristics'!$C:$C,0)))</f>
        <v>conventional-pollutant-standards.html</v>
      </c>
    </row>
    <row r="29" spans="1:18" s="275" customFormat="1" x14ac:dyDescent="0.25">
      <c r="A29" s="293" t="str">
        <f>IF(ISBLANK(INDEX('Policy Characteristics'!A:A,MATCH($C29,'Policy Characteristics'!$C:$C,0))),"",INDEX('Policy Characteristics'!A:A,MATCH($C29,'Policy Characteristics'!$C:$C,0)))</f>
        <v>Transportation</v>
      </c>
      <c r="B29" s="294" t="str">
        <f>IF(ISBLANK(INDEX('Policy Characteristics'!B:B,MATCH($C29,'Policy Characteristics'!$C:$C,0))),"",INDEX('Policy Characteristics'!B:B,MATCH($C29,'Policy Characteristics'!$C:$C,0)))</f>
        <v>Conventional Pollutant Standards</v>
      </c>
      <c r="C29" s="293" t="str">
        <f t="shared" si="1"/>
        <v>Percentage Reduction of Separately Regulated Pollutants</v>
      </c>
      <c r="D29" s="275" t="s">
        <v>664</v>
      </c>
      <c r="E29" s="275" t="s">
        <v>658</v>
      </c>
      <c r="F29" s="275" t="s">
        <v>665</v>
      </c>
      <c r="G29" s="275" t="s">
        <v>658</v>
      </c>
      <c r="H29" s="255">
        <v>327</v>
      </c>
      <c r="I29" s="297" t="s">
        <v>660</v>
      </c>
      <c r="J29" s="296" t="str">
        <f>IF(ISBLANK(INDEX('Policy Characteristics'!D:D,MATCH($C29,'Policy Characteristics'!$C:$C,0))),"",INDEX('Policy Characteristics'!D:D,MATCH($C29,'Policy Characteristics'!$C:$C,0)))</f>
        <v>Conventional Pollutant Standard</v>
      </c>
      <c r="K29" s="293" t="str">
        <f>IF(ISBLANK(INDEX('Policy Characteristics'!E:E,MATCH($C29,'Policy Characteristics'!$C:$C,0))),"",INDEX('Policy Characteristics'!E:E,MATCH($C29,'Policy Characteristics'!$C:$C,0)))</f>
        <v>trans reduce regulated pollutants</v>
      </c>
      <c r="L29" s="237">
        <f>IF(ISBLANK(INDEX('Policy Characteristics'!F:F,MATCH($C29,'Policy Characteristics'!$C:$C,0))),"",INDEX('Policy Characteristics'!F:F,MATCH($C29,'Policy Characteristics'!$C:$C,0)))</f>
        <v>0</v>
      </c>
      <c r="M29" s="237">
        <f>IF(ISBLANK(INDEX('Policy Characteristics'!G:G,MATCH($C29,'Policy Characteristics'!$C:$C,0))),"",INDEX('Policy Characteristics'!G:G,MATCH($C29,'Policy Characteristics'!$C:$C,0)))</f>
        <v>1</v>
      </c>
      <c r="N29" s="237">
        <f>IF(ISBLANK(INDEX('Policy Characteristics'!H:H,MATCH($C29,'Policy Characteristics'!$C:$C,0))),"",INDEX('Policy Characteristics'!H:H,MATCH($C29,'Policy Characteristics'!$C:$C,0)))</f>
        <v>0.02</v>
      </c>
      <c r="O29" s="293" t="str">
        <f>IF(ISBLANK(INDEX('Policy Characteristics'!I:I,MATCH($C29,'Policy Characteristics'!$C:$C,0))),"",INDEX('Policy Characteristics'!I:I,MATCH($C29,'Policy Characteristics'!$C:$C,0)))</f>
        <v>% reduction in emissions</v>
      </c>
      <c r="P29" s="293"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9" s="293" t="str">
        <f>IF(ISBLANK(INDEX('Policy Characteristics'!K:K,MATCH($C29,'Policy Characteristics'!$C:$C,0))),"",INDEX('Policy Characteristics'!K:K,MATCH($C29,'Policy Characteristics'!$C:$C,0)))</f>
        <v>transportation-sector-main.html#conv-pol-stds</v>
      </c>
      <c r="R29" s="293" t="str">
        <f>IF(ISBLANK(INDEX('Policy Characteristics'!L:L,MATCH($C29,'Policy Characteristics'!$C:$C,0))),"",INDEX('Policy Characteristics'!L:L,MATCH($C29,'Policy Characteristics'!$C:$C,0)))</f>
        <v>conventional-pollutant-standards.html</v>
      </c>
    </row>
    <row r="30" spans="1:18" s="275" customFormat="1" x14ac:dyDescent="0.25">
      <c r="A30" s="293" t="str">
        <f>IF(ISBLANK(INDEX('Policy Characteristics'!A:A,MATCH($C30,'Policy Characteristics'!$C:$C,0))),"",INDEX('Policy Characteristics'!A:A,MATCH($C30,'Policy Characteristics'!$C:$C,0)))</f>
        <v>Transportation</v>
      </c>
      <c r="B30" s="294" t="str">
        <f>IF(ISBLANK(INDEX('Policy Characteristics'!B:B,MATCH($C30,'Policy Characteristics'!$C:$C,0))),"",INDEX('Policy Characteristics'!B:B,MATCH($C30,'Policy Characteristics'!$C:$C,0)))</f>
        <v>Conventional Pollutant Standards</v>
      </c>
      <c r="C30" s="293" t="str">
        <f t="shared" si="1"/>
        <v>Percentage Reduction of Separately Regulated Pollutants</v>
      </c>
      <c r="D30" s="275" t="s">
        <v>664</v>
      </c>
      <c r="E30" s="275" t="s">
        <v>659</v>
      </c>
      <c r="F30" s="275" t="s">
        <v>665</v>
      </c>
      <c r="G30" s="275" t="s">
        <v>659</v>
      </c>
      <c r="H30" s="255">
        <v>328</v>
      </c>
      <c r="I30" s="297" t="s">
        <v>660</v>
      </c>
      <c r="J30" s="296" t="str">
        <f>IF(ISBLANK(INDEX('Policy Characteristics'!D:D,MATCH($C30,'Policy Characteristics'!$C:$C,0))),"",INDEX('Policy Characteristics'!D:D,MATCH($C30,'Policy Characteristics'!$C:$C,0)))</f>
        <v>Conventional Pollutant Standard</v>
      </c>
      <c r="K30" s="293" t="str">
        <f>IF(ISBLANK(INDEX('Policy Characteristics'!E:E,MATCH($C30,'Policy Characteristics'!$C:$C,0))),"",INDEX('Policy Characteristics'!E:E,MATCH($C30,'Policy Characteristics'!$C:$C,0)))</f>
        <v>trans reduce regulated pollutants</v>
      </c>
      <c r="L30" s="237">
        <f>IF(ISBLANK(INDEX('Policy Characteristics'!F:F,MATCH($C30,'Policy Characteristics'!$C:$C,0))),"",INDEX('Policy Characteristics'!F:F,MATCH($C30,'Policy Characteristics'!$C:$C,0)))</f>
        <v>0</v>
      </c>
      <c r="M30" s="237">
        <f>IF(ISBLANK(INDEX('Policy Characteristics'!G:G,MATCH($C30,'Policy Characteristics'!$C:$C,0))),"",INDEX('Policy Characteristics'!G:G,MATCH($C30,'Policy Characteristics'!$C:$C,0)))</f>
        <v>1</v>
      </c>
      <c r="N30" s="237">
        <f>IF(ISBLANK(INDEX('Policy Characteristics'!H:H,MATCH($C30,'Policy Characteristics'!$C:$C,0))),"",INDEX('Policy Characteristics'!H:H,MATCH($C30,'Policy Characteristics'!$C:$C,0)))</f>
        <v>0.02</v>
      </c>
      <c r="O30" s="293" t="str">
        <f>IF(ISBLANK(INDEX('Policy Characteristics'!I:I,MATCH($C30,'Policy Characteristics'!$C:$C,0))),"",INDEX('Policy Characteristics'!I:I,MATCH($C30,'Policy Characteristics'!$C:$C,0)))</f>
        <v>% reduction in emissions</v>
      </c>
      <c r="P30" s="293"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0" s="293" t="str">
        <f>IF(ISBLANK(INDEX('Policy Characteristics'!K:K,MATCH($C30,'Policy Characteristics'!$C:$C,0))),"",INDEX('Policy Characteristics'!K:K,MATCH($C30,'Policy Characteristics'!$C:$C,0)))</f>
        <v>transportation-sector-main.html#conv-pol-stds</v>
      </c>
      <c r="R30" s="293" t="str">
        <f>IF(ISBLANK(INDEX('Policy Characteristics'!L:L,MATCH($C30,'Policy Characteristics'!$C:$C,0))),"",INDEX('Policy Characteristics'!L:L,MATCH($C30,'Policy Characteristics'!$C:$C,0)))</f>
        <v>conventional-pollutant-standards.html</v>
      </c>
    </row>
    <row r="31" spans="1:18" s="275" customFormat="1" x14ac:dyDescent="0.25">
      <c r="A31" s="293" t="str">
        <f>IF(ISBLANK(INDEX('Policy Characteristics'!A:A,MATCH($C31,'Policy Characteristics'!$C:$C,0))),"",INDEX('Policy Characteristics'!A:A,MATCH($C31,'Policy Characteristics'!$C:$C,0)))</f>
        <v>Transportation</v>
      </c>
      <c r="B31" s="294" t="str">
        <f>IF(ISBLANK(INDEX('Policy Characteristics'!B:B,MATCH($C31,'Policy Characteristics'!$C:$C,0))),"",INDEX('Policy Characteristics'!B:B,MATCH($C31,'Policy Characteristics'!$C:$C,0)))</f>
        <v>Conventional Pollutant Standards</v>
      </c>
      <c r="C31" s="293" t="str">
        <f t="shared" si="1"/>
        <v>Percentage Reduction of Separately Regulated Pollutants</v>
      </c>
      <c r="D31" s="275" t="s">
        <v>664</v>
      </c>
      <c r="E31" s="275" t="s">
        <v>661</v>
      </c>
      <c r="F31" s="275" t="s">
        <v>665</v>
      </c>
      <c r="G31" s="275" t="s">
        <v>661</v>
      </c>
      <c r="H31" s="255">
        <v>329</v>
      </c>
      <c r="I31" s="297" t="s">
        <v>660</v>
      </c>
      <c r="J31" s="296" t="str">
        <f>IF(ISBLANK(INDEX('Policy Characteristics'!D:D,MATCH($C31,'Policy Characteristics'!$C:$C,0))),"",INDEX('Policy Characteristics'!D:D,MATCH($C31,'Policy Characteristics'!$C:$C,0)))</f>
        <v>Conventional Pollutant Standard</v>
      </c>
      <c r="K31" s="293" t="str">
        <f>IF(ISBLANK(INDEX('Policy Characteristics'!E:E,MATCH($C31,'Policy Characteristics'!$C:$C,0))),"",INDEX('Policy Characteristics'!E:E,MATCH($C31,'Policy Characteristics'!$C:$C,0)))</f>
        <v>trans reduce regulated pollutants</v>
      </c>
      <c r="L31" s="237">
        <f>IF(ISBLANK(INDEX('Policy Characteristics'!F:F,MATCH($C31,'Policy Characteristics'!$C:$C,0))),"",INDEX('Policy Characteristics'!F:F,MATCH($C31,'Policy Characteristics'!$C:$C,0)))</f>
        <v>0</v>
      </c>
      <c r="M31" s="237">
        <f>IF(ISBLANK(INDEX('Policy Characteristics'!G:G,MATCH($C31,'Policy Characteristics'!$C:$C,0))),"",INDEX('Policy Characteristics'!G:G,MATCH($C31,'Policy Characteristics'!$C:$C,0)))</f>
        <v>1</v>
      </c>
      <c r="N31" s="237">
        <f>IF(ISBLANK(INDEX('Policy Characteristics'!H:H,MATCH($C31,'Policy Characteristics'!$C:$C,0))),"",INDEX('Policy Characteristics'!H:H,MATCH($C31,'Policy Characteristics'!$C:$C,0)))</f>
        <v>0.02</v>
      </c>
      <c r="O31" s="293" t="str">
        <f>IF(ISBLANK(INDEX('Policy Characteristics'!I:I,MATCH($C31,'Policy Characteristics'!$C:$C,0))),"",INDEX('Policy Characteristics'!I:I,MATCH($C31,'Policy Characteristics'!$C:$C,0)))</f>
        <v>% reduction in emissions</v>
      </c>
      <c r="P31" s="293"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1" s="293" t="str">
        <f>IF(ISBLANK(INDEX('Policy Characteristics'!K:K,MATCH($C31,'Policy Characteristics'!$C:$C,0))),"",INDEX('Policy Characteristics'!K:K,MATCH($C31,'Policy Characteristics'!$C:$C,0)))</f>
        <v>transportation-sector-main.html#conv-pol-stds</v>
      </c>
      <c r="R31" s="293" t="str">
        <f>IF(ISBLANK(INDEX('Policy Characteristics'!L:L,MATCH($C31,'Policy Characteristics'!$C:$C,0))),"",INDEX('Policy Characteristics'!L:L,MATCH($C31,'Policy Characteristics'!$C:$C,0)))</f>
        <v>conventional-pollutant-standards.html</v>
      </c>
    </row>
    <row r="32" spans="1:18" s="275" customFormat="1" x14ac:dyDescent="0.25">
      <c r="A32" s="293" t="str">
        <f>IF(ISBLANK(INDEX('Policy Characteristics'!A:A,MATCH($C32,'Policy Characteristics'!$C:$C,0))),"",INDEX('Policy Characteristics'!A:A,MATCH($C32,'Policy Characteristics'!$C:$C,0)))</f>
        <v>Transportation</v>
      </c>
      <c r="B32" s="294" t="str">
        <f>IF(ISBLANK(INDEX('Policy Characteristics'!B:B,MATCH($C32,'Policy Characteristics'!$C:$C,0))),"",INDEX('Policy Characteristics'!B:B,MATCH($C32,'Policy Characteristics'!$C:$C,0)))</f>
        <v>Conventional Pollutant Standards</v>
      </c>
      <c r="C32" s="293" t="str">
        <f t="shared" si="1"/>
        <v>Percentage Reduction of Separately Regulated Pollutants</v>
      </c>
      <c r="D32" s="275" t="s">
        <v>666</v>
      </c>
      <c r="E32" s="275" t="s">
        <v>647</v>
      </c>
      <c r="F32" s="275" t="s">
        <v>667</v>
      </c>
      <c r="G32" s="275" t="s">
        <v>649</v>
      </c>
      <c r="H32" s="255">
        <v>330</v>
      </c>
      <c r="I32" s="295" t="s">
        <v>650</v>
      </c>
      <c r="J32" s="296" t="str">
        <f>IF(ISBLANK(INDEX('Policy Characteristics'!D:D,MATCH($C32,'Policy Characteristics'!$C:$C,0))),"",INDEX('Policy Characteristics'!D:D,MATCH($C32,'Policy Characteristics'!$C:$C,0)))</f>
        <v>Conventional Pollutant Standard</v>
      </c>
      <c r="K32" s="293" t="str">
        <f>IF(ISBLANK(INDEX('Policy Characteristics'!E:E,MATCH($C32,'Policy Characteristics'!$C:$C,0))),"",INDEX('Policy Characteristics'!E:E,MATCH($C32,'Policy Characteristics'!$C:$C,0)))</f>
        <v>trans reduce regulated pollutants</v>
      </c>
      <c r="L32" s="237">
        <f>IF(ISBLANK(INDEX('Policy Characteristics'!F:F,MATCH($C32,'Policy Characteristics'!$C:$C,0))),"",INDEX('Policy Characteristics'!F:F,MATCH($C32,'Policy Characteristics'!$C:$C,0)))</f>
        <v>0</v>
      </c>
      <c r="M32" s="237">
        <f>IF(ISBLANK(INDEX('Policy Characteristics'!G:G,MATCH($C32,'Policy Characteristics'!$C:$C,0))),"",INDEX('Policy Characteristics'!G:G,MATCH($C32,'Policy Characteristics'!$C:$C,0)))</f>
        <v>1</v>
      </c>
      <c r="N32" s="237">
        <f>IF(ISBLANK(INDEX('Policy Characteristics'!H:H,MATCH($C32,'Policy Characteristics'!$C:$C,0))),"",INDEX('Policy Characteristics'!H:H,MATCH($C32,'Policy Characteristics'!$C:$C,0)))</f>
        <v>0.02</v>
      </c>
      <c r="O32" s="293" t="str">
        <f>IF(ISBLANK(INDEX('Policy Characteristics'!I:I,MATCH($C32,'Policy Characteristics'!$C:$C,0))),"",INDEX('Policy Characteristics'!I:I,MATCH($C32,'Policy Characteristics'!$C:$C,0)))</f>
        <v>% reduction in emissions</v>
      </c>
      <c r="P32" s="293"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2" s="293" t="str">
        <f>IF(ISBLANK(INDEX('Policy Characteristics'!K:K,MATCH($C32,'Policy Characteristics'!$C:$C,0))),"",INDEX('Policy Characteristics'!K:K,MATCH($C32,'Policy Characteristics'!$C:$C,0)))</f>
        <v>transportation-sector-main.html#conv-pol-stds</v>
      </c>
      <c r="R32" s="293" t="str">
        <f>IF(ISBLANK(INDEX('Policy Characteristics'!L:L,MATCH($C32,'Policy Characteristics'!$C:$C,0))),"",INDEX('Policy Characteristics'!L:L,MATCH($C32,'Policy Characteristics'!$C:$C,0)))</f>
        <v>conventional-pollutant-standards.html</v>
      </c>
    </row>
    <row r="33" spans="1:18" s="275" customFormat="1" x14ac:dyDescent="0.25">
      <c r="A33" s="293" t="str">
        <f>IF(ISBLANK(INDEX('Policy Characteristics'!A:A,MATCH($C33,'Policy Characteristics'!$C:$C,0))),"",INDEX('Policy Characteristics'!A:A,MATCH($C33,'Policy Characteristics'!$C:$C,0)))</f>
        <v>Transportation</v>
      </c>
      <c r="B33" s="294" t="str">
        <f>IF(ISBLANK(INDEX('Policy Characteristics'!B:B,MATCH($C33,'Policy Characteristics'!$C:$C,0))),"",INDEX('Policy Characteristics'!B:B,MATCH($C33,'Policy Characteristics'!$C:$C,0)))</f>
        <v>Conventional Pollutant Standards</v>
      </c>
      <c r="C33" s="293" t="str">
        <f t="shared" ref="C33:C61" si="2">C$2</f>
        <v>Percentage Reduction of Separately Regulated Pollutants</v>
      </c>
      <c r="D33" s="275" t="s">
        <v>666</v>
      </c>
      <c r="E33" s="275" t="s">
        <v>651</v>
      </c>
      <c r="F33" s="275" t="s">
        <v>667</v>
      </c>
      <c r="G33" s="275" t="s">
        <v>651</v>
      </c>
      <c r="H33" s="255">
        <v>331</v>
      </c>
      <c r="I33" s="295" t="s">
        <v>650</v>
      </c>
      <c r="J33" s="296" t="str">
        <f>IF(ISBLANK(INDEX('Policy Characteristics'!D:D,MATCH($C33,'Policy Characteristics'!$C:$C,0))),"",INDEX('Policy Characteristics'!D:D,MATCH($C33,'Policy Characteristics'!$C:$C,0)))</f>
        <v>Conventional Pollutant Standard</v>
      </c>
      <c r="K33" s="293" t="str">
        <f>IF(ISBLANK(INDEX('Policy Characteristics'!E:E,MATCH($C33,'Policy Characteristics'!$C:$C,0))),"",INDEX('Policy Characteristics'!E:E,MATCH($C33,'Policy Characteristics'!$C:$C,0)))</f>
        <v>trans reduce regulated pollutants</v>
      </c>
      <c r="L33" s="237">
        <f>IF(ISBLANK(INDEX('Policy Characteristics'!F:F,MATCH($C33,'Policy Characteristics'!$C:$C,0))),"",INDEX('Policy Characteristics'!F:F,MATCH($C33,'Policy Characteristics'!$C:$C,0)))</f>
        <v>0</v>
      </c>
      <c r="M33" s="237">
        <f>IF(ISBLANK(INDEX('Policy Characteristics'!G:G,MATCH($C33,'Policy Characteristics'!$C:$C,0))),"",INDEX('Policy Characteristics'!G:G,MATCH($C33,'Policy Characteristics'!$C:$C,0)))</f>
        <v>1</v>
      </c>
      <c r="N33" s="237">
        <f>IF(ISBLANK(INDEX('Policy Characteristics'!H:H,MATCH($C33,'Policy Characteristics'!$C:$C,0))),"",INDEX('Policy Characteristics'!H:H,MATCH($C33,'Policy Characteristics'!$C:$C,0)))</f>
        <v>0.02</v>
      </c>
      <c r="O33" s="293" t="str">
        <f>IF(ISBLANK(INDEX('Policy Characteristics'!I:I,MATCH($C33,'Policy Characteristics'!$C:$C,0))),"",INDEX('Policy Characteristics'!I:I,MATCH($C33,'Policy Characteristics'!$C:$C,0)))</f>
        <v>% reduction in emissions</v>
      </c>
      <c r="P33" s="293"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3" s="293" t="str">
        <f>IF(ISBLANK(INDEX('Policy Characteristics'!K:K,MATCH($C33,'Policy Characteristics'!$C:$C,0))),"",INDEX('Policy Characteristics'!K:K,MATCH($C33,'Policy Characteristics'!$C:$C,0)))</f>
        <v>transportation-sector-main.html#conv-pol-stds</v>
      </c>
      <c r="R33" s="293" t="str">
        <f>IF(ISBLANK(INDEX('Policy Characteristics'!L:L,MATCH($C33,'Policy Characteristics'!$C:$C,0))),"",INDEX('Policy Characteristics'!L:L,MATCH($C33,'Policy Characteristics'!$C:$C,0)))</f>
        <v>conventional-pollutant-standards.html</v>
      </c>
    </row>
    <row r="34" spans="1:18" s="275" customFormat="1" x14ac:dyDescent="0.25">
      <c r="A34" s="293" t="str">
        <f>IF(ISBLANK(INDEX('Policy Characteristics'!A:A,MATCH($C34,'Policy Characteristics'!$C:$C,0))),"",INDEX('Policy Characteristics'!A:A,MATCH($C34,'Policy Characteristics'!$C:$C,0)))</f>
        <v>Transportation</v>
      </c>
      <c r="B34" s="294" t="str">
        <f>IF(ISBLANK(INDEX('Policy Characteristics'!B:B,MATCH($C34,'Policy Characteristics'!$C:$C,0))),"",INDEX('Policy Characteristics'!B:B,MATCH($C34,'Policy Characteristics'!$C:$C,0)))</f>
        <v>Conventional Pollutant Standards</v>
      </c>
      <c r="C34" s="293" t="str">
        <f t="shared" si="2"/>
        <v>Percentage Reduction of Separately Regulated Pollutants</v>
      </c>
      <c r="D34" s="275" t="s">
        <v>666</v>
      </c>
      <c r="E34" s="275" t="s">
        <v>652</v>
      </c>
      <c r="F34" s="275" t="s">
        <v>667</v>
      </c>
      <c r="G34" s="275" t="s">
        <v>652</v>
      </c>
      <c r="H34" s="255">
        <v>332</v>
      </c>
      <c r="I34" s="295" t="s">
        <v>650</v>
      </c>
      <c r="J34" s="296" t="str">
        <f>IF(ISBLANK(INDEX('Policy Characteristics'!D:D,MATCH($C34,'Policy Characteristics'!$C:$C,0))),"",INDEX('Policy Characteristics'!D:D,MATCH($C34,'Policy Characteristics'!$C:$C,0)))</f>
        <v>Conventional Pollutant Standard</v>
      </c>
      <c r="K34" s="293" t="str">
        <f>IF(ISBLANK(INDEX('Policy Characteristics'!E:E,MATCH($C34,'Policy Characteristics'!$C:$C,0))),"",INDEX('Policy Characteristics'!E:E,MATCH($C34,'Policy Characteristics'!$C:$C,0)))</f>
        <v>trans reduce regulated pollutants</v>
      </c>
      <c r="L34" s="237">
        <f>IF(ISBLANK(INDEX('Policy Characteristics'!F:F,MATCH($C34,'Policy Characteristics'!$C:$C,0))),"",INDEX('Policy Characteristics'!F:F,MATCH($C34,'Policy Characteristics'!$C:$C,0)))</f>
        <v>0</v>
      </c>
      <c r="M34" s="237">
        <f>IF(ISBLANK(INDEX('Policy Characteristics'!G:G,MATCH($C34,'Policy Characteristics'!$C:$C,0))),"",INDEX('Policy Characteristics'!G:G,MATCH($C34,'Policy Characteristics'!$C:$C,0)))</f>
        <v>1</v>
      </c>
      <c r="N34" s="237">
        <f>IF(ISBLANK(INDEX('Policy Characteristics'!H:H,MATCH($C34,'Policy Characteristics'!$C:$C,0))),"",INDEX('Policy Characteristics'!H:H,MATCH($C34,'Policy Characteristics'!$C:$C,0)))</f>
        <v>0.02</v>
      </c>
      <c r="O34" s="293" t="str">
        <f>IF(ISBLANK(INDEX('Policy Characteristics'!I:I,MATCH($C34,'Policy Characteristics'!$C:$C,0))),"",INDEX('Policy Characteristics'!I:I,MATCH($C34,'Policy Characteristics'!$C:$C,0)))</f>
        <v>% reduction in emissions</v>
      </c>
      <c r="P34" s="293"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4" s="293" t="str">
        <f>IF(ISBLANK(INDEX('Policy Characteristics'!K:K,MATCH($C34,'Policy Characteristics'!$C:$C,0))),"",INDEX('Policy Characteristics'!K:K,MATCH($C34,'Policy Characteristics'!$C:$C,0)))</f>
        <v>transportation-sector-main.html#conv-pol-stds</v>
      </c>
      <c r="R34" s="293" t="str">
        <f>IF(ISBLANK(INDEX('Policy Characteristics'!L:L,MATCH($C34,'Policy Characteristics'!$C:$C,0))),"",INDEX('Policy Characteristics'!L:L,MATCH($C34,'Policy Characteristics'!$C:$C,0)))</f>
        <v>conventional-pollutant-standards.html</v>
      </c>
    </row>
    <row r="35" spans="1:18" s="275" customFormat="1" x14ac:dyDescent="0.25">
      <c r="A35" s="293" t="str">
        <f>IF(ISBLANK(INDEX('Policy Characteristics'!A:A,MATCH($C35,'Policy Characteristics'!$C:$C,0))),"",INDEX('Policy Characteristics'!A:A,MATCH($C35,'Policy Characteristics'!$C:$C,0)))</f>
        <v>Transportation</v>
      </c>
      <c r="B35" s="294" t="str">
        <f>IF(ISBLANK(INDEX('Policy Characteristics'!B:B,MATCH($C35,'Policy Characteristics'!$C:$C,0))),"",INDEX('Policy Characteristics'!B:B,MATCH($C35,'Policy Characteristics'!$C:$C,0)))</f>
        <v>Conventional Pollutant Standards</v>
      </c>
      <c r="C35" s="293" t="str">
        <f t="shared" si="2"/>
        <v>Percentage Reduction of Separately Regulated Pollutants</v>
      </c>
      <c r="D35" s="275" t="s">
        <v>666</v>
      </c>
      <c r="E35" s="275" t="s">
        <v>653</v>
      </c>
      <c r="F35" s="275" t="s">
        <v>667</v>
      </c>
      <c r="G35" s="275" t="s">
        <v>653</v>
      </c>
      <c r="H35" s="255">
        <v>333</v>
      </c>
      <c r="I35" s="295" t="s">
        <v>650</v>
      </c>
      <c r="J35" s="296" t="str">
        <f>IF(ISBLANK(INDEX('Policy Characteristics'!D:D,MATCH($C35,'Policy Characteristics'!$C:$C,0))),"",INDEX('Policy Characteristics'!D:D,MATCH($C35,'Policy Characteristics'!$C:$C,0)))</f>
        <v>Conventional Pollutant Standard</v>
      </c>
      <c r="K35" s="293" t="str">
        <f>IF(ISBLANK(INDEX('Policy Characteristics'!E:E,MATCH($C35,'Policy Characteristics'!$C:$C,0))),"",INDEX('Policy Characteristics'!E:E,MATCH($C35,'Policy Characteristics'!$C:$C,0)))</f>
        <v>trans reduce regulated pollutants</v>
      </c>
      <c r="L35" s="237">
        <f>IF(ISBLANK(INDEX('Policy Characteristics'!F:F,MATCH($C35,'Policy Characteristics'!$C:$C,0))),"",INDEX('Policy Characteristics'!F:F,MATCH($C35,'Policy Characteristics'!$C:$C,0)))</f>
        <v>0</v>
      </c>
      <c r="M35" s="237">
        <f>IF(ISBLANK(INDEX('Policy Characteristics'!G:G,MATCH($C35,'Policy Characteristics'!$C:$C,0))),"",INDEX('Policy Characteristics'!G:G,MATCH($C35,'Policy Characteristics'!$C:$C,0)))</f>
        <v>1</v>
      </c>
      <c r="N35" s="237">
        <f>IF(ISBLANK(INDEX('Policy Characteristics'!H:H,MATCH($C35,'Policy Characteristics'!$C:$C,0))),"",INDEX('Policy Characteristics'!H:H,MATCH($C35,'Policy Characteristics'!$C:$C,0)))</f>
        <v>0.02</v>
      </c>
      <c r="O35" s="293" t="str">
        <f>IF(ISBLANK(INDEX('Policy Characteristics'!I:I,MATCH($C35,'Policy Characteristics'!$C:$C,0))),"",INDEX('Policy Characteristics'!I:I,MATCH($C35,'Policy Characteristics'!$C:$C,0)))</f>
        <v>% reduction in emissions</v>
      </c>
      <c r="P35" s="293"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5" s="293" t="str">
        <f>IF(ISBLANK(INDEX('Policy Characteristics'!K:K,MATCH($C35,'Policy Characteristics'!$C:$C,0))),"",INDEX('Policy Characteristics'!K:K,MATCH($C35,'Policy Characteristics'!$C:$C,0)))</f>
        <v>transportation-sector-main.html#conv-pol-stds</v>
      </c>
      <c r="R35" s="293" t="str">
        <f>IF(ISBLANK(INDEX('Policy Characteristics'!L:L,MATCH($C35,'Policy Characteristics'!$C:$C,0))),"",INDEX('Policy Characteristics'!L:L,MATCH($C35,'Policy Characteristics'!$C:$C,0)))</f>
        <v>conventional-pollutant-standards.html</v>
      </c>
    </row>
    <row r="36" spans="1:18" s="275" customFormat="1" x14ac:dyDescent="0.25">
      <c r="A36" s="293" t="str">
        <f>IF(ISBLANK(INDEX('Policy Characteristics'!A:A,MATCH($C36,'Policy Characteristics'!$C:$C,0))),"",INDEX('Policy Characteristics'!A:A,MATCH($C36,'Policy Characteristics'!$C:$C,0)))</f>
        <v>Transportation</v>
      </c>
      <c r="B36" s="294" t="str">
        <f>IF(ISBLANK(INDEX('Policy Characteristics'!B:B,MATCH($C36,'Policy Characteristics'!$C:$C,0))),"",INDEX('Policy Characteristics'!B:B,MATCH($C36,'Policy Characteristics'!$C:$C,0)))</f>
        <v>Conventional Pollutant Standards</v>
      </c>
      <c r="C36" s="293" t="str">
        <f t="shared" si="2"/>
        <v>Percentage Reduction of Separately Regulated Pollutants</v>
      </c>
      <c r="D36" s="275" t="s">
        <v>666</v>
      </c>
      <c r="E36" s="275" t="s">
        <v>654</v>
      </c>
      <c r="F36" s="275" t="s">
        <v>667</v>
      </c>
      <c r="G36" s="275" t="s">
        <v>655</v>
      </c>
      <c r="H36" s="255">
        <v>334</v>
      </c>
      <c r="I36" s="295" t="s">
        <v>650</v>
      </c>
      <c r="J36" s="296" t="str">
        <f>IF(ISBLANK(INDEX('Policy Characteristics'!D:D,MATCH($C36,'Policy Characteristics'!$C:$C,0))),"",INDEX('Policy Characteristics'!D:D,MATCH($C36,'Policy Characteristics'!$C:$C,0)))</f>
        <v>Conventional Pollutant Standard</v>
      </c>
      <c r="K36" s="293" t="str">
        <f>IF(ISBLANK(INDEX('Policy Characteristics'!E:E,MATCH($C36,'Policy Characteristics'!$C:$C,0))),"",INDEX('Policy Characteristics'!E:E,MATCH($C36,'Policy Characteristics'!$C:$C,0)))</f>
        <v>trans reduce regulated pollutants</v>
      </c>
      <c r="L36" s="237">
        <f>IF(ISBLANK(INDEX('Policy Characteristics'!F:F,MATCH($C36,'Policy Characteristics'!$C:$C,0))),"",INDEX('Policy Characteristics'!F:F,MATCH($C36,'Policy Characteristics'!$C:$C,0)))</f>
        <v>0</v>
      </c>
      <c r="M36" s="237">
        <f>IF(ISBLANK(INDEX('Policy Characteristics'!G:G,MATCH($C36,'Policy Characteristics'!$C:$C,0))),"",INDEX('Policy Characteristics'!G:G,MATCH($C36,'Policy Characteristics'!$C:$C,0)))</f>
        <v>1</v>
      </c>
      <c r="N36" s="237">
        <f>IF(ISBLANK(INDEX('Policy Characteristics'!H:H,MATCH($C36,'Policy Characteristics'!$C:$C,0))),"",INDEX('Policy Characteristics'!H:H,MATCH($C36,'Policy Characteristics'!$C:$C,0)))</f>
        <v>0.02</v>
      </c>
      <c r="O36" s="293" t="str">
        <f>IF(ISBLANK(INDEX('Policy Characteristics'!I:I,MATCH($C36,'Policy Characteristics'!$C:$C,0))),"",INDEX('Policy Characteristics'!I:I,MATCH($C36,'Policy Characteristics'!$C:$C,0)))</f>
        <v>% reduction in emissions</v>
      </c>
      <c r="P36" s="293"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6" s="293" t="str">
        <f>IF(ISBLANK(INDEX('Policy Characteristics'!K:K,MATCH($C36,'Policy Characteristics'!$C:$C,0))),"",INDEX('Policy Characteristics'!K:K,MATCH($C36,'Policy Characteristics'!$C:$C,0)))</f>
        <v>transportation-sector-main.html#conv-pol-stds</v>
      </c>
      <c r="R36" s="293" t="str">
        <f>IF(ISBLANK(INDEX('Policy Characteristics'!L:L,MATCH($C36,'Policy Characteristics'!$C:$C,0))),"",INDEX('Policy Characteristics'!L:L,MATCH($C36,'Policy Characteristics'!$C:$C,0)))</f>
        <v>conventional-pollutant-standards.html</v>
      </c>
    </row>
    <row r="37" spans="1:18" s="275" customFormat="1" x14ac:dyDescent="0.25">
      <c r="A37" s="293" t="str">
        <f>IF(ISBLANK(INDEX('Policy Characteristics'!A:A,MATCH($C37,'Policy Characteristics'!$C:$C,0))),"",INDEX('Policy Characteristics'!A:A,MATCH($C37,'Policy Characteristics'!$C:$C,0)))</f>
        <v>Transportation</v>
      </c>
      <c r="B37" s="294" t="str">
        <f>IF(ISBLANK(INDEX('Policy Characteristics'!B:B,MATCH($C37,'Policy Characteristics'!$C:$C,0))),"",INDEX('Policy Characteristics'!B:B,MATCH($C37,'Policy Characteristics'!$C:$C,0)))</f>
        <v>Conventional Pollutant Standards</v>
      </c>
      <c r="C37" s="293" t="str">
        <f t="shared" si="2"/>
        <v>Percentage Reduction of Separately Regulated Pollutants</v>
      </c>
      <c r="D37" s="275" t="s">
        <v>666</v>
      </c>
      <c r="E37" s="275" t="s">
        <v>656</v>
      </c>
      <c r="F37" s="275" t="s">
        <v>667</v>
      </c>
      <c r="G37" s="275" t="s">
        <v>656</v>
      </c>
      <c r="H37" s="255">
        <v>335</v>
      </c>
      <c r="I37" s="297" t="s">
        <v>660</v>
      </c>
      <c r="J37" s="296" t="str">
        <f>IF(ISBLANK(INDEX('Policy Characteristics'!D:D,MATCH($C37,'Policy Characteristics'!$C:$C,0))),"",INDEX('Policy Characteristics'!D:D,MATCH($C37,'Policy Characteristics'!$C:$C,0)))</f>
        <v>Conventional Pollutant Standard</v>
      </c>
      <c r="K37" s="293" t="str">
        <f>IF(ISBLANK(INDEX('Policy Characteristics'!E:E,MATCH($C37,'Policy Characteristics'!$C:$C,0))),"",INDEX('Policy Characteristics'!E:E,MATCH($C37,'Policy Characteristics'!$C:$C,0)))</f>
        <v>trans reduce regulated pollutants</v>
      </c>
      <c r="L37" s="237">
        <f>IF(ISBLANK(INDEX('Policy Characteristics'!F:F,MATCH($C37,'Policy Characteristics'!$C:$C,0))),"",INDEX('Policy Characteristics'!F:F,MATCH($C37,'Policy Characteristics'!$C:$C,0)))</f>
        <v>0</v>
      </c>
      <c r="M37" s="237">
        <f>IF(ISBLANK(INDEX('Policy Characteristics'!G:G,MATCH($C37,'Policy Characteristics'!$C:$C,0))),"",INDEX('Policy Characteristics'!G:G,MATCH($C37,'Policy Characteristics'!$C:$C,0)))</f>
        <v>1</v>
      </c>
      <c r="N37" s="237">
        <f>IF(ISBLANK(INDEX('Policy Characteristics'!H:H,MATCH($C37,'Policy Characteristics'!$C:$C,0))),"",INDEX('Policy Characteristics'!H:H,MATCH($C37,'Policy Characteristics'!$C:$C,0)))</f>
        <v>0.02</v>
      </c>
      <c r="O37" s="293" t="str">
        <f>IF(ISBLANK(INDEX('Policy Characteristics'!I:I,MATCH($C37,'Policy Characteristics'!$C:$C,0))),"",INDEX('Policy Characteristics'!I:I,MATCH($C37,'Policy Characteristics'!$C:$C,0)))</f>
        <v>% reduction in emissions</v>
      </c>
      <c r="P37" s="293"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7" s="293" t="str">
        <f>IF(ISBLANK(INDEX('Policy Characteristics'!K:K,MATCH($C37,'Policy Characteristics'!$C:$C,0))),"",INDEX('Policy Characteristics'!K:K,MATCH($C37,'Policy Characteristics'!$C:$C,0)))</f>
        <v>transportation-sector-main.html#conv-pol-stds</v>
      </c>
      <c r="R37" s="293" t="str">
        <f>IF(ISBLANK(INDEX('Policy Characteristics'!L:L,MATCH($C37,'Policy Characteristics'!$C:$C,0))),"",INDEX('Policy Characteristics'!L:L,MATCH($C37,'Policy Characteristics'!$C:$C,0)))</f>
        <v>conventional-pollutant-standards.html</v>
      </c>
    </row>
    <row r="38" spans="1:18" s="275" customFormat="1" x14ac:dyDescent="0.25">
      <c r="A38" s="293" t="str">
        <f>IF(ISBLANK(INDEX('Policy Characteristics'!A:A,MATCH($C38,'Policy Characteristics'!$C:$C,0))),"",INDEX('Policy Characteristics'!A:A,MATCH($C38,'Policy Characteristics'!$C:$C,0)))</f>
        <v>Transportation</v>
      </c>
      <c r="B38" s="294" t="str">
        <f>IF(ISBLANK(INDEX('Policy Characteristics'!B:B,MATCH($C38,'Policy Characteristics'!$C:$C,0))),"",INDEX('Policy Characteristics'!B:B,MATCH($C38,'Policy Characteristics'!$C:$C,0)))</f>
        <v>Conventional Pollutant Standards</v>
      </c>
      <c r="C38" s="293" t="str">
        <f t="shared" si="2"/>
        <v>Percentage Reduction of Separately Regulated Pollutants</v>
      </c>
      <c r="D38" s="275" t="s">
        <v>666</v>
      </c>
      <c r="E38" s="275" t="s">
        <v>657</v>
      </c>
      <c r="F38" s="275" t="s">
        <v>667</v>
      </c>
      <c r="G38" s="275" t="s">
        <v>657</v>
      </c>
      <c r="H38" s="255">
        <v>336</v>
      </c>
      <c r="I38" s="295" t="s">
        <v>650</v>
      </c>
      <c r="J38" s="296" t="str">
        <f>IF(ISBLANK(INDEX('Policy Characteristics'!D:D,MATCH($C38,'Policy Characteristics'!$C:$C,0))),"",INDEX('Policy Characteristics'!D:D,MATCH($C38,'Policy Characteristics'!$C:$C,0)))</f>
        <v>Conventional Pollutant Standard</v>
      </c>
      <c r="K38" s="293" t="str">
        <f>IF(ISBLANK(INDEX('Policy Characteristics'!E:E,MATCH($C38,'Policy Characteristics'!$C:$C,0))),"",INDEX('Policy Characteristics'!E:E,MATCH($C38,'Policy Characteristics'!$C:$C,0)))</f>
        <v>trans reduce regulated pollutants</v>
      </c>
      <c r="L38" s="237">
        <f>IF(ISBLANK(INDEX('Policy Characteristics'!F:F,MATCH($C38,'Policy Characteristics'!$C:$C,0))),"",INDEX('Policy Characteristics'!F:F,MATCH($C38,'Policy Characteristics'!$C:$C,0)))</f>
        <v>0</v>
      </c>
      <c r="M38" s="237">
        <f>IF(ISBLANK(INDEX('Policy Characteristics'!G:G,MATCH($C38,'Policy Characteristics'!$C:$C,0))),"",INDEX('Policy Characteristics'!G:G,MATCH($C38,'Policy Characteristics'!$C:$C,0)))</f>
        <v>1</v>
      </c>
      <c r="N38" s="237">
        <f>IF(ISBLANK(INDEX('Policy Characteristics'!H:H,MATCH($C38,'Policy Characteristics'!$C:$C,0))),"",INDEX('Policy Characteristics'!H:H,MATCH($C38,'Policy Characteristics'!$C:$C,0)))</f>
        <v>0.02</v>
      </c>
      <c r="O38" s="293" t="str">
        <f>IF(ISBLANK(INDEX('Policy Characteristics'!I:I,MATCH($C38,'Policy Characteristics'!$C:$C,0))),"",INDEX('Policy Characteristics'!I:I,MATCH($C38,'Policy Characteristics'!$C:$C,0)))</f>
        <v>% reduction in emissions</v>
      </c>
      <c r="P38" s="293"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8" s="293" t="str">
        <f>IF(ISBLANK(INDEX('Policy Characteristics'!K:K,MATCH($C38,'Policy Characteristics'!$C:$C,0))),"",INDEX('Policy Characteristics'!K:K,MATCH($C38,'Policy Characteristics'!$C:$C,0)))</f>
        <v>transportation-sector-main.html#conv-pol-stds</v>
      </c>
      <c r="R38" s="293" t="str">
        <f>IF(ISBLANK(INDEX('Policy Characteristics'!L:L,MATCH($C38,'Policy Characteristics'!$C:$C,0))),"",INDEX('Policy Characteristics'!L:L,MATCH($C38,'Policy Characteristics'!$C:$C,0)))</f>
        <v>conventional-pollutant-standards.html</v>
      </c>
    </row>
    <row r="39" spans="1:18" s="275" customFormat="1" x14ac:dyDescent="0.25">
      <c r="A39" s="293" t="str">
        <f>IF(ISBLANK(INDEX('Policy Characteristics'!A:A,MATCH($C39,'Policy Characteristics'!$C:$C,0))),"",INDEX('Policy Characteristics'!A:A,MATCH($C39,'Policy Characteristics'!$C:$C,0)))</f>
        <v>Transportation</v>
      </c>
      <c r="B39" s="294" t="str">
        <f>IF(ISBLANK(INDEX('Policy Characteristics'!B:B,MATCH($C39,'Policy Characteristics'!$C:$C,0))),"",INDEX('Policy Characteristics'!B:B,MATCH($C39,'Policy Characteristics'!$C:$C,0)))</f>
        <v>Conventional Pollutant Standards</v>
      </c>
      <c r="C39" s="293" t="str">
        <f t="shared" si="2"/>
        <v>Percentage Reduction of Separately Regulated Pollutants</v>
      </c>
      <c r="D39" s="275" t="s">
        <v>666</v>
      </c>
      <c r="E39" s="275" t="s">
        <v>658</v>
      </c>
      <c r="F39" s="275" t="s">
        <v>667</v>
      </c>
      <c r="G39" s="275" t="s">
        <v>658</v>
      </c>
      <c r="H39" s="255">
        <v>337</v>
      </c>
      <c r="I39" s="295" t="s">
        <v>650</v>
      </c>
      <c r="J39" s="296" t="str">
        <f>IF(ISBLANK(INDEX('Policy Characteristics'!D:D,MATCH($C39,'Policy Characteristics'!$C:$C,0))),"",INDEX('Policy Characteristics'!D:D,MATCH($C39,'Policy Characteristics'!$C:$C,0)))</f>
        <v>Conventional Pollutant Standard</v>
      </c>
      <c r="K39" s="293" t="str">
        <f>IF(ISBLANK(INDEX('Policy Characteristics'!E:E,MATCH($C39,'Policy Characteristics'!$C:$C,0))),"",INDEX('Policy Characteristics'!E:E,MATCH($C39,'Policy Characteristics'!$C:$C,0)))</f>
        <v>trans reduce regulated pollutants</v>
      </c>
      <c r="L39" s="237">
        <f>IF(ISBLANK(INDEX('Policy Characteristics'!F:F,MATCH($C39,'Policy Characteristics'!$C:$C,0))),"",INDEX('Policy Characteristics'!F:F,MATCH($C39,'Policy Characteristics'!$C:$C,0)))</f>
        <v>0</v>
      </c>
      <c r="M39" s="237">
        <f>IF(ISBLANK(INDEX('Policy Characteristics'!G:G,MATCH($C39,'Policy Characteristics'!$C:$C,0))),"",INDEX('Policy Characteristics'!G:G,MATCH($C39,'Policy Characteristics'!$C:$C,0)))</f>
        <v>1</v>
      </c>
      <c r="N39" s="237">
        <f>IF(ISBLANK(INDEX('Policy Characteristics'!H:H,MATCH($C39,'Policy Characteristics'!$C:$C,0))),"",INDEX('Policy Characteristics'!H:H,MATCH($C39,'Policy Characteristics'!$C:$C,0)))</f>
        <v>0.02</v>
      </c>
      <c r="O39" s="293" t="str">
        <f>IF(ISBLANK(INDEX('Policy Characteristics'!I:I,MATCH($C39,'Policy Characteristics'!$C:$C,0))),"",INDEX('Policy Characteristics'!I:I,MATCH($C39,'Policy Characteristics'!$C:$C,0)))</f>
        <v>% reduction in emissions</v>
      </c>
      <c r="P39" s="293"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9" s="293" t="str">
        <f>IF(ISBLANK(INDEX('Policy Characteristics'!K:K,MATCH($C39,'Policy Characteristics'!$C:$C,0))),"",INDEX('Policy Characteristics'!K:K,MATCH($C39,'Policy Characteristics'!$C:$C,0)))</f>
        <v>transportation-sector-main.html#conv-pol-stds</v>
      </c>
      <c r="R39" s="293" t="str">
        <f>IF(ISBLANK(INDEX('Policy Characteristics'!L:L,MATCH($C39,'Policy Characteristics'!$C:$C,0))),"",INDEX('Policy Characteristics'!L:L,MATCH($C39,'Policy Characteristics'!$C:$C,0)))</f>
        <v>conventional-pollutant-standards.html</v>
      </c>
    </row>
    <row r="40" spans="1:18" s="275" customFormat="1" x14ac:dyDescent="0.25">
      <c r="A40" s="293" t="str">
        <f>IF(ISBLANK(INDEX('Policy Characteristics'!A:A,MATCH($C40,'Policy Characteristics'!$C:$C,0))),"",INDEX('Policy Characteristics'!A:A,MATCH($C40,'Policy Characteristics'!$C:$C,0)))</f>
        <v>Transportation</v>
      </c>
      <c r="B40" s="294" t="str">
        <f>IF(ISBLANK(INDEX('Policy Characteristics'!B:B,MATCH($C40,'Policy Characteristics'!$C:$C,0))),"",INDEX('Policy Characteristics'!B:B,MATCH($C40,'Policy Characteristics'!$C:$C,0)))</f>
        <v>Conventional Pollutant Standards</v>
      </c>
      <c r="C40" s="293" t="str">
        <f t="shared" si="2"/>
        <v>Percentage Reduction of Separately Regulated Pollutants</v>
      </c>
      <c r="D40" s="275" t="s">
        <v>666</v>
      </c>
      <c r="E40" s="275" t="s">
        <v>659</v>
      </c>
      <c r="F40" s="275" t="s">
        <v>667</v>
      </c>
      <c r="G40" s="275" t="s">
        <v>659</v>
      </c>
      <c r="H40" s="255">
        <v>338</v>
      </c>
      <c r="I40" s="297" t="s">
        <v>660</v>
      </c>
      <c r="J40" s="296" t="str">
        <f>IF(ISBLANK(INDEX('Policy Characteristics'!D:D,MATCH($C40,'Policy Characteristics'!$C:$C,0))),"",INDEX('Policy Characteristics'!D:D,MATCH($C40,'Policy Characteristics'!$C:$C,0)))</f>
        <v>Conventional Pollutant Standard</v>
      </c>
      <c r="K40" s="293" t="str">
        <f>IF(ISBLANK(INDEX('Policy Characteristics'!E:E,MATCH($C40,'Policy Characteristics'!$C:$C,0))),"",INDEX('Policy Characteristics'!E:E,MATCH($C40,'Policy Characteristics'!$C:$C,0)))</f>
        <v>trans reduce regulated pollutants</v>
      </c>
      <c r="L40" s="237">
        <f>IF(ISBLANK(INDEX('Policy Characteristics'!F:F,MATCH($C40,'Policy Characteristics'!$C:$C,0))),"",INDEX('Policy Characteristics'!F:F,MATCH($C40,'Policy Characteristics'!$C:$C,0)))</f>
        <v>0</v>
      </c>
      <c r="M40" s="237">
        <f>IF(ISBLANK(INDEX('Policy Characteristics'!G:G,MATCH($C40,'Policy Characteristics'!$C:$C,0))),"",INDEX('Policy Characteristics'!G:G,MATCH($C40,'Policy Characteristics'!$C:$C,0)))</f>
        <v>1</v>
      </c>
      <c r="N40" s="237">
        <f>IF(ISBLANK(INDEX('Policy Characteristics'!H:H,MATCH($C40,'Policy Characteristics'!$C:$C,0))),"",INDEX('Policy Characteristics'!H:H,MATCH($C40,'Policy Characteristics'!$C:$C,0)))</f>
        <v>0.02</v>
      </c>
      <c r="O40" s="293" t="str">
        <f>IF(ISBLANK(INDEX('Policy Characteristics'!I:I,MATCH($C40,'Policy Characteristics'!$C:$C,0))),"",INDEX('Policy Characteristics'!I:I,MATCH($C40,'Policy Characteristics'!$C:$C,0)))</f>
        <v>% reduction in emissions</v>
      </c>
      <c r="P40" s="293"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0" s="293" t="str">
        <f>IF(ISBLANK(INDEX('Policy Characteristics'!K:K,MATCH($C40,'Policy Characteristics'!$C:$C,0))),"",INDEX('Policy Characteristics'!K:K,MATCH($C40,'Policy Characteristics'!$C:$C,0)))</f>
        <v>transportation-sector-main.html#conv-pol-stds</v>
      </c>
      <c r="R40" s="293" t="str">
        <f>IF(ISBLANK(INDEX('Policy Characteristics'!L:L,MATCH($C40,'Policy Characteristics'!$C:$C,0))),"",INDEX('Policy Characteristics'!L:L,MATCH($C40,'Policy Characteristics'!$C:$C,0)))</f>
        <v>conventional-pollutant-standards.html</v>
      </c>
    </row>
    <row r="41" spans="1:18" s="275" customFormat="1" x14ac:dyDescent="0.25">
      <c r="A41" s="293" t="str">
        <f>IF(ISBLANK(INDEX('Policy Characteristics'!A:A,MATCH($C41,'Policy Characteristics'!$C:$C,0))),"",INDEX('Policy Characteristics'!A:A,MATCH($C41,'Policy Characteristics'!$C:$C,0)))</f>
        <v>Transportation</v>
      </c>
      <c r="B41" s="294" t="str">
        <f>IF(ISBLANK(INDEX('Policy Characteristics'!B:B,MATCH($C41,'Policy Characteristics'!$C:$C,0))),"",INDEX('Policy Characteristics'!B:B,MATCH($C41,'Policy Characteristics'!$C:$C,0)))</f>
        <v>Conventional Pollutant Standards</v>
      </c>
      <c r="C41" s="293" t="str">
        <f t="shared" si="2"/>
        <v>Percentage Reduction of Separately Regulated Pollutants</v>
      </c>
      <c r="D41" s="275" t="s">
        <v>666</v>
      </c>
      <c r="E41" s="275" t="s">
        <v>661</v>
      </c>
      <c r="F41" s="275" t="s">
        <v>667</v>
      </c>
      <c r="G41" s="275" t="s">
        <v>661</v>
      </c>
      <c r="H41" s="255">
        <v>339</v>
      </c>
      <c r="I41" s="297" t="s">
        <v>660</v>
      </c>
      <c r="J41" s="296" t="str">
        <f>IF(ISBLANK(INDEX('Policy Characteristics'!D:D,MATCH($C41,'Policy Characteristics'!$C:$C,0))),"",INDEX('Policy Characteristics'!D:D,MATCH($C41,'Policy Characteristics'!$C:$C,0)))</f>
        <v>Conventional Pollutant Standard</v>
      </c>
      <c r="K41" s="293" t="str">
        <f>IF(ISBLANK(INDEX('Policy Characteristics'!E:E,MATCH($C41,'Policy Characteristics'!$C:$C,0))),"",INDEX('Policy Characteristics'!E:E,MATCH($C41,'Policy Characteristics'!$C:$C,0)))</f>
        <v>trans reduce regulated pollutants</v>
      </c>
      <c r="L41" s="237">
        <f>IF(ISBLANK(INDEX('Policy Characteristics'!F:F,MATCH($C41,'Policy Characteristics'!$C:$C,0))),"",INDEX('Policy Characteristics'!F:F,MATCH($C41,'Policy Characteristics'!$C:$C,0)))</f>
        <v>0</v>
      </c>
      <c r="M41" s="237">
        <f>IF(ISBLANK(INDEX('Policy Characteristics'!G:G,MATCH($C41,'Policy Characteristics'!$C:$C,0))),"",INDEX('Policy Characteristics'!G:G,MATCH($C41,'Policy Characteristics'!$C:$C,0)))</f>
        <v>1</v>
      </c>
      <c r="N41" s="237">
        <f>IF(ISBLANK(INDEX('Policy Characteristics'!H:H,MATCH($C41,'Policy Characteristics'!$C:$C,0))),"",INDEX('Policy Characteristics'!H:H,MATCH($C41,'Policy Characteristics'!$C:$C,0)))</f>
        <v>0.02</v>
      </c>
      <c r="O41" s="293" t="str">
        <f>IF(ISBLANK(INDEX('Policy Characteristics'!I:I,MATCH($C41,'Policy Characteristics'!$C:$C,0))),"",INDEX('Policy Characteristics'!I:I,MATCH($C41,'Policy Characteristics'!$C:$C,0)))</f>
        <v>% reduction in emissions</v>
      </c>
      <c r="P41" s="293"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1" s="293" t="str">
        <f>IF(ISBLANK(INDEX('Policy Characteristics'!K:K,MATCH($C41,'Policy Characteristics'!$C:$C,0))),"",INDEX('Policy Characteristics'!K:K,MATCH($C41,'Policy Characteristics'!$C:$C,0)))</f>
        <v>transportation-sector-main.html#conv-pol-stds</v>
      </c>
      <c r="R41" s="293" t="str">
        <f>IF(ISBLANK(INDEX('Policy Characteristics'!L:L,MATCH($C41,'Policy Characteristics'!$C:$C,0))),"",INDEX('Policy Characteristics'!L:L,MATCH($C41,'Policy Characteristics'!$C:$C,0)))</f>
        <v>conventional-pollutant-standards.html</v>
      </c>
    </row>
    <row r="42" spans="1:18" s="275" customFormat="1" x14ac:dyDescent="0.25">
      <c r="A42" s="293" t="str">
        <f>IF(ISBLANK(INDEX('Policy Characteristics'!A:A,MATCH($C42,'Policy Characteristics'!$C:$C,0))),"",INDEX('Policy Characteristics'!A:A,MATCH($C42,'Policy Characteristics'!$C:$C,0)))</f>
        <v>Transportation</v>
      </c>
      <c r="B42" s="294" t="str">
        <f>IF(ISBLANK(INDEX('Policy Characteristics'!B:B,MATCH($C42,'Policy Characteristics'!$C:$C,0))),"",INDEX('Policy Characteristics'!B:B,MATCH($C42,'Policy Characteristics'!$C:$C,0)))</f>
        <v>Conventional Pollutant Standards</v>
      </c>
      <c r="C42" s="293" t="str">
        <f t="shared" si="2"/>
        <v>Percentage Reduction of Separately Regulated Pollutants</v>
      </c>
      <c r="D42" s="275" t="s">
        <v>668</v>
      </c>
      <c r="E42" s="275" t="s">
        <v>647</v>
      </c>
      <c r="F42" s="275" t="s">
        <v>669</v>
      </c>
      <c r="G42" s="275" t="s">
        <v>649</v>
      </c>
      <c r="H42" s="255">
        <v>340</v>
      </c>
      <c r="I42" s="295" t="s">
        <v>650</v>
      </c>
      <c r="J42" s="296" t="str">
        <f>IF(ISBLANK(INDEX('Policy Characteristics'!D:D,MATCH($C42,'Policy Characteristics'!$C:$C,0))),"",INDEX('Policy Characteristics'!D:D,MATCH($C42,'Policy Characteristics'!$C:$C,0)))</f>
        <v>Conventional Pollutant Standard</v>
      </c>
      <c r="K42" s="293" t="str">
        <f>IF(ISBLANK(INDEX('Policy Characteristics'!E:E,MATCH($C42,'Policy Characteristics'!$C:$C,0))),"",INDEX('Policy Characteristics'!E:E,MATCH($C42,'Policy Characteristics'!$C:$C,0)))</f>
        <v>trans reduce regulated pollutants</v>
      </c>
      <c r="L42" s="237">
        <f>IF(ISBLANK(INDEX('Policy Characteristics'!F:F,MATCH($C42,'Policy Characteristics'!$C:$C,0))),"",INDEX('Policy Characteristics'!F:F,MATCH($C42,'Policy Characteristics'!$C:$C,0)))</f>
        <v>0</v>
      </c>
      <c r="M42" s="237">
        <f>IF(ISBLANK(INDEX('Policy Characteristics'!G:G,MATCH($C42,'Policy Characteristics'!$C:$C,0))),"",INDEX('Policy Characteristics'!G:G,MATCH($C42,'Policy Characteristics'!$C:$C,0)))</f>
        <v>1</v>
      </c>
      <c r="N42" s="237">
        <f>IF(ISBLANK(INDEX('Policy Characteristics'!H:H,MATCH($C42,'Policy Characteristics'!$C:$C,0))),"",INDEX('Policy Characteristics'!H:H,MATCH($C42,'Policy Characteristics'!$C:$C,0)))</f>
        <v>0.02</v>
      </c>
      <c r="O42" s="293" t="str">
        <f>IF(ISBLANK(INDEX('Policy Characteristics'!I:I,MATCH($C42,'Policy Characteristics'!$C:$C,0))),"",INDEX('Policy Characteristics'!I:I,MATCH($C42,'Policy Characteristics'!$C:$C,0)))</f>
        <v>% reduction in emissions</v>
      </c>
      <c r="P42" s="293"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2" s="293" t="str">
        <f>IF(ISBLANK(INDEX('Policy Characteristics'!K:K,MATCH($C42,'Policy Characteristics'!$C:$C,0))),"",INDEX('Policy Characteristics'!K:K,MATCH($C42,'Policy Characteristics'!$C:$C,0)))</f>
        <v>transportation-sector-main.html#conv-pol-stds</v>
      </c>
      <c r="R42" s="293" t="str">
        <f>IF(ISBLANK(INDEX('Policy Characteristics'!L:L,MATCH($C42,'Policy Characteristics'!$C:$C,0))),"",INDEX('Policy Characteristics'!L:L,MATCH($C42,'Policy Characteristics'!$C:$C,0)))</f>
        <v>conventional-pollutant-standards.html</v>
      </c>
    </row>
    <row r="43" spans="1:18" s="275" customFormat="1" x14ac:dyDescent="0.25">
      <c r="A43" s="293" t="str">
        <f>IF(ISBLANK(INDEX('Policy Characteristics'!A:A,MATCH($C43,'Policy Characteristics'!$C:$C,0))),"",INDEX('Policy Characteristics'!A:A,MATCH($C43,'Policy Characteristics'!$C:$C,0)))</f>
        <v>Transportation</v>
      </c>
      <c r="B43" s="294" t="str">
        <f>IF(ISBLANK(INDEX('Policy Characteristics'!B:B,MATCH($C43,'Policy Characteristics'!$C:$C,0))),"",INDEX('Policy Characteristics'!B:B,MATCH($C43,'Policy Characteristics'!$C:$C,0)))</f>
        <v>Conventional Pollutant Standards</v>
      </c>
      <c r="C43" s="293" t="str">
        <f t="shared" si="2"/>
        <v>Percentage Reduction of Separately Regulated Pollutants</v>
      </c>
      <c r="D43" s="275" t="s">
        <v>668</v>
      </c>
      <c r="E43" s="275" t="s">
        <v>651</v>
      </c>
      <c r="F43" s="275" t="s">
        <v>669</v>
      </c>
      <c r="G43" s="275" t="s">
        <v>651</v>
      </c>
      <c r="H43" s="255">
        <v>341</v>
      </c>
      <c r="I43" s="295" t="s">
        <v>650</v>
      </c>
      <c r="J43" s="296" t="str">
        <f>IF(ISBLANK(INDEX('Policy Characteristics'!D:D,MATCH($C43,'Policy Characteristics'!$C:$C,0))),"",INDEX('Policy Characteristics'!D:D,MATCH($C43,'Policy Characteristics'!$C:$C,0)))</f>
        <v>Conventional Pollutant Standard</v>
      </c>
      <c r="K43" s="293" t="str">
        <f>IF(ISBLANK(INDEX('Policy Characteristics'!E:E,MATCH($C43,'Policy Characteristics'!$C:$C,0))),"",INDEX('Policy Characteristics'!E:E,MATCH($C43,'Policy Characteristics'!$C:$C,0)))</f>
        <v>trans reduce regulated pollutants</v>
      </c>
      <c r="L43" s="237">
        <f>IF(ISBLANK(INDEX('Policy Characteristics'!F:F,MATCH($C43,'Policy Characteristics'!$C:$C,0))),"",INDEX('Policy Characteristics'!F:F,MATCH($C43,'Policy Characteristics'!$C:$C,0)))</f>
        <v>0</v>
      </c>
      <c r="M43" s="237">
        <f>IF(ISBLANK(INDEX('Policy Characteristics'!G:G,MATCH($C43,'Policy Characteristics'!$C:$C,0))),"",INDEX('Policy Characteristics'!G:G,MATCH($C43,'Policy Characteristics'!$C:$C,0)))</f>
        <v>1</v>
      </c>
      <c r="N43" s="237">
        <f>IF(ISBLANK(INDEX('Policy Characteristics'!H:H,MATCH($C43,'Policy Characteristics'!$C:$C,0))),"",INDEX('Policy Characteristics'!H:H,MATCH($C43,'Policy Characteristics'!$C:$C,0)))</f>
        <v>0.02</v>
      </c>
      <c r="O43" s="293" t="str">
        <f>IF(ISBLANK(INDEX('Policy Characteristics'!I:I,MATCH($C43,'Policy Characteristics'!$C:$C,0))),"",INDEX('Policy Characteristics'!I:I,MATCH($C43,'Policy Characteristics'!$C:$C,0)))</f>
        <v>% reduction in emissions</v>
      </c>
      <c r="P43" s="293"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3" s="293" t="str">
        <f>IF(ISBLANK(INDEX('Policy Characteristics'!K:K,MATCH($C43,'Policy Characteristics'!$C:$C,0))),"",INDEX('Policy Characteristics'!K:K,MATCH($C43,'Policy Characteristics'!$C:$C,0)))</f>
        <v>transportation-sector-main.html#conv-pol-stds</v>
      </c>
      <c r="R43" s="293" t="str">
        <f>IF(ISBLANK(INDEX('Policy Characteristics'!L:L,MATCH($C43,'Policy Characteristics'!$C:$C,0))),"",INDEX('Policy Characteristics'!L:L,MATCH($C43,'Policy Characteristics'!$C:$C,0)))</f>
        <v>conventional-pollutant-standards.html</v>
      </c>
    </row>
    <row r="44" spans="1:18" s="275" customFormat="1" x14ac:dyDescent="0.25">
      <c r="A44" s="293" t="str">
        <f>IF(ISBLANK(INDEX('Policy Characteristics'!A:A,MATCH($C44,'Policy Characteristics'!$C:$C,0))),"",INDEX('Policy Characteristics'!A:A,MATCH($C44,'Policy Characteristics'!$C:$C,0)))</f>
        <v>Transportation</v>
      </c>
      <c r="B44" s="294" t="str">
        <f>IF(ISBLANK(INDEX('Policy Characteristics'!B:B,MATCH($C44,'Policy Characteristics'!$C:$C,0))),"",INDEX('Policy Characteristics'!B:B,MATCH($C44,'Policy Characteristics'!$C:$C,0)))</f>
        <v>Conventional Pollutant Standards</v>
      </c>
      <c r="C44" s="293" t="str">
        <f t="shared" si="2"/>
        <v>Percentage Reduction of Separately Regulated Pollutants</v>
      </c>
      <c r="D44" s="275" t="s">
        <v>668</v>
      </c>
      <c r="E44" s="275" t="s">
        <v>652</v>
      </c>
      <c r="F44" s="275" t="s">
        <v>669</v>
      </c>
      <c r="G44" s="275" t="s">
        <v>652</v>
      </c>
      <c r="H44" s="255">
        <v>342</v>
      </c>
      <c r="I44" s="295" t="s">
        <v>650</v>
      </c>
      <c r="J44" s="296" t="str">
        <f>IF(ISBLANK(INDEX('Policy Characteristics'!D:D,MATCH($C44,'Policy Characteristics'!$C:$C,0))),"",INDEX('Policy Characteristics'!D:D,MATCH($C44,'Policy Characteristics'!$C:$C,0)))</f>
        <v>Conventional Pollutant Standard</v>
      </c>
      <c r="K44" s="293" t="str">
        <f>IF(ISBLANK(INDEX('Policy Characteristics'!E:E,MATCH($C44,'Policy Characteristics'!$C:$C,0))),"",INDEX('Policy Characteristics'!E:E,MATCH($C44,'Policy Characteristics'!$C:$C,0)))</f>
        <v>trans reduce regulated pollutants</v>
      </c>
      <c r="L44" s="237">
        <f>IF(ISBLANK(INDEX('Policy Characteristics'!F:F,MATCH($C44,'Policy Characteristics'!$C:$C,0))),"",INDEX('Policy Characteristics'!F:F,MATCH($C44,'Policy Characteristics'!$C:$C,0)))</f>
        <v>0</v>
      </c>
      <c r="M44" s="237">
        <f>IF(ISBLANK(INDEX('Policy Characteristics'!G:G,MATCH($C44,'Policy Characteristics'!$C:$C,0))),"",INDEX('Policy Characteristics'!G:G,MATCH($C44,'Policy Characteristics'!$C:$C,0)))</f>
        <v>1</v>
      </c>
      <c r="N44" s="237">
        <f>IF(ISBLANK(INDEX('Policy Characteristics'!H:H,MATCH($C44,'Policy Characteristics'!$C:$C,0))),"",INDEX('Policy Characteristics'!H:H,MATCH($C44,'Policy Characteristics'!$C:$C,0)))</f>
        <v>0.02</v>
      </c>
      <c r="O44" s="293" t="str">
        <f>IF(ISBLANK(INDEX('Policy Characteristics'!I:I,MATCH($C44,'Policy Characteristics'!$C:$C,0))),"",INDEX('Policy Characteristics'!I:I,MATCH($C44,'Policy Characteristics'!$C:$C,0)))</f>
        <v>% reduction in emissions</v>
      </c>
      <c r="P44" s="293"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4" s="293" t="str">
        <f>IF(ISBLANK(INDEX('Policy Characteristics'!K:K,MATCH($C44,'Policy Characteristics'!$C:$C,0))),"",INDEX('Policy Characteristics'!K:K,MATCH($C44,'Policy Characteristics'!$C:$C,0)))</f>
        <v>transportation-sector-main.html#conv-pol-stds</v>
      </c>
      <c r="R44" s="293" t="str">
        <f>IF(ISBLANK(INDEX('Policy Characteristics'!L:L,MATCH($C44,'Policy Characteristics'!$C:$C,0))),"",INDEX('Policy Characteristics'!L:L,MATCH($C44,'Policy Characteristics'!$C:$C,0)))</f>
        <v>conventional-pollutant-standards.html</v>
      </c>
    </row>
    <row r="45" spans="1:18" s="275" customFormat="1" x14ac:dyDescent="0.25">
      <c r="A45" s="293" t="str">
        <f>IF(ISBLANK(INDEX('Policy Characteristics'!A:A,MATCH($C45,'Policy Characteristics'!$C:$C,0))),"",INDEX('Policy Characteristics'!A:A,MATCH($C45,'Policy Characteristics'!$C:$C,0)))</f>
        <v>Transportation</v>
      </c>
      <c r="B45" s="294" t="str">
        <f>IF(ISBLANK(INDEX('Policy Characteristics'!B:B,MATCH($C45,'Policy Characteristics'!$C:$C,0))),"",INDEX('Policy Characteristics'!B:B,MATCH($C45,'Policy Characteristics'!$C:$C,0)))</f>
        <v>Conventional Pollutant Standards</v>
      </c>
      <c r="C45" s="293" t="str">
        <f t="shared" si="2"/>
        <v>Percentage Reduction of Separately Regulated Pollutants</v>
      </c>
      <c r="D45" s="275" t="s">
        <v>668</v>
      </c>
      <c r="E45" s="275" t="s">
        <v>653</v>
      </c>
      <c r="F45" s="275" t="s">
        <v>669</v>
      </c>
      <c r="G45" s="275" t="s">
        <v>653</v>
      </c>
      <c r="H45" s="255">
        <v>343</v>
      </c>
      <c r="I45" s="295" t="s">
        <v>650</v>
      </c>
      <c r="J45" s="296" t="str">
        <f>IF(ISBLANK(INDEX('Policy Characteristics'!D:D,MATCH($C45,'Policy Characteristics'!$C:$C,0))),"",INDEX('Policy Characteristics'!D:D,MATCH($C45,'Policy Characteristics'!$C:$C,0)))</f>
        <v>Conventional Pollutant Standard</v>
      </c>
      <c r="K45" s="293" t="str">
        <f>IF(ISBLANK(INDEX('Policy Characteristics'!E:E,MATCH($C45,'Policy Characteristics'!$C:$C,0))),"",INDEX('Policy Characteristics'!E:E,MATCH($C45,'Policy Characteristics'!$C:$C,0)))</f>
        <v>trans reduce regulated pollutants</v>
      </c>
      <c r="L45" s="237">
        <f>IF(ISBLANK(INDEX('Policy Characteristics'!F:F,MATCH($C45,'Policy Characteristics'!$C:$C,0))),"",INDEX('Policy Characteristics'!F:F,MATCH($C45,'Policy Characteristics'!$C:$C,0)))</f>
        <v>0</v>
      </c>
      <c r="M45" s="237">
        <f>IF(ISBLANK(INDEX('Policy Characteristics'!G:G,MATCH($C45,'Policy Characteristics'!$C:$C,0))),"",INDEX('Policy Characteristics'!G:G,MATCH($C45,'Policy Characteristics'!$C:$C,0)))</f>
        <v>1</v>
      </c>
      <c r="N45" s="237">
        <f>IF(ISBLANK(INDEX('Policy Characteristics'!H:H,MATCH($C45,'Policy Characteristics'!$C:$C,0))),"",INDEX('Policy Characteristics'!H:H,MATCH($C45,'Policy Characteristics'!$C:$C,0)))</f>
        <v>0.02</v>
      </c>
      <c r="O45" s="293" t="str">
        <f>IF(ISBLANK(INDEX('Policy Characteristics'!I:I,MATCH($C45,'Policy Characteristics'!$C:$C,0))),"",INDEX('Policy Characteristics'!I:I,MATCH($C45,'Policy Characteristics'!$C:$C,0)))</f>
        <v>% reduction in emissions</v>
      </c>
      <c r="P45" s="293"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5" s="293" t="str">
        <f>IF(ISBLANK(INDEX('Policy Characteristics'!K:K,MATCH($C45,'Policy Characteristics'!$C:$C,0))),"",INDEX('Policy Characteristics'!K:K,MATCH($C45,'Policy Characteristics'!$C:$C,0)))</f>
        <v>transportation-sector-main.html#conv-pol-stds</v>
      </c>
      <c r="R45" s="293" t="str">
        <f>IF(ISBLANK(INDEX('Policy Characteristics'!L:L,MATCH($C45,'Policy Characteristics'!$C:$C,0))),"",INDEX('Policy Characteristics'!L:L,MATCH($C45,'Policy Characteristics'!$C:$C,0)))</f>
        <v>conventional-pollutant-standards.html</v>
      </c>
    </row>
    <row r="46" spans="1:18" s="275" customFormat="1" x14ac:dyDescent="0.25">
      <c r="A46" s="293" t="str">
        <f>IF(ISBLANK(INDEX('Policy Characteristics'!A:A,MATCH($C46,'Policy Characteristics'!$C:$C,0))),"",INDEX('Policy Characteristics'!A:A,MATCH($C46,'Policy Characteristics'!$C:$C,0)))</f>
        <v>Transportation</v>
      </c>
      <c r="B46" s="294" t="str">
        <f>IF(ISBLANK(INDEX('Policy Characteristics'!B:B,MATCH($C46,'Policy Characteristics'!$C:$C,0))),"",INDEX('Policy Characteristics'!B:B,MATCH($C46,'Policy Characteristics'!$C:$C,0)))</f>
        <v>Conventional Pollutant Standards</v>
      </c>
      <c r="C46" s="293" t="str">
        <f t="shared" si="2"/>
        <v>Percentage Reduction of Separately Regulated Pollutants</v>
      </c>
      <c r="D46" s="275" t="s">
        <v>668</v>
      </c>
      <c r="E46" s="275" t="s">
        <v>654</v>
      </c>
      <c r="F46" s="275" t="s">
        <v>669</v>
      </c>
      <c r="G46" s="275" t="s">
        <v>655</v>
      </c>
      <c r="H46" s="255">
        <v>344</v>
      </c>
      <c r="I46" s="295" t="s">
        <v>650</v>
      </c>
      <c r="J46" s="296" t="str">
        <f>IF(ISBLANK(INDEX('Policy Characteristics'!D:D,MATCH($C46,'Policy Characteristics'!$C:$C,0))),"",INDEX('Policy Characteristics'!D:D,MATCH($C46,'Policy Characteristics'!$C:$C,0)))</f>
        <v>Conventional Pollutant Standard</v>
      </c>
      <c r="K46" s="293" t="str">
        <f>IF(ISBLANK(INDEX('Policy Characteristics'!E:E,MATCH($C46,'Policy Characteristics'!$C:$C,0))),"",INDEX('Policy Characteristics'!E:E,MATCH($C46,'Policy Characteristics'!$C:$C,0)))</f>
        <v>trans reduce regulated pollutants</v>
      </c>
      <c r="L46" s="237">
        <f>IF(ISBLANK(INDEX('Policy Characteristics'!F:F,MATCH($C46,'Policy Characteristics'!$C:$C,0))),"",INDEX('Policy Characteristics'!F:F,MATCH($C46,'Policy Characteristics'!$C:$C,0)))</f>
        <v>0</v>
      </c>
      <c r="M46" s="237">
        <f>IF(ISBLANK(INDEX('Policy Characteristics'!G:G,MATCH($C46,'Policy Characteristics'!$C:$C,0))),"",INDEX('Policy Characteristics'!G:G,MATCH($C46,'Policy Characteristics'!$C:$C,0)))</f>
        <v>1</v>
      </c>
      <c r="N46" s="237">
        <f>IF(ISBLANK(INDEX('Policy Characteristics'!H:H,MATCH($C46,'Policy Characteristics'!$C:$C,0))),"",INDEX('Policy Characteristics'!H:H,MATCH($C46,'Policy Characteristics'!$C:$C,0)))</f>
        <v>0.02</v>
      </c>
      <c r="O46" s="293" t="str">
        <f>IF(ISBLANK(INDEX('Policy Characteristics'!I:I,MATCH($C46,'Policy Characteristics'!$C:$C,0))),"",INDEX('Policy Characteristics'!I:I,MATCH($C46,'Policy Characteristics'!$C:$C,0)))</f>
        <v>% reduction in emissions</v>
      </c>
      <c r="P46" s="293"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6" s="293" t="str">
        <f>IF(ISBLANK(INDEX('Policy Characteristics'!K:K,MATCH($C46,'Policy Characteristics'!$C:$C,0))),"",INDEX('Policy Characteristics'!K:K,MATCH($C46,'Policy Characteristics'!$C:$C,0)))</f>
        <v>transportation-sector-main.html#conv-pol-stds</v>
      </c>
      <c r="R46" s="293" t="str">
        <f>IF(ISBLANK(INDEX('Policy Characteristics'!L:L,MATCH($C46,'Policy Characteristics'!$C:$C,0))),"",INDEX('Policy Characteristics'!L:L,MATCH($C46,'Policy Characteristics'!$C:$C,0)))</f>
        <v>conventional-pollutant-standards.html</v>
      </c>
    </row>
    <row r="47" spans="1:18" s="275" customFormat="1" x14ac:dyDescent="0.25">
      <c r="A47" s="293" t="str">
        <f>IF(ISBLANK(INDEX('Policy Characteristics'!A:A,MATCH($C47,'Policy Characteristics'!$C:$C,0))),"",INDEX('Policy Characteristics'!A:A,MATCH($C47,'Policy Characteristics'!$C:$C,0)))</f>
        <v>Transportation</v>
      </c>
      <c r="B47" s="294" t="str">
        <f>IF(ISBLANK(INDEX('Policy Characteristics'!B:B,MATCH($C47,'Policy Characteristics'!$C:$C,0))),"",INDEX('Policy Characteristics'!B:B,MATCH($C47,'Policy Characteristics'!$C:$C,0)))</f>
        <v>Conventional Pollutant Standards</v>
      </c>
      <c r="C47" s="293" t="str">
        <f t="shared" si="2"/>
        <v>Percentage Reduction of Separately Regulated Pollutants</v>
      </c>
      <c r="D47" s="275" t="s">
        <v>668</v>
      </c>
      <c r="E47" s="275" t="s">
        <v>656</v>
      </c>
      <c r="F47" s="275" t="s">
        <v>669</v>
      </c>
      <c r="G47" s="275" t="s">
        <v>656</v>
      </c>
      <c r="H47" s="255">
        <v>345</v>
      </c>
      <c r="I47" s="297" t="s">
        <v>660</v>
      </c>
      <c r="J47" s="296" t="str">
        <f>IF(ISBLANK(INDEX('Policy Characteristics'!D:D,MATCH($C47,'Policy Characteristics'!$C:$C,0))),"",INDEX('Policy Characteristics'!D:D,MATCH($C47,'Policy Characteristics'!$C:$C,0)))</f>
        <v>Conventional Pollutant Standard</v>
      </c>
      <c r="K47" s="293" t="str">
        <f>IF(ISBLANK(INDEX('Policy Characteristics'!E:E,MATCH($C47,'Policy Characteristics'!$C:$C,0))),"",INDEX('Policy Characteristics'!E:E,MATCH($C47,'Policy Characteristics'!$C:$C,0)))</f>
        <v>trans reduce regulated pollutants</v>
      </c>
      <c r="L47" s="237">
        <f>IF(ISBLANK(INDEX('Policy Characteristics'!F:F,MATCH($C47,'Policy Characteristics'!$C:$C,0))),"",INDEX('Policy Characteristics'!F:F,MATCH($C47,'Policy Characteristics'!$C:$C,0)))</f>
        <v>0</v>
      </c>
      <c r="M47" s="237">
        <f>IF(ISBLANK(INDEX('Policy Characteristics'!G:G,MATCH($C47,'Policy Characteristics'!$C:$C,0))),"",INDEX('Policy Characteristics'!G:G,MATCH($C47,'Policy Characteristics'!$C:$C,0)))</f>
        <v>1</v>
      </c>
      <c r="N47" s="237">
        <f>IF(ISBLANK(INDEX('Policy Characteristics'!H:H,MATCH($C47,'Policy Characteristics'!$C:$C,0))),"",INDEX('Policy Characteristics'!H:H,MATCH($C47,'Policy Characteristics'!$C:$C,0)))</f>
        <v>0.02</v>
      </c>
      <c r="O47" s="293" t="str">
        <f>IF(ISBLANK(INDEX('Policy Characteristics'!I:I,MATCH($C47,'Policy Characteristics'!$C:$C,0))),"",INDEX('Policy Characteristics'!I:I,MATCH($C47,'Policy Characteristics'!$C:$C,0)))</f>
        <v>% reduction in emissions</v>
      </c>
      <c r="P47" s="293"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7" s="293" t="str">
        <f>IF(ISBLANK(INDEX('Policy Characteristics'!K:K,MATCH($C47,'Policy Characteristics'!$C:$C,0))),"",INDEX('Policy Characteristics'!K:K,MATCH($C47,'Policy Characteristics'!$C:$C,0)))</f>
        <v>transportation-sector-main.html#conv-pol-stds</v>
      </c>
      <c r="R47" s="293" t="str">
        <f>IF(ISBLANK(INDEX('Policy Characteristics'!L:L,MATCH($C47,'Policy Characteristics'!$C:$C,0))),"",INDEX('Policy Characteristics'!L:L,MATCH($C47,'Policy Characteristics'!$C:$C,0)))</f>
        <v>conventional-pollutant-standards.html</v>
      </c>
    </row>
    <row r="48" spans="1:18" s="275" customFormat="1" x14ac:dyDescent="0.25">
      <c r="A48" s="293" t="str">
        <f>IF(ISBLANK(INDEX('Policy Characteristics'!A:A,MATCH($C48,'Policy Characteristics'!$C:$C,0))),"",INDEX('Policy Characteristics'!A:A,MATCH($C48,'Policy Characteristics'!$C:$C,0)))</f>
        <v>Transportation</v>
      </c>
      <c r="B48" s="294" t="str">
        <f>IF(ISBLANK(INDEX('Policy Characteristics'!B:B,MATCH($C48,'Policy Characteristics'!$C:$C,0))),"",INDEX('Policy Characteristics'!B:B,MATCH($C48,'Policy Characteristics'!$C:$C,0)))</f>
        <v>Conventional Pollutant Standards</v>
      </c>
      <c r="C48" s="293" t="str">
        <f t="shared" si="2"/>
        <v>Percentage Reduction of Separately Regulated Pollutants</v>
      </c>
      <c r="D48" s="275" t="s">
        <v>668</v>
      </c>
      <c r="E48" s="275" t="s">
        <v>657</v>
      </c>
      <c r="F48" s="275" t="s">
        <v>669</v>
      </c>
      <c r="G48" s="275" t="s">
        <v>657</v>
      </c>
      <c r="H48" s="255">
        <v>346</v>
      </c>
      <c r="I48" s="295" t="s">
        <v>650</v>
      </c>
      <c r="J48" s="296" t="str">
        <f>IF(ISBLANK(INDEX('Policy Characteristics'!D:D,MATCH($C48,'Policy Characteristics'!$C:$C,0))),"",INDEX('Policy Characteristics'!D:D,MATCH($C48,'Policy Characteristics'!$C:$C,0)))</f>
        <v>Conventional Pollutant Standard</v>
      </c>
      <c r="K48" s="293" t="str">
        <f>IF(ISBLANK(INDEX('Policy Characteristics'!E:E,MATCH($C48,'Policy Characteristics'!$C:$C,0))),"",INDEX('Policy Characteristics'!E:E,MATCH($C48,'Policy Characteristics'!$C:$C,0)))</f>
        <v>trans reduce regulated pollutants</v>
      </c>
      <c r="L48" s="237">
        <f>IF(ISBLANK(INDEX('Policy Characteristics'!F:F,MATCH($C48,'Policy Characteristics'!$C:$C,0))),"",INDEX('Policy Characteristics'!F:F,MATCH($C48,'Policy Characteristics'!$C:$C,0)))</f>
        <v>0</v>
      </c>
      <c r="M48" s="237">
        <f>IF(ISBLANK(INDEX('Policy Characteristics'!G:G,MATCH($C48,'Policy Characteristics'!$C:$C,0))),"",INDEX('Policy Characteristics'!G:G,MATCH($C48,'Policy Characteristics'!$C:$C,0)))</f>
        <v>1</v>
      </c>
      <c r="N48" s="237">
        <f>IF(ISBLANK(INDEX('Policy Characteristics'!H:H,MATCH($C48,'Policy Characteristics'!$C:$C,0))),"",INDEX('Policy Characteristics'!H:H,MATCH($C48,'Policy Characteristics'!$C:$C,0)))</f>
        <v>0.02</v>
      </c>
      <c r="O48" s="293" t="str">
        <f>IF(ISBLANK(INDEX('Policy Characteristics'!I:I,MATCH($C48,'Policy Characteristics'!$C:$C,0))),"",INDEX('Policy Characteristics'!I:I,MATCH($C48,'Policy Characteristics'!$C:$C,0)))</f>
        <v>% reduction in emissions</v>
      </c>
      <c r="P48" s="293"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8" s="293" t="str">
        <f>IF(ISBLANK(INDEX('Policy Characteristics'!K:K,MATCH($C48,'Policy Characteristics'!$C:$C,0))),"",INDEX('Policy Characteristics'!K:K,MATCH($C48,'Policy Characteristics'!$C:$C,0)))</f>
        <v>transportation-sector-main.html#conv-pol-stds</v>
      </c>
      <c r="R48" s="293" t="str">
        <f>IF(ISBLANK(INDEX('Policy Characteristics'!L:L,MATCH($C48,'Policy Characteristics'!$C:$C,0))),"",INDEX('Policy Characteristics'!L:L,MATCH($C48,'Policy Characteristics'!$C:$C,0)))</f>
        <v>conventional-pollutant-standards.html</v>
      </c>
    </row>
    <row r="49" spans="1:18" s="275" customFormat="1" x14ac:dyDescent="0.25">
      <c r="A49" s="293" t="str">
        <f>IF(ISBLANK(INDEX('Policy Characteristics'!A:A,MATCH($C49,'Policy Characteristics'!$C:$C,0))),"",INDEX('Policy Characteristics'!A:A,MATCH($C49,'Policy Characteristics'!$C:$C,0)))</f>
        <v>Transportation</v>
      </c>
      <c r="B49" s="294" t="str">
        <f>IF(ISBLANK(INDEX('Policy Characteristics'!B:B,MATCH($C49,'Policy Characteristics'!$C:$C,0))),"",INDEX('Policy Characteristics'!B:B,MATCH($C49,'Policy Characteristics'!$C:$C,0)))</f>
        <v>Conventional Pollutant Standards</v>
      </c>
      <c r="C49" s="293" t="str">
        <f t="shared" si="2"/>
        <v>Percentage Reduction of Separately Regulated Pollutants</v>
      </c>
      <c r="D49" s="275" t="s">
        <v>668</v>
      </c>
      <c r="E49" s="275" t="s">
        <v>658</v>
      </c>
      <c r="F49" s="275" t="s">
        <v>669</v>
      </c>
      <c r="G49" s="275" t="s">
        <v>658</v>
      </c>
      <c r="H49" s="255">
        <v>347</v>
      </c>
      <c r="I49" s="295" t="s">
        <v>650</v>
      </c>
      <c r="J49" s="296" t="str">
        <f>IF(ISBLANK(INDEX('Policy Characteristics'!D:D,MATCH($C49,'Policy Characteristics'!$C:$C,0))),"",INDEX('Policy Characteristics'!D:D,MATCH($C49,'Policy Characteristics'!$C:$C,0)))</f>
        <v>Conventional Pollutant Standard</v>
      </c>
      <c r="K49" s="293" t="str">
        <f>IF(ISBLANK(INDEX('Policy Characteristics'!E:E,MATCH($C49,'Policy Characteristics'!$C:$C,0))),"",INDEX('Policy Characteristics'!E:E,MATCH($C49,'Policy Characteristics'!$C:$C,0)))</f>
        <v>trans reduce regulated pollutants</v>
      </c>
      <c r="L49" s="237">
        <f>IF(ISBLANK(INDEX('Policy Characteristics'!F:F,MATCH($C49,'Policy Characteristics'!$C:$C,0))),"",INDEX('Policy Characteristics'!F:F,MATCH($C49,'Policy Characteristics'!$C:$C,0)))</f>
        <v>0</v>
      </c>
      <c r="M49" s="237">
        <f>IF(ISBLANK(INDEX('Policy Characteristics'!G:G,MATCH($C49,'Policy Characteristics'!$C:$C,0))),"",INDEX('Policy Characteristics'!G:G,MATCH($C49,'Policy Characteristics'!$C:$C,0)))</f>
        <v>1</v>
      </c>
      <c r="N49" s="237">
        <f>IF(ISBLANK(INDEX('Policy Characteristics'!H:H,MATCH($C49,'Policy Characteristics'!$C:$C,0))),"",INDEX('Policy Characteristics'!H:H,MATCH($C49,'Policy Characteristics'!$C:$C,0)))</f>
        <v>0.02</v>
      </c>
      <c r="O49" s="293" t="str">
        <f>IF(ISBLANK(INDEX('Policy Characteristics'!I:I,MATCH($C49,'Policy Characteristics'!$C:$C,0))),"",INDEX('Policy Characteristics'!I:I,MATCH($C49,'Policy Characteristics'!$C:$C,0)))</f>
        <v>% reduction in emissions</v>
      </c>
      <c r="P49" s="293"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9" s="293" t="str">
        <f>IF(ISBLANK(INDEX('Policy Characteristics'!K:K,MATCH($C49,'Policy Characteristics'!$C:$C,0))),"",INDEX('Policy Characteristics'!K:K,MATCH($C49,'Policy Characteristics'!$C:$C,0)))</f>
        <v>transportation-sector-main.html#conv-pol-stds</v>
      </c>
      <c r="R49" s="293" t="str">
        <f>IF(ISBLANK(INDEX('Policy Characteristics'!L:L,MATCH($C49,'Policy Characteristics'!$C:$C,0))),"",INDEX('Policy Characteristics'!L:L,MATCH($C49,'Policy Characteristics'!$C:$C,0)))</f>
        <v>conventional-pollutant-standards.html</v>
      </c>
    </row>
    <row r="50" spans="1:18" s="275" customFormat="1" x14ac:dyDescent="0.25">
      <c r="A50" s="293" t="str">
        <f>IF(ISBLANK(INDEX('Policy Characteristics'!A:A,MATCH($C50,'Policy Characteristics'!$C:$C,0))),"",INDEX('Policy Characteristics'!A:A,MATCH($C50,'Policy Characteristics'!$C:$C,0)))</f>
        <v>Transportation</v>
      </c>
      <c r="B50" s="294" t="str">
        <f>IF(ISBLANK(INDEX('Policy Characteristics'!B:B,MATCH($C50,'Policy Characteristics'!$C:$C,0))),"",INDEX('Policy Characteristics'!B:B,MATCH($C50,'Policy Characteristics'!$C:$C,0)))</f>
        <v>Conventional Pollutant Standards</v>
      </c>
      <c r="C50" s="293" t="str">
        <f t="shared" si="2"/>
        <v>Percentage Reduction of Separately Regulated Pollutants</v>
      </c>
      <c r="D50" s="275" t="s">
        <v>668</v>
      </c>
      <c r="E50" s="275" t="s">
        <v>659</v>
      </c>
      <c r="F50" s="275" t="s">
        <v>669</v>
      </c>
      <c r="G50" s="275" t="s">
        <v>659</v>
      </c>
      <c r="H50" s="255">
        <v>348</v>
      </c>
      <c r="I50" s="297" t="s">
        <v>660</v>
      </c>
      <c r="J50" s="296" t="str">
        <f>IF(ISBLANK(INDEX('Policy Characteristics'!D:D,MATCH($C50,'Policy Characteristics'!$C:$C,0))),"",INDEX('Policy Characteristics'!D:D,MATCH($C50,'Policy Characteristics'!$C:$C,0)))</f>
        <v>Conventional Pollutant Standard</v>
      </c>
      <c r="K50" s="293" t="str">
        <f>IF(ISBLANK(INDEX('Policy Characteristics'!E:E,MATCH($C50,'Policy Characteristics'!$C:$C,0))),"",INDEX('Policy Characteristics'!E:E,MATCH($C50,'Policy Characteristics'!$C:$C,0)))</f>
        <v>trans reduce regulated pollutants</v>
      </c>
      <c r="L50" s="237">
        <f>IF(ISBLANK(INDEX('Policy Characteristics'!F:F,MATCH($C50,'Policy Characteristics'!$C:$C,0))),"",INDEX('Policy Characteristics'!F:F,MATCH($C50,'Policy Characteristics'!$C:$C,0)))</f>
        <v>0</v>
      </c>
      <c r="M50" s="237">
        <f>IF(ISBLANK(INDEX('Policy Characteristics'!G:G,MATCH($C50,'Policy Characteristics'!$C:$C,0))),"",INDEX('Policy Characteristics'!G:G,MATCH($C50,'Policy Characteristics'!$C:$C,0)))</f>
        <v>1</v>
      </c>
      <c r="N50" s="237">
        <f>IF(ISBLANK(INDEX('Policy Characteristics'!H:H,MATCH($C50,'Policy Characteristics'!$C:$C,0))),"",INDEX('Policy Characteristics'!H:H,MATCH($C50,'Policy Characteristics'!$C:$C,0)))</f>
        <v>0.02</v>
      </c>
      <c r="O50" s="293" t="str">
        <f>IF(ISBLANK(INDEX('Policy Characteristics'!I:I,MATCH($C50,'Policy Characteristics'!$C:$C,0))),"",INDEX('Policy Characteristics'!I:I,MATCH($C50,'Policy Characteristics'!$C:$C,0)))</f>
        <v>% reduction in emissions</v>
      </c>
      <c r="P50" s="293"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0" s="293" t="str">
        <f>IF(ISBLANK(INDEX('Policy Characteristics'!K:K,MATCH($C50,'Policy Characteristics'!$C:$C,0))),"",INDEX('Policy Characteristics'!K:K,MATCH($C50,'Policy Characteristics'!$C:$C,0)))</f>
        <v>transportation-sector-main.html#conv-pol-stds</v>
      </c>
      <c r="R50" s="293" t="str">
        <f>IF(ISBLANK(INDEX('Policy Characteristics'!L:L,MATCH($C50,'Policy Characteristics'!$C:$C,0))),"",INDEX('Policy Characteristics'!L:L,MATCH($C50,'Policy Characteristics'!$C:$C,0)))</f>
        <v>conventional-pollutant-standards.html</v>
      </c>
    </row>
    <row r="51" spans="1:18" s="275" customFormat="1" x14ac:dyDescent="0.25">
      <c r="A51" s="293" t="str">
        <f>IF(ISBLANK(INDEX('Policy Characteristics'!A:A,MATCH($C51,'Policy Characteristics'!$C:$C,0))),"",INDEX('Policy Characteristics'!A:A,MATCH($C51,'Policy Characteristics'!$C:$C,0)))</f>
        <v>Transportation</v>
      </c>
      <c r="B51" s="294" t="str">
        <f>IF(ISBLANK(INDEX('Policy Characteristics'!B:B,MATCH($C51,'Policy Characteristics'!$C:$C,0))),"",INDEX('Policy Characteristics'!B:B,MATCH($C51,'Policy Characteristics'!$C:$C,0)))</f>
        <v>Conventional Pollutant Standards</v>
      </c>
      <c r="C51" s="293" t="str">
        <f t="shared" si="2"/>
        <v>Percentage Reduction of Separately Regulated Pollutants</v>
      </c>
      <c r="D51" s="275" t="s">
        <v>668</v>
      </c>
      <c r="E51" s="275" t="s">
        <v>661</v>
      </c>
      <c r="F51" s="275" t="s">
        <v>669</v>
      </c>
      <c r="G51" s="275" t="s">
        <v>661</v>
      </c>
      <c r="H51" s="255">
        <v>349</v>
      </c>
      <c r="I51" s="297" t="s">
        <v>660</v>
      </c>
      <c r="J51" s="296" t="str">
        <f>IF(ISBLANK(INDEX('Policy Characteristics'!D:D,MATCH($C51,'Policy Characteristics'!$C:$C,0))),"",INDEX('Policy Characteristics'!D:D,MATCH($C51,'Policy Characteristics'!$C:$C,0)))</f>
        <v>Conventional Pollutant Standard</v>
      </c>
      <c r="K51" s="293" t="str">
        <f>IF(ISBLANK(INDEX('Policy Characteristics'!E:E,MATCH($C51,'Policy Characteristics'!$C:$C,0))),"",INDEX('Policy Characteristics'!E:E,MATCH($C51,'Policy Characteristics'!$C:$C,0)))</f>
        <v>trans reduce regulated pollutants</v>
      </c>
      <c r="L51" s="237">
        <f>IF(ISBLANK(INDEX('Policy Characteristics'!F:F,MATCH($C51,'Policy Characteristics'!$C:$C,0))),"",INDEX('Policy Characteristics'!F:F,MATCH($C51,'Policy Characteristics'!$C:$C,0)))</f>
        <v>0</v>
      </c>
      <c r="M51" s="237">
        <f>IF(ISBLANK(INDEX('Policy Characteristics'!G:G,MATCH($C51,'Policy Characteristics'!$C:$C,0))),"",INDEX('Policy Characteristics'!G:G,MATCH($C51,'Policy Characteristics'!$C:$C,0)))</f>
        <v>1</v>
      </c>
      <c r="N51" s="237">
        <f>IF(ISBLANK(INDEX('Policy Characteristics'!H:H,MATCH($C51,'Policy Characteristics'!$C:$C,0))),"",INDEX('Policy Characteristics'!H:H,MATCH($C51,'Policy Characteristics'!$C:$C,0)))</f>
        <v>0.02</v>
      </c>
      <c r="O51" s="293" t="str">
        <f>IF(ISBLANK(INDEX('Policy Characteristics'!I:I,MATCH($C51,'Policy Characteristics'!$C:$C,0))),"",INDEX('Policy Characteristics'!I:I,MATCH($C51,'Policy Characteristics'!$C:$C,0)))</f>
        <v>% reduction in emissions</v>
      </c>
      <c r="P51" s="293"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1" s="293" t="str">
        <f>IF(ISBLANK(INDEX('Policy Characteristics'!K:K,MATCH($C51,'Policy Characteristics'!$C:$C,0))),"",INDEX('Policy Characteristics'!K:K,MATCH($C51,'Policy Characteristics'!$C:$C,0)))</f>
        <v>transportation-sector-main.html#conv-pol-stds</v>
      </c>
      <c r="R51" s="293" t="str">
        <f>IF(ISBLANK(INDEX('Policy Characteristics'!L:L,MATCH($C51,'Policy Characteristics'!$C:$C,0))),"",INDEX('Policy Characteristics'!L:L,MATCH($C51,'Policy Characteristics'!$C:$C,0)))</f>
        <v>conventional-pollutant-standards.html</v>
      </c>
    </row>
    <row r="52" spans="1:18" s="275" customFormat="1" x14ac:dyDescent="0.25">
      <c r="A52" s="293" t="str">
        <f>IF(ISBLANK(INDEX('Policy Characteristics'!A:A,MATCH($C52,'Policy Characteristics'!$C:$C,0))),"",INDEX('Policy Characteristics'!A:A,MATCH($C52,'Policy Characteristics'!$C:$C,0)))</f>
        <v>Transportation</v>
      </c>
      <c r="B52" s="294" t="str">
        <f>IF(ISBLANK(INDEX('Policy Characteristics'!B:B,MATCH($C52,'Policy Characteristics'!$C:$C,0))),"",INDEX('Policy Characteristics'!B:B,MATCH($C52,'Policy Characteristics'!$C:$C,0)))</f>
        <v>Conventional Pollutant Standards</v>
      </c>
      <c r="C52" s="293" t="str">
        <f t="shared" si="2"/>
        <v>Percentage Reduction of Separately Regulated Pollutants</v>
      </c>
      <c r="D52" s="275" t="s">
        <v>670</v>
      </c>
      <c r="E52" s="275" t="s">
        <v>647</v>
      </c>
      <c r="F52" s="275" t="s">
        <v>671</v>
      </c>
      <c r="G52" s="275" t="s">
        <v>649</v>
      </c>
      <c r="H52" s="255">
        <v>350</v>
      </c>
      <c r="I52" s="295" t="s">
        <v>650</v>
      </c>
      <c r="J52" s="296" t="str">
        <f>IF(ISBLANK(INDEX('Policy Characteristics'!D:D,MATCH($C52,'Policy Characteristics'!$C:$C,0))),"",INDEX('Policy Characteristics'!D:D,MATCH($C52,'Policy Characteristics'!$C:$C,0)))</f>
        <v>Conventional Pollutant Standard</v>
      </c>
      <c r="K52" s="293" t="str">
        <f>IF(ISBLANK(INDEX('Policy Characteristics'!E:E,MATCH($C52,'Policy Characteristics'!$C:$C,0))),"",INDEX('Policy Characteristics'!E:E,MATCH($C52,'Policy Characteristics'!$C:$C,0)))</f>
        <v>trans reduce regulated pollutants</v>
      </c>
      <c r="L52" s="237">
        <f>IF(ISBLANK(INDEX('Policy Characteristics'!F:F,MATCH($C52,'Policy Characteristics'!$C:$C,0))),"",INDEX('Policy Characteristics'!F:F,MATCH($C52,'Policy Characteristics'!$C:$C,0)))</f>
        <v>0</v>
      </c>
      <c r="M52" s="237">
        <f>IF(ISBLANK(INDEX('Policy Characteristics'!G:G,MATCH($C52,'Policy Characteristics'!$C:$C,0))),"",INDEX('Policy Characteristics'!G:G,MATCH($C52,'Policy Characteristics'!$C:$C,0)))</f>
        <v>1</v>
      </c>
      <c r="N52" s="237">
        <f>IF(ISBLANK(INDEX('Policy Characteristics'!H:H,MATCH($C52,'Policy Characteristics'!$C:$C,0))),"",INDEX('Policy Characteristics'!H:H,MATCH($C52,'Policy Characteristics'!$C:$C,0)))</f>
        <v>0.02</v>
      </c>
      <c r="O52" s="293" t="str">
        <f>IF(ISBLANK(INDEX('Policy Characteristics'!I:I,MATCH($C52,'Policy Characteristics'!$C:$C,0))),"",INDEX('Policy Characteristics'!I:I,MATCH($C52,'Policy Characteristics'!$C:$C,0)))</f>
        <v>% reduction in emissions</v>
      </c>
      <c r="P52" s="293"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2" s="293" t="str">
        <f>IF(ISBLANK(INDEX('Policy Characteristics'!K:K,MATCH($C52,'Policy Characteristics'!$C:$C,0))),"",INDEX('Policy Characteristics'!K:K,MATCH($C52,'Policy Characteristics'!$C:$C,0)))</f>
        <v>transportation-sector-main.html#conv-pol-stds</v>
      </c>
      <c r="R52" s="293" t="str">
        <f>IF(ISBLANK(INDEX('Policy Characteristics'!L:L,MATCH($C52,'Policy Characteristics'!$C:$C,0))),"",INDEX('Policy Characteristics'!L:L,MATCH($C52,'Policy Characteristics'!$C:$C,0)))</f>
        <v>conventional-pollutant-standards.html</v>
      </c>
    </row>
    <row r="53" spans="1:18" s="275" customFormat="1" x14ac:dyDescent="0.25">
      <c r="A53" s="293" t="str">
        <f>IF(ISBLANK(INDEX('Policy Characteristics'!A:A,MATCH($C53,'Policy Characteristics'!$C:$C,0))),"",INDEX('Policy Characteristics'!A:A,MATCH($C53,'Policy Characteristics'!$C:$C,0)))</f>
        <v>Transportation</v>
      </c>
      <c r="B53" s="294" t="str">
        <f>IF(ISBLANK(INDEX('Policy Characteristics'!B:B,MATCH($C53,'Policy Characteristics'!$C:$C,0))),"",INDEX('Policy Characteristics'!B:B,MATCH($C53,'Policy Characteristics'!$C:$C,0)))</f>
        <v>Conventional Pollutant Standards</v>
      </c>
      <c r="C53" s="293" t="str">
        <f t="shared" si="2"/>
        <v>Percentage Reduction of Separately Regulated Pollutants</v>
      </c>
      <c r="D53" s="275" t="s">
        <v>670</v>
      </c>
      <c r="E53" s="275" t="s">
        <v>651</v>
      </c>
      <c r="F53" s="275" t="s">
        <v>671</v>
      </c>
      <c r="G53" s="275" t="s">
        <v>651</v>
      </c>
      <c r="H53" s="255">
        <v>351</v>
      </c>
      <c r="I53" s="295" t="s">
        <v>650</v>
      </c>
      <c r="J53" s="296" t="str">
        <f>IF(ISBLANK(INDEX('Policy Characteristics'!D:D,MATCH($C53,'Policy Characteristics'!$C:$C,0))),"",INDEX('Policy Characteristics'!D:D,MATCH($C53,'Policy Characteristics'!$C:$C,0)))</f>
        <v>Conventional Pollutant Standard</v>
      </c>
      <c r="K53" s="293" t="str">
        <f>IF(ISBLANK(INDEX('Policy Characteristics'!E:E,MATCH($C53,'Policy Characteristics'!$C:$C,0))),"",INDEX('Policy Characteristics'!E:E,MATCH($C53,'Policy Characteristics'!$C:$C,0)))</f>
        <v>trans reduce regulated pollutants</v>
      </c>
      <c r="L53" s="237">
        <f>IF(ISBLANK(INDEX('Policy Characteristics'!F:F,MATCH($C53,'Policy Characteristics'!$C:$C,0))),"",INDEX('Policy Characteristics'!F:F,MATCH($C53,'Policy Characteristics'!$C:$C,0)))</f>
        <v>0</v>
      </c>
      <c r="M53" s="237">
        <f>IF(ISBLANK(INDEX('Policy Characteristics'!G:G,MATCH($C53,'Policy Characteristics'!$C:$C,0))),"",INDEX('Policy Characteristics'!G:G,MATCH($C53,'Policy Characteristics'!$C:$C,0)))</f>
        <v>1</v>
      </c>
      <c r="N53" s="237">
        <f>IF(ISBLANK(INDEX('Policy Characteristics'!H:H,MATCH($C53,'Policy Characteristics'!$C:$C,0))),"",INDEX('Policy Characteristics'!H:H,MATCH($C53,'Policy Characteristics'!$C:$C,0)))</f>
        <v>0.02</v>
      </c>
      <c r="O53" s="293" t="str">
        <f>IF(ISBLANK(INDEX('Policy Characteristics'!I:I,MATCH($C53,'Policy Characteristics'!$C:$C,0))),"",INDEX('Policy Characteristics'!I:I,MATCH($C53,'Policy Characteristics'!$C:$C,0)))</f>
        <v>% reduction in emissions</v>
      </c>
      <c r="P53" s="293"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3" s="293" t="str">
        <f>IF(ISBLANK(INDEX('Policy Characteristics'!K:K,MATCH($C53,'Policy Characteristics'!$C:$C,0))),"",INDEX('Policy Characteristics'!K:K,MATCH($C53,'Policy Characteristics'!$C:$C,0)))</f>
        <v>transportation-sector-main.html#conv-pol-stds</v>
      </c>
      <c r="R53" s="293" t="str">
        <f>IF(ISBLANK(INDEX('Policy Characteristics'!L:L,MATCH($C53,'Policy Characteristics'!$C:$C,0))),"",INDEX('Policy Characteristics'!L:L,MATCH($C53,'Policy Characteristics'!$C:$C,0)))</f>
        <v>conventional-pollutant-standards.html</v>
      </c>
    </row>
    <row r="54" spans="1:18" s="275" customFormat="1" x14ac:dyDescent="0.25">
      <c r="A54" s="293" t="str">
        <f>IF(ISBLANK(INDEX('Policy Characteristics'!A:A,MATCH($C54,'Policy Characteristics'!$C:$C,0))),"",INDEX('Policy Characteristics'!A:A,MATCH($C54,'Policy Characteristics'!$C:$C,0)))</f>
        <v>Transportation</v>
      </c>
      <c r="B54" s="294" t="str">
        <f>IF(ISBLANK(INDEX('Policy Characteristics'!B:B,MATCH($C54,'Policy Characteristics'!$C:$C,0))),"",INDEX('Policy Characteristics'!B:B,MATCH($C54,'Policy Characteristics'!$C:$C,0)))</f>
        <v>Conventional Pollutant Standards</v>
      </c>
      <c r="C54" s="293" t="str">
        <f t="shared" si="2"/>
        <v>Percentage Reduction of Separately Regulated Pollutants</v>
      </c>
      <c r="D54" s="275" t="s">
        <v>670</v>
      </c>
      <c r="E54" s="275" t="s">
        <v>652</v>
      </c>
      <c r="F54" s="275" t="s">
        <v>671</v>
      </c>
      <c r="G54" s="275" t="s">
        <v>652</v>
      </c>
      <c r="H54" s="255">
        <v>352</v>
      </c>
      <c r="I54" s="295" t="s">
        <v>650</v>
      </c>
      <c r="J54" s="296" t="str">
        <f>IF(ISBLANK(INDEX('Policy Characteristics'!D:D,MATCH($C54,'Policy Characteristics'!$C:$C,0))),"",INDEX('Policy Characteristics'!D:D,MATCH($C54,'Policy Characteristics'!$C:$C,0)))</f>
        <v>Conventional Pollutant Standard</v>
      </c>
      <c r="K54" s="293" t="str">
        <f>IF(ISBLANK(INDEX('Policy Characteristics'!E:E,MATCH($C54,'Policy Characteristics'!$C:$C,0))),"",INDEX('Policy Characteristics'!E:E,MATCH($C54,'Policy Characteristics'!$C:$C,0)))</f>
        <v>trans reduce regulated pollutants</v>
      </c>
      <c r="L54" s="237">
        <f>IF(ISBLANK(INDEX('Policy Characteristics'!F:F,MATCH($C54,'Policy Characteristics'!$C:$C,0))),"",INDEX('Policy Characteristics'!F:F,MATCH($C54,'Policy Characteristics'!$C:$C,0)))</f>
        <v>0</v>
      </c>
      <c r="M54" s="237">
        <f>IF(ISBLANK(INDEX('Policy Characteristics'!G:G,MATCH($C54,'Policy Characteristics'!$C:$C,0))),"",INDEX('Policy Characteristics'!G:G,MATCH($C54,'Policy Characteristics'!$C:$C,0)))</f>
        <v>1</v>
      </c>
      <c r="N54" s="237">
        <f>IF(ISBLANK(INDEX('Policy Characteristics'!H:H,MATCH($C54,'Policy Characteristics'!$C:$C,0))),"",INDEX('Policy Characteristics'!H:H,MATCH($C54,'Policy Characteristics'!$C:$C,0)))</f>
        <v>0.02</v>
      </c>
      <c r="O54" s="293" t="str">
        <f>IF(ISBLANK(INDEX('Policy Characteristics'!I:I,MATCH($C54,'Policy Characteristics'!$C:$C,0))),"",INDEX('Policy Characteristics'!I:I,MATCH($C54,'Policy Characteristics'!$C:$C,0)))</f>
        <v>% reduction in emissions</v>
      </c>
      <c r="P54" s="293"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4" s="293" t="str">
        <f>IF(ISBLANK(INDEX('Policy Characteristics'!K:K,MATCH($C54,'Policy Characteristics'!$C:$C,0))),"",INDEX('Policy Characteristics'!K:K,MATCH($C54,'Policy Characteristics'!$C:$C,0)))</f>
        <v>transportation-sector-main.html#conv-pol-stds</v>
      </c>
      <c r="R54" s="293" t="str">
        <f>IF(ISBLANK(INDEX('Policy Characteristics'!L:L,MATCH($C54,'Policy Characteristics'!$C:$C,0))),"",INDEX('Policy Characteristics'!L:L,MATCH($C54,'Policy Characteristics'!$C:$C,0)))</f>
        <v>conventional-pollutant-standards.html</v>
      </c>
    </row>
    <row r="55" spans="1:18" s="275" customFormat="1" x14ac:dyDescent="0.25">
      <c r="A55" s="293" t="str">
        <f>IF(ISBLANK(INDEX('Policy Characteristics'!A:A,MATCH($C55,'Policy Characteristics'!$C:$C,0))),"",INDEX('Policy Characteristics'!A:A,MATCH($C55,'Policy Characteristics'!$C:$C,0)))</f>
        <v>Transportation</v>
      </c>
      <c r="B55" s="294" t="str">
        <f>IF(ISBLANK(INDEX('Policy Characteristics'!B:B,MATCH($C55,'Policy Characteristics'!$C:$C,0))),"",INDEX('Policy Characteristics'!B:B,MATCH($C55,'Policy Characteristics'!$C:$C,0)))</f>
        <v>Conventional Pollutant Standards</v>
      </c>
      <c r="C55" s="293" t="str">
        <f t="shared" si="2"/>
        <v>Percentage Reduction of Separately Regulated Pollutants</v>
      </c>
      <c r="D55" s="275" t="s">
        <v>670</v>
      </c>
      <c r="E55" s="275" t="s">
        <v>653</v>
      </c>
      <c r="F55" s="275" t="s">
        <v>671</v>
      </c>
      <c r="G55" s="275" t="s">
        <v>653</v>
      </c>
      <c r="H55" s="255">
        <v>353</v>
      </c>
      <c r="I55" s="295" t="s">
        <v>650</v>
      </c>
      <c r="J55" s="296" t="str">
        <f>IF(ISBLANK(INDEX('Policy Characteristics'!D:D,MATCH($C55,'Policy Characteristics'!$C:$C,0))),"",INDEX('Policy Characteristics'!D:D,MATCH($C55,'Policy Characteristics'!$C:$C,0)))</f>
        <v>Conventional Pollutant Standard</v>
      </c>
      <c r="K55" s="293" t="str">
        <f>IF(ISBLANK(INDEX('Policy Characteristics'!E:E,MATCH($C55,'Policy Characteristics'!$C:$C,0))),"",INDEX('Policy Characteristics'!E:E,MATCH($C55,'Policy Characteristics'!$C:$C,0)))</f>
        <v>trans reduce regulated pollutants</v>
      </c>
      <c r="L55" s="237">
        <f>IF(ISBLANK(INDEX('Policy Characteristics'!F:F,MATCH($C55,'Policy Characteristics'!$C:$C,0))),"",INDEX('Policy Characteristics'!F:F,MATCH($C55,'Policy Characteristics'!$C:$C,0)))</f>
        <v>0</v>
      </c>
      <c r="M55" s="237">
        <f>IF(ISBLANK(INDEX('Policy Characteristics'!G:G,MATCH($C55,'Policy Characteristics'!$C:$C,0))),"",INDEX('Policy Characteristics'!G:G,MATCH($C55,'Policy Characteristics'!$C:$C,0)))</f>
        <v>1</v>
      </c>
      <c r="N55" s="237">
        <f>IF(ISBLANK(INDEX('Policy Characteristics'!H:H,MATCH($C55,'Policy Characteristics'!$C:$C,0))),"",INDEX('Policy Characteristics'!H:H,MATCH($C55,'Policy Characteristics'!$C:$C,0)))</f>
        <v>0.02</v>
      </c>
      <c r="O55" s="293" t="str">
        <f>IF(ISBLANK(INDEX('Policy Characteristics'!I:I,MATCH($C55,'Policy Characteristics'!$C:$C,0))),"",INDEX('Policy Characteristics'!I:I,MATCH($C55,'Policy Characteristics'!$C:$C,0)))</f>
        <v>% reduction in emissions</v>
      </c>
      <c r="P55" s="293"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5" s="293" t="str">
        <f>IF(ISBLANK(INDEX('Policy Characteristics'!K:K,MATCH($C55,'Policy Characteristics'!$C:$C,0))),"",INDEX('Policy Characteristics'!K:K,MATCH($C55,'Policy Characteristics'!$C:$C,0)))</f>
        <v>transportation-sector-main.html#conv-pol-stds</v>
      </c>
      <c r="R55" s="293" t="str">
        <f>IF(ISBLANK(INDEX('Policy Characteristics'!L:L,MATCH($C55,'Policy Characteristics'!$C:$C,0))),"",INDEX('Policy Characteristics'!L:L,MATCH($C55,'Policy Characteristics'!$C:$C,0)))</f>
        <v>conventional-pollutant-standards.html</v>
      </c>
    </row>
    <row r="56" spans="1:18" s="275" customFormat="1" x14ac:dyDescent="0.25">
      <c r="A56" s="293" t="str">
        <f>IF(ISBLANK(INDEX('Policy Characteristics'!A:A,MATCH($C56,'Policy Characteristics'!$C:$C,0))),"",INDEX('Policy Characteristics'!A:A,MATCH($C56,'Policy Characteristics'!$C:$C,0)))</f>
        <v>Transportation</v>
      </c>
      <c r="B56" s="294" t="str">
        <f>IF(ISBLANK(INDEX('Policy Characteristics'!B:B,MATCH($C56,'Policy Characteristics'!$C:$C,0))),"",INDEX('Policy Characteristics'!B:B,MATCH($C56,'Policy Characteristics'!$C:$C,0)))</f>
        <v>Conventional Pollutant Standards</v>
      </c>
      <c r="C56" s="293" t="str">
        <f t="shared" si="2"/>
        <v>Percentage Reduction of Separately Regulated Pollutants</v>
      </c>
      <c r="D56" s="275" t="s">
        <v>670</v>
      </c>
      <c r="E56" s="275" t="s">
        <v>654</v>
      </c>
      <c r="F56" s="275" t="s">
        <v>671</v>
      </c>
      <c r="G56" s="275" t="s">
        <v>655</v>
      </c>
      <c r="H56" s="255">
        <v>354</v>
      </c>
      <c r="I56" s="295" t="s">
        <v>650</v>
      </c>
      <c r="J56" s="296" t="str">
        <f>IF(ISBLANK(INDEX('Policy Characteristics'!D:D,MATCH($C56,'Policy Characteristics'!$C:$C,0))),"",INDEX('Policy Characteristics'!D:D,MATCH($C56,'Policy Characteristics'!$C:$C,0)))</f>
        <v>Conventional Pollutant Standard</v>
      </c>
      <c r="K56" s="293" t="str">
        <f>IF(ISBLANK(INDEX('Policy Characteristics'!E:E,MATCH($C56,'Policy Characteristics'!$C:$C,0))),"",INDEX('Policy Characteristics'!E:E,MATCH($C56,'Policy Characteristics'!$C:$C,0)))</f>
        <v>trans reduce regulated pollutants</v>
      </c>
      <c r="L56" s="237">
        <f>IF(ISBLANK(INDEX('Policy Characteristics'!F:F,MATCH($C56,'Policy Characteristics'!$C:$C,0))),"",INDEX('Policy Characteristics'!F:F,MATCH($C56,'Policy Characteristics'!$C:$C,0)))</f>
        <v>0</v>
      </c>
      <c r="M56" s="237">
        <f>IF(ISBLANK(INDEX('Policy Characteristics'!G:G,MATCH($C56,'Policy Characteristics'!$C:$C,0))),"",INDEX('Policy Characteristics'!G:G,MATCH($C56,'Policy Characteristics'!$C:$C,0)))</f>
        <v>1</v>
      </c>
      <c r="N56" s="237">
        <f>IF(ISBLANK(INDEX('Policy Characteristics'!H:H,MATCH($C56,'Policy Characteristics'!$C:$C,0))),"",INDEX('Policy Characteristics'!H:H,MATCH($C56,'Policy Characteristics'!$C:$C,0)))</f>
        <v>0.02</v>
      </c>
      <c r="O56" s="293" t="str">
        <f>IF(ISBLANK(INDEX('Policy Characteristics'!I:I,MATCH($C56,'Policy Characteristics'!$C:$C,0))),"",INDEX('Policy Characteristics'!I:I,MATCH($C56,'Policy Characteristics'!$C:$C,0)))</f>
        <v>% reduction in emissions</v>
      </c>
      <c r="P56" s="293"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6" s="293" t="str">
        <f>IF(ISBLANK(INDEX('Policy Characteristics'!K:K,MATCH($C56,'Policy Characteristics'!$C:$C,0))),"",INDEX('Policy Characteristics'!K:K,MATCH($C56,'Policy Characteristics'!$C:$C,0)))</f>
        <v>transportation-sector-main.html#conv-pol-stds</v>
      </c>
      <c r="R56" s="293" t="str">
        <f>IF(ISBLANK(INDEX('Policy Characteristics'!L:L,MATCH($C56,'Policy Characteristics'!$C:$C,0))),"",INDEX('Policy Characteristics'!L:L,MATCH($C56,'Policy Characteristics'!$C:$C,0)))</f>
        <v>conventional-pollutant-standards.html</v>
      </c>
    </row>
    <row r="57" spans="1:18" s="275" customFormat="1" x14ac:dyDescent="0.25">
      <c r="A57" s="293" t="str">
        <f>IF(ISBLANK(INDEX('Policy Characteristics'!A:A,MATCH($C57,'Policy Characteristics'!$C:$C,0))),"",INDEX('Policy Characteristics'!A:A,MATCH($C57,'Policy Characteristics'!$C:$C,0)))</f>
        <v>Transportation</v>
      </c>
      <c r="B57" s="294" t="str">
        <f>IF(ISBLANK(INDEX('Policy Characteristics'!B:B,MATCH($C57,'Policy Characteristics'!$C:$C,0))),"",INDEX('Policy Characteristics'!B:B,MATCH($C57,'Policy Characteristics'!$C:$C,0)))</f>
        <v>Conventional Pollutant Standards</v>
      </c>
      <c r="C57" s="293" t="str">
        <f t="shared" si="2"/>
        <v>Percentage Reduction of Separately Regulated Pollutants</v>
      </c>
      <c r="D57" s="275" t="s">
        <v>670</v>
      </c>
      <c r="E57" s="275" t="s">
        <v>656</v>
      </c>
      <c r="F57" s="275" t="s">
        <v>671</v>
      </c>
      <c r="G57" s="275" t="s">
        <v>656</v>
      </c>
      <c r="H57" s="255">
        <v>355</v>
      </c>
      <c r="I57" s="295" t="s">
        <v>650</v>
      </c>
      <c r="J57" s="296" t="str">
        <f>IF(ISBLANK(INDEX('Policy Characteristics'!D:D,MATCH($C57,'Policy Characteristics'!$C:$C,0))),"",INDEX('Policy Characteristics'!D:D,MATCH($C57,'Policy Characteristics'!$C:$C,0)))</f>
        <v>Conventional Pollutant Standard</v>
      </c>
      <c r="K57" s="293" t="str">
        <f>IF(ISBLANK(INDEX('Policy Characteristics'!E:E,MATCH($C57,'Policy Characteristics'!$C:$C,0))),"",INDEX('Policy Characteristics'!E:E,MATCH($C57,'Policy Characteristics'!$C:$C,0)))</f>
        <v>trans reduce regulated pollutants</v>
      </c>
      <c r="L57" s="237">
        <f>IF(ISBLANK(INDEX('Policy Characteristics'!F:F,MATCH($C57,'Policy Characteristics'!$C:$C,0))),"",INDEX('Policy Characteristics'!F:F,MATCH($C57,'Policy Characteristics'!$C:$C,0)))</f>
        <v>0</v>
      </c>
      <c r="M57" s="237">
        <f>IF(ISBLANK(INDEX('Policy Characteristics'!G:G,MATCH($C57,'Policy Characteristics'!$C:$C,0))),"",INDEX('Policy Characteristics'!G:G,MATCH($C57,'Policy Characteristics'!$C:$C,0)))</f>
        <v>1</v>
      </c>
      <c r="N57" s="237">
        <f>IF(ISBLANK(INDEX('Policy Characteristics'!H:H,MATCH($C57,'Policy Characteristics'!$C:$C,0))),"",INDEX('Policy Characteristics'!H:H,MATCH($C57,'Policy Characteristics'!$C:$C,0)))</f>
        <v>0.02</v>
      </c>
      <c r="O57" s="293" t="str">
        <f>IF(ISBLANK(INDEX('Policy Characteristics'!I:I,MATCH($C57,'Policy Characteristics'!$C:$C,0))),"",INDEX('Policy Characteristics'!I:I,MATCH($C57,'Policy Characteristics'!$C:$C,0)))</f>
        <v>% reduction in emissions</v>
      </c>
      <c r="P57" s="293"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7" s="293" t="str">
        <f>IF(ISBLANK(INDEX('Policy Characteristics'!K:K,MATCH($C57,'Policy Characteristics'!$C:$C,0))),"",INDEX('Policy Characteristics'!K:K,MATCH($C57,'Policy Characteristics'!$C:$C,0)))</f>
        <v>transportation-sector-main.html#conv-pol-stds</v>
      </c>
      <c r="R57" s="293" t="str">
        <f>IF(ISBLANK(INDEX('Policy Characteristics'!L:L,MATCH($C57,'Policy Characteristics'!$C:$C,0))),"",INDEX('Policy Characteristics'!L:L,MATCH($C57,'Policy Characteristics'!$C:$C,0)))</f>
        <v>conventional-pollutant-standards.html</v>
      </c>
    </row>
    <row r="58" spans="1:18" s="275" customFormat="1" x14ac:dyDescent="0.25">
      <c r="A58" s="293" t="str">
        <f>IF(ISBLANK(INDEX('Policy Characteristics'!A:A,MATCH($C58,'Policy Characteristics'!$C:$C,0))),"",INDEX('Policy Characteristics'!A:A,MATCH($C58,'Policy Characteristics'!$C:$C,0)))</f>
        <v>Transportation</v>
      </c>
      <c r="B58" s="294" t="str">
        <f>IF(ISBLANK(INDEX('Policy Characteristics'!B:B,MATCH($C58,'Policy Characteristics'!$C:$C,0))),"",INDEX('Policy Characteristics'!B:B,MATCH($C58,'Policy Characteristics'!$C:$C,0)))</f>
        <v>Conventional Pollutant Standards</v>
      </c>
      <c r="C58" s="293" t="str">
        <f t="shared" si="2"/>
        <v>Percentage Reduction of Separately Regulated Pollutants</v>
      </c>
      <c r="D58" s="275" t="s">
        <v>670</v>
      </c>
      <c r="E58" s="275" t="s">
        <v>657</v>
      </c>
      <c r="F58" s="275" t="s">
        <v>671</v>
      </c>
      <c r="G58" s="275" t="s">
        <v>657</v>
      </c>
      <c r="H58" s="255">
        <v>356</v>
      </c>
      <c r="I58" s="295" t="s">
        <v>650</v>
      </c>
      <c r="J58" s="296" t="str">
        <f>IF(ISBLANK(INDEX('Policy Characteristics'!D:D,MATCH($C58,'Policy Characteristics'!$C:$C,0))),"",INDEX('Policy Characteristics'!D:D,MATCH($C58,'Policy Characteristics'!$C:$C,0)))</f>
        <v>Conventional Pollutant Standard</v>
      </c>
      <c r="K58" s="293" t="str">
        <f>IF(ISBLANK(INDEX('Policy Characteristics'!E:E,MATCH($C58,'Policy Characteristics'!$C:$C,0))),"",INDEX('Policy Characteristics'!E:E,MATCH($C58,'Policy Characteristics'!$C:$C,0)))</f>
        <v>trans reduce regulated pollutants</v>
      </c>
      <c r="L58" s="237">
        <f>IF(ISBLANK(INDEX('Policy Characteristics'!F:F,MATCH($C58,'Policy Characteristics'!$C:$C,0))),"",INDEX('Policy Characteristics'!F:F,MATCH($C58,'Policy Characteristics'!$C:$C,0)))</f>
        <v>0</v>
      </c>
      <c r="M58" s="237">
        <f>IF(ISBLANK(INDEX('Policy Characteristics'!G:G,MATCH($C58,'Policy Characteristics'!$C:$C,0))),"",INDEX('Policy Characteristics'!G:G,MATCH($C58,'Policy Characteristics'!$C:$C,0)))</f>
        <v>1</v>
      </c>
      <c r="N58" s="237">
        <f>IF(ISBLANK(INDEX('Policy Characteristics'!H:H,MATCH($C58,'Policy Characteristics'!$C:$C,0))),"",INDEX('Policy Characteristics'!H:H,MATCH($C58,'Policy Characteristics'!$C:$C,0)))</f>
        <v>0.02</v>
      </c>
      <c r="O58" s="293" t="str">
        <f>IF(ISBLANK(INDEX('Policy Characteristics'!I:I,MATCH($C58,'Policy Characteristics'!$C:$C,0))),"",INDEX('Policy Characteristics'!I:I,MATCH($C58,'Policy Characteristics'!$C:$C,0)))</f>
        <v>% reduction in emissions</v>
      </c>
      <c r="P58" s="293"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8" s="293" t="str">
        <f>IF(ISBLANK(INDEX('Policy Characteristics'!K:K,MATCH($C58,'Policy Characteristics'!$C:$C,0))),"",INDEX('Policy Characteristics'!K:K,MATCH($C58,'Policy Characteristics'!$C:$C,0)))</f>
        <v>transportation-sector-main.html#conv-pol-stds</v>
      </c>
      <c r="R58" s="293" t="str">
        <f>IF(ISBLANK(INDEX('Policy Characteristics'!L:L,MATCH($C58,'Policy Characteristics'!$C:$C,0))),"",INDEX('Policy Characteristics'!L:L,MATCH($C58,'Policy Characteristics'!$C:$C,0)))</f>
        <v>conventional-pollutant-standards.html</v>
      </c>
    </row>
    <row r="59" spans="1:18" s="275" customFormat="1" x14ac:dyDescent="0.25">
      <c r="A59" s="293" t="str">
        <f>IF(ISBLANK(INDEX('Policy Characteristics'!A:A,MATCH($C59,'Policy Characteristics'!$C:$C,0))),"",INDEX('Policy Characteristics'!A:A,MATCH($C59,'Policy Characteristics'!$C:$C,0)))</f>
        <v>Transportation</v>
      </c>
      <c r="B59" s="294" t="str">
        <f>IF(ISBLANK(INDEX('Policy Characteristics'!B:B,MATCH($C59,'Policy Characteristics'!$C:$C,0))),"",INDEX('Policy Characteristics'!B:B,MATCH($C59,'Policy Characteristics'!$C:$C,0)))</f>
        <v>Conventional Pollutant Standards</v>
      </c>
      <c r="C59" s="293" t="str">
        <f t="shared" si="2"/>
        <v>Percentage Reduction of Separately Regulated Pollutants</v>
      </c>
      <c r="D59" s="275" t="s">
        <v>670</v>
      </c>
      <c r="E59" s="275" t="s">
        <v>658</v>
      </c>
      <c r="F59" s="275" t="s">
        <v>671</v>
      </c>
      <c r="G59" s="275" t="s">
        <v>658</v>
      </c>
      <c r="H59" s="255">
        <v>357</v>
      </c>
      <c r="I59" s="295" t="s">
        <v>650</v>
      </c>
      <c r="J59" s="296" t="str">
        <f>IF(ISBLANK(INDEX('Policy Characteristics'!D:D,MATCH($C59,'Policy Characteristics'!$C:$C,0))),"",INDEX('Policy Characteristics'!D:D,MATCH($C59,'Policy Characteristics'!$C:$C,0)))</f>
        <v>Conventional Pollutant Standard</v>
      </c>
      <c r="K59" s="293" t="str">
        <f>IF(ISBLANK(INDEX('Policy Characteristics'!E:E,MATCH($C59,'Policy Characteristics'!$C:$C,0))),"",INDEX('Policy Characteristics'!E:E,MATCH($C59,'Policy Characteristics'!$C:$C,0)))</f>
        <v>trans reduce regulated pollutants</v>
      </c>
      <c r="L59" s="237">
        <f>IF(ISBLANK(INDEX('Policy Characteristics'!F:F,MATCH($C59,'Policy Characteristics'!$C:$C,0))),"",INDEX('Policy Characteristics'!F:F,MATCH($C59,'Policy Characteristics'!$C:$C,0)))</f>
        <v>0</v>
      </c>
      <c r="M59" s="237">
        <f>IF(ISBLANK(INDEX('Policy Characteristics'!G:G,MATCH($C59,'Policy Characteristics'!$C:$C,0))),"",INDEX('Policy Characteristics'!G:G,MATCH($C59,'Policy Characteristics'!$C:$C,0)))</f>
        <v>1</v>
      </c>
      <c r="N59" s="237">
        <f>IF(ISBLANK(INDEX('Policy Characteristics'!H:H,MATCH($C59,'Policy Characteristics'!$C:$C,0))),"",INDEX('Policy Characteristics'!H:H,MATCH($C59,'Policy Characteristics'!$C:$C,0)))</f>
        <v>0.02</v>
      </c>
      <c r="O59" s="293" t="str">
        <f>IF(ISBLANK(INDEX('Policy Characteristics'!I:I,MATCH($C59,'Policy Characteristics'!$C:$C,0))),"",INDEX('Policy Characteristics'!I:I,MATCH($C59,'Policy Characteristics'!$C:$C,0)))</f>
        <v>% reduction in emissions</v>
      </c>
      <c r="P59" s="293"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9" s="293" t="str">
        <f>IF(ISBLANK(INDEX('Policy Characteristics'!K:K,MATCH($C59,'Policy Characteristics'!$C:$C,0))),"",INDEX('Policy Characteristics'!K:K,MATCH($C59,'Policy Characteristics'!$C:$C,0)))</f>
        <v>transportation-sector-main.html#conv-pol-stds</v>
      </c>
      <c r="R59" s="293" t="str">
        <f>IF(ISBLANK(INDEX('Policy Characteristics'!L:L,MATCH($C59,'Policy Characteristics'!$C:$C,0))),"",INDEX('Policy Characteristics'!L:L,MATCH($C59,'Policy Characteristics'!$C:$C,0)))</f>
        <v>conventional-pollutant-standards.html</v>
      </c>
    </row>
    <row r="60" spans="1:18" s="275" customFormat="1" x14ac:dyDescent="0.25">
      <c r="A60" s="293" t="str">
        <f>IF(ISBLANK(INDEX('Policy Characteristics'!A:A,MATCH($C60,'Policy Characteristics'!$C:$C,0))),"",INDEX('Policy Characteristics'!A:A,MATCH($C60,'Policy Characteristics'!$C:$C,0)))</f>
        <v>Transportation</v>
      </c>
      <c r="B60" s="294" t="str">
        <f>IF(ISBLANK(INDEX('Policy Characteristics'!B:B,MATCH($C60,'Policy Characteristics'!$C:$C,0))),"",INDEX('Policy Characteristics'!B:B,MATCH($C60,'Policy Characteristics'!$C:$C,0)))</f>
        <v>Conventional Pollutant Standards</v>
      </c>
      <c r="C60" s="293" t="str">
        <f t="shared" si="2"/>
        <v>Percentage Reduction of Separately Regulated Pollutants</v>
      </c>
      <c r="D60" s="275" t="s">
        <v>670</v>
      </c>
      <c r="E60" s="275" t="s">
        <v>659</v>
      </c>
      <c r="F60" s="275" t="s">
        <v>671</v>
      </c>
      <c r="G60" s="275" t="s">
        <v>659</v>
      </c>
      <c r="H60" s="255">
        <v>358</v>
      </c>
      <c r="I60" s="297" t="s">
        <v>660</v>
      </c>
      <c r="J60" s="296" t="str">
        <f>IF(ISBLANK(INDEX('Policy Characteristics'!D:D,MATCH($C60,'Policy Characteristics'!$C:$C,0))),"",INDEX('Policy Characteristics'!D:D,MATCH($C60,'Policy Characteristics'!$C:$C,0)))</f>
        <v>Conventional Pollutant Standard</v>
      </c>
      <c r="K60" s="293" t="str">
        <f>IF(ISBLANK(INDEX('Policy Characteristics'!E:E,MATCH($C60,'Policy Characteristics'!$C:$C,0))),"",INDEX('Policy Characteristics'!E:E,MATCH($C60,'Policy Characteristics'!$C:$C,0)))</f>
        <v>trans reduce regulated pollutants</v>
      </c>
      <c r="L60" s="237">
        <f>IF(ISBLANK(INDEX('Policy Characteristics'!F:F,MATCH($C60,'Policy Characteristics'!$C:$C,0))),"",INDEX('Policy Characteristics'!F:F,MATCH($C60,'Policy Characteristics'!$C:$C,0)))</f>
        <v>0</v>
      </c>
      <c r="M60" s="237">
        <f>IF(ISBLANK(INDEX('Policy Characteristics'!G:G,MATCH($C60,'Policy Characteristics'!$C:$C,0))),"",INDEX('Policy Characteristics'!G:G,MATCH($C60,'Policy Characteristics'!$C:$C,0)))</f>
        <v>1</v>
      </c>
      <c r="N60" s="237">
        <f>IF(ISBLANK(INDEX('Policy Characteristics'!H:H,MATCH($C60,'Policy Characteristics'!$C:$C,0))),"",INDEX('Policy Characteristics'!H:H,MATCH($C60,'Policy Characteristics'!$C:$C,0)))</f>
        <v>0.02</v>
      </c>
      <c r="O60" s="293" t="str">
        <f>IF(ISBLANK(INDEX('Policy Characteristics'!I:I,MATCH($C60,'Policy Characteristics'!$C:$C,0))),"",INDEX('Policy Characteristics'!I:I,MATCH($C60,'Policy Characteristics'!$C:$C,0)))</f>
        <v>% reduction in emissions</v>
      </c>
      <c r="P60" s="293"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60" s="293" t="str">
        <f>IF(ISBLANK(INDEX('Policy Characteristics'!K:K,MATCH($C60,'Policy Characteristics'!$C:$C,0))),"",INDEX('Policy Characteristics'!K:K,MATCH($C60,'Policy Characteristics'!$C:$C,0)))</f>
        <v>transportation-sector-main.html#conv-pol-stds</v>
      </c>
      <c r="R60" s="293" t="str">
        <f>IF(ISBLANK(INDEX('Policy Characteristics'!L:L,MATCH($C60,'Policy Characteristics'!$C:$C,0))),"",INDEX('Policy Characteristics'!L:L,MATCH($C60,'Policy Characteristics'!$C:$C,0)))</f>
        <v>conventional-pollutant-standards.html</v>
      </c>
    </row>
    <row r="61" spans="1:18" s="275" customFormat="1" x14ac:dyDescent="0.25">
      <c r="A61" s="293" t="str">
        <f>IF(ISBLANK(INDEX('Policy Characteristics'!A:A,MATCH($C61,'Policy Characteristics'!$C:$C,0))),"",INDEX('Policy Characteristics'!A:A,MATCH($C61,'Policy Characteristics'!$C:$C,0)))</f>
        <v>Transportation</v>
      </c>
      <c r="B61" s="294" t="str">
        <f>IF(ISBLANK(INDEX('Policy Characteristics'!B:B,MATCH($C61,'Policy Characteristics'!$C:$C,0))),"",INDEX('Policy Characteristics'!B:B,MATCH($C61,'Policy Characteristics'!$C:$C,0)))</f>
        <v>Conventional Pollutant Standards</v>
      </c>
      <c r="C61" s="293" t="str">
        <f t="shared" si="2"/>
        <v>Percentage Reduction of Separately Regulated Pollutants</v>
      </c>
      <c r="D61" s="275" t="s">
        <v>670</v>
      </c>
      <c r="E61" s="275" t="s">
        <v>661</v>
      </c>
      <c r="F61" s="275" t="s">
        <v>671</v>
      </c>
      <c r="G61" s="275" t="s">
        <v>661</v>
      </c>
      <c r="H61" s="255">
        <v>359</v>
      </c>
      <c r="I61" s="297" t="s">
        <v>660</v>
      </c>
      <c r="J61" s="296" t="str">
        <f>IF(ISBLANK(INDEX('Policy Characteristics'!D:D,MATCH($C61,'Policy Characteristics'!$C:$C,0))),"",INDEX('Policy Characteristics'!D:D,MATCH($C61,'Policy Characteristics'!$C:$C,0)))</f>
        <v>Conventional Pollutant Standard</v>
      </c>
      <c r="K61" s="293" t="str">
        <f>IF(ISBLANK(INDEX('Policy Characteristics'!E:E,MATCH($C61,'Policy Characteristics'!$C:$C,0))),"",INDEX('Policy Characteristics'!E:E,MATCH($C61,'Policy Characteristics'!$C:$C,0)))</f>
        <v>trans reduce regulated pollutants</v>
      </c>
      <c r="L61" s="237">
        <f>IF(ISBLANK(INDEX('Policy Characteristics'!F:F,MATCH($C61,'Policy Characteristics'!$C:$C,0))),"",INDEX('Policy Characteristics'!F:F,MATCH($C61,'Policy Characteristics'!$C:$C,0)))</f>
        <v>0</v>
      </c>
      <c r="M61" s="237">
        <f>IF(ISBLANK(INDEX('Policy Characteristics'!G:G,MATCH($C61,'Policy Characteristics'!$C:$C,0))),"",INDEX('Policy Characteristics'!G:G,MATCH($C61,'Policy Characteristics'!$C:$C,0)))</f>
        <v>1</v>
      </c>
      <c r="N61" s="237">
        <f>IF(ISBLANK(INDEX('Policy Characteristics'!H:H,MATCH($C61,'Policy Characteristics'!$C:$C,0))),"",INDEX('Policy Characteristics'!H:H,MATCH($C61,'Policy Characteristics'!$C:$C,0)))</f>
        <v>0.02</v>
      </c>
      <c r="O61" s="293" t="str">
        <f>IF(ISBLANK(INDEX('Policy Characteristics'!I:I,MATCH($C61,'Policy Characteristics'!$C:$C,0))),"",INDEX('Policy Characteristics'!I:I,MATCH($C61,'Policy Characteristics'!$C:$C,0)))</f>
        <v>% reduction in emissions</v>
      </c>
      <c r="P61" s="293"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61" s="293" t="str">
        <f>IF(ISBLANK(INDEX('Policy Characteristics'!K:K,MATCH($C61,'Policy Characteristics'!$C:$C,0))),"",INDEX('Policy Characteristics'!K:K,MATCH($C61,'Policy Characteristics'!$C:$C,0)))</f>
        <v>transportation-sector-main.html#conv-pol-stds</v>
      </c>
      <c r="R61" s="293" t="str">
        <f>IF(ISBLANK(INDEX('Policy Characteristics'!L:L,MATCH($C61,'Policy Characteristics'!$C:$C,0))),"",INDEX('Policy Characteristics'!L:L,MATCH($C61,'Policy Characteristics'!$C:$C,0)))</f>
        <v>conventional-pollutant-standards.html</v>
      </c>
    </row>
    <row r="62" spans="1:18" s="275" customFormat="1" x14ac:dyDescent="0.25">
      <c r="A62" s="293" t="str">
        <f>IF(ISBLANK(INDEX('Policy Characteristics'!A:A,MATCH($C62,'Policy Characteristics'!$C:$C,0))),"",INDEX('Policy Characteristics'!A:A,MATCH($C62,'Policy Characteristics'!$C:$C,0)))</f>
        <v>Transportation</v>
      </c>
      <c r="B62" s="294" t="str">
        <f>IF(ISBLANK(INDEX('Policy Characteristics'!B:B,MATCH($C62,'Policy Characteristics'!$C:$C,0))),"",INDEX('Policy Characteristics'!B:B,MATCH($C62,'Policy Characteristics'!$C:$C,0)))</f>
        <v>Electric Vehicle Charger Deployment</v>
      </c>
      <c r="C62" s="275" t="s">
        <v>68</v>
      </c>
      <c r="H62" s="255">
        <v>360</v>
      </c>
      <c r="I62" s="297" t="s">
        <v>660</v>
      </c>
      <c r="J62" s="296" t="str">
        <f>IF(ISBLANK(INDEX('Policy Characteristics'!D:D,MATCH($C62,'Policy Characteristics'!$C:$C,0))),"",INDEX('Policy Characteristics'!D:D,MATCH($C62,'Policy Characteristics'!$C:$C,0)))</f>
        <v>EV Charger Deployment</v>
      </c>
      <c r="K62" s="293" t="str">
        <f>IF(ISBLANK(INDEX('Policy Characteristics'!E:E,MATCH($C62,'Policy Characteristics'!$C:$C,0))),"",INDEX('Policy Characteristics'!E:E,MATCH($C62,'Policy Characteristics'!$C:$C,0)))</f>
        <v>trans EV charger deployment</v>
      </c>
      <c r="L62" s="293">
        <f>IF(ISBLANK(INDEX('Policy Characteristics'!F:F,MATCH($C62,'Policy Characteristics'!$C:$C,0))),"",INDEX('Policy Characteristics'!F:F,MATCH($C62,'Policy Characteristics'!$C:$C,0)))</f>
        <v>0</v>
      </c>
      <c r="M62" s="293">
        <f>IF(ISBLANK(INDEX('Policy Characteristics'!G:G,MATCH($C62,'Policy Characteristics'!$C:$C,0))),"",INDEX('Policy Characteristics'!G:G,MATCH($C62,'Policy Characteristics'!$C:$C,0)))</f>
        <v>300</v>
      </c>
      <c r="N62" s="293">
        <f>IF(ISBLANK(INDEX('Policy Characteristics'!H:H,MATCH($C62,'Policy Characteristics'!$C:$C,0))),"",INDEX('Policy Characteristics'!H:H,MATCH($C62,'Policy Characteristics'!$C:$C,0)))</f>
        <v>5</v>
      </c>
      <c r="O62" s="293" t="str">
        <f>IF(ISBLANK(INDEX('Policy Characteristics'!I:I,MATCH($C62,'Policy Characteristics'!$C:$C,0))),"",INDEX('Policy Characteristics'!I:I,MATCH($C62,'Policy Characteristics'!$C:$C,0)))</f>
        <v>chargers / 100k pop</v>
      </c>
      <c r="P62" s="293"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v>
      </c>
      <c r="Q62" s="293" t="str">
        <f>IF(ISBLANK(INDEX('Policy Characteristics'!K:K,MATCH($C62,'Policy Characteristics'!$C:$C,0))),"",INDEX('Policy Characteristics'!K:K,MATCH($C62,'Policy Characteristics'!$C:$C,0)))</f>
        <v/>
      </c>
      <c r="R62" s="293" t="str">
        <f>IF(ISBLANK(INDEX('Policy Characteristics'!L:L,MATCH($C62,'Policy Characteristics'!$C:$C,0))),"",INDEX('Policy Characteristics'!L:L,MATCH($C62,'Policy Characteristics'!$C:$C,0)))</f>
        <v>ev-charger-deployment.html</v>
      </c>
    </row>
    <row r="63" spans="1:18" s="275" customFormat="1" x14ac:dyDescent="0.25">
      <c r="A63" s="293" t="str">
        <f>IF(ISBLANK(INDEX('Policy Characteristics'!A:A,MATCH($C63,'Policy Characteristics'!$C:$C,0))),"",INDEX('Policy Characteristics'!A:A,MATCH($C63,'Policy Characteristics'!$C:$C,0)))</f>
        <v>Transportation</v>
      </c>
      <c r="B63" s="294" t="str">
        <f>IF(ISBLANK(INDEX('Policy Characteristics'!B:B,MATCH($C63,'Policy Characteristics'!$C:$C,0))),"",INDEX('Policy Characteristics'!B:B,MATCH($C63,'Policy Characteristics'!$C:$C,0)))</f>
        <v>Electric Vehicle Range &amp; Charging Time</v>
      </c>
      <c r="C63" s="275" t="s">
        <v>75</v>
      </c>
      <c r="D63" s="298"/>
      <c r="E63" s="298"/>
      <c r="F63" s="298"/>
      <c r="G63" s="298"/>
      <c r="H63" s="255">
        <v>361</v>
      </c>
      <c r="I63" s="295" t="s">
        <v>660</v>
      </c>
      <c r="J63" s="296" t="str">
        <f>IF(ISBLANK(INDEX('Policy Characteristics'!D:D,MATCH($C63,'Policy Characteristics'!$C:$C,0))),"",INDEX('Policy Characteristics'!D:D,MATCH($C63,'Policy Characteristics'!$C:$C,0)))</f>
        <v>EV Range &amp; Charging Time</v>
      </c>
      <c r="K63" s="293" t="str">
        <f>IF(ISBLANK(INDEX('Policy Characteristics'!E:E,MATCH($C63,'Policy Characteristics'!$C:$C,0))),"",INDEX('Policy Characteristics'!E:E,MATCH($C63,'Policy Characteristics'!$C:$C,0)))</f>
        <v>trans reduce EV range anxiety and charging time</v>
      </c>
      <c r="L63" s="237">
        <f>IF(ISBLANK(INDEX('Policy Characteristics'!F:F,MATCH($C63,'Policy Characteristics'!$C:$C,0))),"",INDEX('Policy Characteristics'!F:F,MATCH($C63,'Policy Characteristics'!$C:$C,0)))</f>
        <v>0</v>
      </c>
      <c r="M63" s="237">
        <f>IF(ISBLANK(INDEX('Policy Characteristics'!G:G,MATCH($C63,'Policy Characteristics'!$C:$C,0))),"",INDEX('Policy Characteristics'!G:G,MATCH($C63,'Policy Characteristics'!$C:$C,0)))</f>
        <v>1</v>
      </c>
      <c r="N63" s="237">
        <f>IF(ISBLANK(INDEX('Policy Characteristics'!H:H,MATCH($C63,'Policy Characteristics'!$C:$C,0))),"",INDEX('Policy Characteristics'!H:H,MATCH($C63,'Policy Characteristics'!$C:$C,0)))</f>
        <v>0.02</v>
      </c>
      <c r="O63" s="293" t="str">
        <f>IF(ISBLANK(INDEX('Policy Characteristics'!I:I,MATCH($C63,'Policy Characteristics'!$C:$C,0))),"",INDEX('Policy Characteristics'!I:I,MATCH($C63,'Policy Characteristics'!$C:$C,0)))</f>
        <v>% reduction in concern</v>
      </c>
      <c r="P63" s="293"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v>
      </c>
      <c r="Q63" s="293" t="str">
        <f>IF(ISBLANK(INDEX('Policy Characteristics'!K:K,MATCH($C63,'Policy Characteristics'!$C:$C,0))),"",INDEX('Policy Characteristics'!K:K,MATCH($C63,'Policy Characteristics'!$C:$C,0)))</f>
        <v/>
      </c>
      <c r="R63" s="293" t="str">
        <f>IF(ISBLANK(INDEX('Policy Characteristics'!L:L,MATCH($C63,'Policy Characteristics'!$C:$C,0))),"",INDEX('Policy Characteristics'!L:L,MATCH($C63,'Policy Characteristics'!$C:$C,0)))</f>
        <v>reduce-range-anxiety-charging-time.html</v>
      </c>
    </row>
    <row r="64" spans="1:18" s="275" customFormat="1" x14ac:dyDescent="0.25">
      <c r="A64" s="293" t="str">
        <f>IF(ISBLANK(INDEX('Policy Characteristics'!A:A,MATCH($C64,'Policy Characteristics'!$C:$C,0))),"",INDEX('Policy Characteristics'!A:A,MATCH($C64,'Policy Characteristics'!$C:$C,0)))</f>
        <v>Transportation</v>
      </c>
      <c r="B64" s="294" t="str">
        <f>IF(ISBLANK(INDEX('Policy Characteristics'!B:B,MATCH($C64,'Policy Characteristics'!$C:$C,0))),"",INDEX('Policy Characteristics'!B:B,MATCH($C64,'Policy Characteristics'!$C:$C,0)))</f>
        <v>Electric Vehicle Sales Standard</v>
      </c>
      <c r="C64" s="275" t="s">
        <v>83</v>
      </c>
      <c r="D64" s="298" t="s">
        <v>672</v>
      </c>
      <c r="E64" s="298" t="s">
        <v>646</v>
      </c>
      <c r="F64" s="298" t="s">
        <v>673</v>
      </c>
      <c r="G64" s="303" t="s">
        <v>674</v>
      </c>
      <c r="H64" s="20">
        <v>186</v>
      </c>
      <c r="I64" s="304" t="s">
        <v>650</v>
      </c>
      <c r="J64" s="296" t="str">
        <f>IF(ISBLANK(INDEX('Policy Characteristics'!D:D,MATCH($C64,'Policy Characteristics'!$C:$C,0))),"",INDEX('Policy Characteristics'!D:D,MATCH($C64,'Policy Characteristics'!$C:$C,0)))</f>
        <v>EV Sales Standard</v>
      </c>
      <c r="K64" s="293" t="str">
        <f>IF(ISBLANK(INDEX('Policy Characteristics'!E:E,MATCH($C64,'Policy Characteristics'!$C:$C,0))),"",INDEX('Policy Characteristics'!E:E,MATCH($C64,'Policy Characteristics'!$C:$C,0)))</f>
        <v>trans EV minimum</v>
      </c>
      <c r="L64" s="237">
        <f>IF(ISBLANK(INDEX('Policy Characteristics'!F:F,MATCH($C64,'Policy Characteristics'!$C:$C,0))),"",INDEX('Policy Characteristics'!F:F,MATCH($C64,'Policy Characteristics'!$C:$C,0)))</f>
        <v>0</v>
      </c>
      <c r="M64" s="237">
        <f>IF(ISBLANK(INDEX('Policy Characteristics'!G:G,MATCH($C64,'Policy Characteristics'!$C:$C,0))),"",INDEX('Policy Characteristics'!G:G,MATCH($C64,'Policy Characteristics'!$C:$C,0)))</f>
        <v>1</v>
      </c>
      <c r="N64" s="237">
        <f>IF(ISBLANK(INDEX('Policy Characteristics'!H:H,MATCH($C64,'Policy Characteristics'!$C:$C,0))),"",INDEX('Policy Characteristics'!H:H,MATCH($C64,'Policy Characteristics'!$C:$C,0)))</f>
        <v>0.01</v>
      </c>
      <c r="O64" s="293" t="str">
        <f>IF(ISBLANK(INDEX('Policy Characteristics'!I:I,MATCH($C64,'Policy Characteristics'!$C:$C,0))),"",INDEX('Policy Characteristics'!I:I,MATCH($C64,'Policy Characteristics'!$C:$C,0)))</f>
        <v>% of new vehicles sold</v>
      </c>
      <c r="P64" s="293"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4" s="293" t="str">
        <f>IF(ISBLANK(INDEX('Policy Characteristics'!K:K,MATCH($C64,'Policy Characteristics'!$C:$C,0))),"",INDEX('Policy Characteristics'!K:K,MATCH($C64,'Policy Characteristics'!$C:$C,0)))</f>
        <v>transportation-sector-main.html#ev-mandate</v>
      </c>
      <c r="R64" s="293" t="str">
        <f>IF(ISBLANK(INDEX('Policy Characteristics'!L:L,MATCH($C64,'Policy Characteristics'!$C:$C,0))),"",INDEX('Policy Characteristics'!L:L,MATCH($C64,'Policy Characteristics'!$C:$C,0)))</f>
        <v>ev-mandate.html</v>
      </c>
    </row>
    <row r="65" spans="1:18" s="275" customFormat="1" ht="14.65" customHeight="1" x14ac:dyDescent="0.25">
      <c r="A65" s="293" t="str">
        <f>IF(ISBLANK(INDEX('Policy Characteristics'!A:A,MATCH($C65,'Policy Characteristics'!$C:$C,0))),"",INDEX('Policy Characteristics'!A:A,MATCH($C65,'Policy Characteristics'!$C:$C,0)))</f>
        <v>Transportation</v>
      </c>
      <c r="B65" s="294" t="str">
        <f>IF(ISBLANK(INDEX('Policy Characteristics'!B:B,MATCH($C65,'Policy Characteristics'!$C:$C,0))),"",INDEX('Policy Characteristics'!B:B,MATCH($C65,'Policy Characteristics'!$C:$C,0)))</f>
        <v>Electric Vehicle Sales Standard</v>
      </c>
      <c r="C65" s="293" t="str">
        <f t="shared" ref="C65:C75" si="3">C$64</f>
        <v>Additional Minimum Required EV Sales Percentage</v>
      </c>
      <c r="D65" s="275" t="s">
        <v>675</v>
      </c>
      <c r="E65" s="275" t="s">
        <v>646</v>
      </c>
      <c r="F65" s="275" t="s">
        <v>676</v>
      </c>
      <c r="G65" s="305" t="s">
        <v>677</v>
      </c>
      <c r="H65" s="20">
        <v>203</v>
      </c>
      <c r="I65" s="304" t="s">
        <v>650</v>
      </c>
      <c r="J65" s="296" t="str">
        <f>IF(ISBLANK(INDEX('Policy Characteristics'!D:D,MATCH($C65,'Policy Characteristics'!$C:$C,0))),"",INDEX('Policy Characteristics'!D:D,MATCH($C65,'Policy Characteristics'!$C:$C,0)))</f>
        <v>EV Sales Standard</v>
      </c>
      <c r="K65" s="293" t="str">
        <f>IF(ISBLANK(INDEX('Policy Characteristics'!E:E,MATCH($C65,'Policy Characteristics'!$C:$C,0))),"",INDEX('Policy Characteristics'!E:E,MATCH($C65,'Policy Characteristics'!$C:$C,0)))</f>
        <v>trans EV minimum</v>
      </c>
      <c r="L65" s="237">
        <f>IF(ISBLANK(INDEX('Policy Characteristics'!F:F,MATCH($C65,'Policy Characteristics'!$C:$C,0))),"",INDEX('Policy Characteristics'!F:F,MATCH($C65,'Policy Characteristics'!$C:$C,0)))</f>
        <v>0</v>
      </c>
      <c r="M65" s="237">
        <f>IF(ISBLANK(INDEX('Policy Characteristics'!G:G,MATCH($C65,'Policy Characteristics'!$C:$C,0))),"",INDEX('Policy Characteristics'!G:G,MATCH($C65,'Policy Characteristics'!$C:$C,0)))</f>
        <v>1</v>
      </c>
      <c r="N65" s="237">
        <f>IF(ISBLANK(INDEX('Policy Characteristics'!H:H,MATCH($C65,'Policy Characteristics'!$C:$C,0))),"",INDEX('Policy Characteristics'!H:H,MATCH($C65,'Policy Characteristics'!$C:$C,0)))</f>
        <v>0.01</v>
      </c>
      <c r="O65" s="293" t="str">
        <f>IF(ISBLANK(INDEX('Policy Characteristics'!I:I,MATCH($C65,'Policy Characteristics'!$C:$C,0))),"",INDEX('Policy Characteristics'!I:I,MATCH($C65,'Policy Characteristics'!$C:$C,0)))</f>
        <v>% of new vehicles sold</v>
      </c>
      <c r="P65" s="293"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5" s="293" t="str">
        <f>IF(ISBLANK(INDEX('Policy Characteristics'!K:K,MATCH($C65,'Policy Characteristics'!$C:$C,0))),"",INDEX('Policy Characteristics'!K:K,MATCH($C65,'Policy Characteristics'!$C:$C,0)))</f>
        <v>transportation-sector-main.html#ev-mandate</v>
      </c>
      <c r="R65" s="293" t="str">
        <f>IF(ISBLANK(INDEX('Policy Characteristics'!L:L,MATCH($C65,'Policy Characteristics'!$C:$C,0))),"",INDEX('Policy Characteristics'!L:L,MATCH($C65,'Policy Characteristics'!$C:$C,0)))</f>
        <v>ev-mandate.html</v>
      </c>
    </row>
    <row r="66" spans="1:18" s="275" customFormat="1" ht="14.65" customHeight="1" x14ac:dyDescent="0.25">
      <c r="A66" s="293" t="str">
        <f>IF(ISBLANK(INDEX('Policy Characteristics'!A:A,MATCH($C66,'Policy Characteristics'!$C:$C,0))),"",INDEX('Policy Characteristics'!A:A,MATCH($C66,'Policy Characteristics'!$C:$C,0)))</f>
        <v>Transportation</v>
      </c>
      <c r="B66" s="294" t="str">
        <f>IF(ISBLANK(INDEX('Policy Characteristics'!B:B,MATCH($C66,'Policy Characteristics'!$C:$C,0))),"",INDEX('Policy Characteristics'!B:B,MATCH($C66,'Policy Characteristics'!$C:$C,0)))</f>
        <v>Electric Vehicle Sales Standard</v>
      </c>
      <c r="C66" s="293" t="str">
        <f t="shared" si="3"/>
        <v>Additional Minimum Required EV Sales Percentage</v>
      </c>
      <c r="D66" s="275" t="s">
        <v>672</v>
      </c>
      <c r="E66" s="275" t="s">
        <v>662</v>
      </c>
      <c r="F66" s="275" t="s">
        <v>673</v>
      </c>
      <c r="G66" s="303" t="s">
        <v>678</v>
      </c>
      <c r="H66" s="20">
        <v>187</v>
      </c>
      <c r="I66" s="304" t="s">
        <v>650</v>
      </c>
      <c r="J66" s="296" t="str">
        <f>IF(ISBLANK(INDEX('Policy Characteristics'!D:D,MATCH($C66,'Policy Characteristics'!$C:$C,0))),"",INDEX('Policy Characteristics'!D:D,MATCH($C66,'Policy Characteristics'!$C:$C,0)))</f>
        <v>EV Sales Standard</v>
      </c>
      <c r="K66" s="293" t="str">
        <f>IF(ISBLANK(INDEX('Policy Characteristics'!E:E,MATCH($C66,'Policy Characteristics'!$C:$C,0))),"",INDEX('Policy Characteristics'!E:E,MATCH($C66,'Policy Characteristics'!$C:$C,0)))</f>
        <v>trans EV minimum</v>
      </c>
      <c r="L66" s="237">
        <f>IF(ISBLANK(INDEX('Policy Characteristics'!F:F,MATCH($C66,'Policy Characteristics'!$C:$C,0))),"",INDEX('Policy Characteristics'!F:F,MATCH($C66,'Policy Characteristics'!$C:$C,0)))</f>
        <v>0</v>
      </c>
      <c r="M66" s="237">
        <f>IF(ISBLANK(INDEX('Policy Characteristics'!G:G,MATCH($C66,'Policy Characteristics'!$C:$C,0))),"",INDEX('Policy Characteristics'!G:G,MATCH($C66,'Policy Characteristics'!$C:$C,0)))</f>
        <v>1</v>
      </c>
      <c r="N66" s="237">
        <f>IF(ISBLANK(INDEX('Policy Characteristics'!H:H,MATCH($C66,'Policy Characteristics'!$C:$C,0))),"",INDEX('Policy Characteristics'!H:H,MATCH($C66,'Policy Characteristics'!$C:$C,0)))</f>
        <v>0.01</v>
      </c>
      <c r="O66" s="293" t="str">
        <f>IF(ISBLANK(INDEX('Policy Characteristics'!I:I,MATCH($C66,'Policy Characteristics'!$C:$C,0))),"",INDEX('Policy Characteristics'!I:I,MATCH($C66,'Policy Characteristics'!$C:$C,0)))</f>
        <v>% of new vehicles sold</v>
      </c>
      <c r="P66" s="293"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6" s="293" t="str">
        <f>IF(ISBLANK(INDEX('Policy Characteristics'!K:K,MATCH($C66,'Policy Characteristics'!$C:$C,0))),"",INDEX('Policy Characteristics'!K:K,MATCH($C66,'Policy Characteristics'!$C:$C,0)))</f>
        <v>transportation-sector-main.html#ev-mandate</v>
      </c>
      <c r="R66" s="293" t="str">
        <f>IF(ISBLANK(INDEX('Policy Characteristics'!L:L,MATCH($C66,'Policy Characteristics'!$C:$C,0))),"",INDEX('Policy Characteristics'!L:L,MATCH($C66,'Policy Characteristics'!$C:$C,0)))</f>
        <v>ev-mandate.html</v>
      </c>
    </row>
    <row r="67" spans="1:18" s="275" customFormat="1" ht="14.65" customHeight="1" x14ac:dyDescent="0.25">
      <c r="A67" s="293" t="str">
        <f>IF(ISBLANK(INDEX('Policy Characteristics'!A:A,MATCH($C67,'Policy Characteristics'!$C:$C,0))),"",INDEX('Policy Characteristics'!A:A,MATCH($C67,'Policy Characteristics'!$C:$C,0)))</f>
        <v>Transportation</v>
      </c>
      <c r="B67" s="294" t="str">
        <f>IF(ISBLANK(INDEX('Policy Characteristics'!B:B,MATCH($C67,'Policy Characteristics'!$C:$C,0))),"",INDEX('Policy Characteristics'!B:B,MATCH($C67,'Policy Characteristics'!$C:$C,0)))</f>
        <v>Electric Vehicle Sales Standard</v>
      </c>
      <c r="C67" s="293" t="str">
        <f t="shared" si="3"/>
        <v>Additional Minimum Required EV Sales Percentage</v>
      </c>
      <c r="D67" s="275" t="s">
        <v>675</v>
      </c>
      <c r="E67" s="275" t="s">
        <v>662</v>
      </c>
      <c r="F67" s="275" t="s">
        <v>676</v>
      </c>
      <c r="G67" s="303" t="s">
        <v>679</v>
      </c>
      <c r="H67" s="20">
        <v>191</v>
      </c>
      <c r="I67" s="304" t="s">
        <v>650</v>
      </c>
      <c r="J67" s="296" t="str">
        <f>IF(ISBLANK(INDEX('Policy Characteristics'!D:D,MATCH($C67,'Policy Characteristics'!$C:$C,0))),"",INDEX('Policy Characteristics'!D:D,MATCH($C67,'Policy Characteristics'!$C:$C,0)))</f>
        <v>EV Sales Standard</v>
      </c>
      <c r="K67" s="293" t="str">
        <f>IF(ISBLANK(INDEX('Policy Characteristics'!E:E,MATCH($C67,'Policy Characteristics'!$C:$C,0))),"",INDEX('Policy Characteristics'!E:E,MATCH($C67,'Policy Characteristics'!$C:$C,0)))</f>
        <v>trans EV minimum</v>
      </c>
      <c r="L67" s="237">
        <f>IF(ISBLANK(INDEX('Policy Characteristics'!F:F,MATCH($C67,'Policy Characteristics'!$C:$C,0))),"",INDEX('Policy Characteristics'!F:F,MATCH($C67,'Policy Characteristics'!$C:$C,0)))</f>
        <v>0</v>
      </c>
      <c r="M67" s="237">
        <f>IF(ISBLANK(INDEX('Policy Characteristics'!G:G,MATCH($C67,'Policy Characteristics'!$C:$C,0))),"",INDEX('Policy Characteristics'!G:G,MATCH($C67,'Policy Characteristics'!$C:$C,0)))</f>
        <v>1</v>
      </c>
      <c r="N67" s="237">
        <f>IF(ISBLANK(INDEX('Policy Characteristics'!H:H,MATCH($C67,'Policy Characteristics'!$C:$C,0))),"",INDEX('Policy Characteristics'!H:H,MATCH($C67,'Policy Characteristics'!$C:$C,0)))</f>
        <v>0.01</v>
      </c>
      <c r="O67" s="293" t="str">
        <f>IF(ISBLANK(INDEX('Policy Characteristics'!I:I,MATCH($C67,'Policy Characteristics'!$C:$C,0))),"",INDEX('Policy Characteristics'!I:I,MATCH($C67,'Policy Characteristics'!$C:$C,0)))</f>
        <v>% of new vehicles sold</v>
      </c>
      <c r="P67" s="293"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7" s="293" t="str">
        <f>IF(ISBLANK(INDEX('Policy Characteristics'!K:K,MATCH($C67,'Policy Characteristics'!$C:$C,0))),"",INDEX('Policy Characteristics'!K:K,MATCH($C67,'Policy Characteristics'!$C:$C,0)))</f>
        <v>transportation-sector-main.html#ev-mandate</v>
      </c>
      <c r="R67" s="293" t="str">
        <f>IF(ISBLANK(INDEX('Policy Characteristics'!L:L,MATCH($C67,'Policy Characteristics'!$C:$C,0))),"",INDEX('Policy Characteristics'!L:L,MATCH($C67,'Policy Characteristics'!$C:$C,0)))</f>
        <v>ev-mandate.html</v>
      </c>
    </row>
    <row r="68" spans="1:18" s="275" customFormat="1" x14ac:dyDescent="0.25">
      <c r="A68" s="293" t="str">
        <f>IF(ISBLANK(INDEX('Policy Characteristics'!A:A,MATCH($C68,'Policy Characteristics'!$C:$C,0))),"",INDEX('Policy Characteristics'!A:A,MATCH($C68,'Policy Characteristics'!$C:$C,0)))</f>
        <v>Transportation</v>
      </c>
      <c r="B68" s="294" t="str">
        <f>IF(ISBLANK(INDEX('Policy Characteristics'!B:B,MATCH($C68,'Policy Characteristics'!$C:$C,0))),"",INDEX('Policy Characteristics'!B:B,MATCH($C68,'Policy Characteristics'!$C:$C,0)))</f>
        <v>Electric Vehicle Sales Standard</v>
      </c>
      <c r="C68" s="293" t="str">
        <f t="shared" si="3"/>
        <v>Additional Minimum Required EV Sales Percentage</v>
      </c>
      <c r="D68" s="275" t="s">
        <v>672</v>
      </c>
      <c r="E68" s="275" t="s">
        <v>664</v>
      </c>
      <c r="F68" s="275" t="s">
        <v>673</v>
      </c>
      <c r="G68" s="303" t="s">
        <v>680</v>
      </c>
      <c r="H68" s="20">
        <v>496</v>
      </c>
      <c r="I68" s="304" t="s">
        <v>650</v>
      </c>
      <c r="J68" s="296" t="str">
        <f>IF(ISBLANK(INDEX('Policy Characteristics'!D:D,MATCH($C68,'Policy Characteristics'!$C:$C,0))),"",INDEX('Policy Characteristics'!D:D,MATCH($C68,'Policy Characteristics'!$C:$C,0)))</f>
        <v>EV Sales Standard</v>
      </c>
      <c r="K68" s="293" t="str">
        <f>IF(ISBLANK(INDEX('Policy Characteristics'!E:E,MATCH($C68,'Policy Characteristics'!$C:$C,0))),"",INDEX('Policy Characteristics'!E:E,MATCH($C68,'Policy Characteristics'!$C:$C,0)))</f>
        <v>trans EV minimum</v>
      </c>
      <c r="L68" s="237">
        <f>IF(ISBLANK(INDEX('Policy Characteristics'!F:F,MATCH($C68,'Policy Characteristics'!$C:$C,0))),"",INDEX('Policy Characteristics'!F:F,MATCH($C68,'Policy Characteristics'!$C:$C,0)))</f>
        <v>0</v>
      </c>
      <c r="M68" s="237">
        <f>IF(ISBLANK(INDEX('Policy Characteristics'!G:G,MATCH($C68,'Policy Characteristics'!$C:$C,0))),"",INDEX('Policy Characteristics'!G:G,MATCH($C68,'Policy Characteristics'!$C:$C,0)))</f>
        <v>1</v>
      </c>
      <c r="N68" s="237">
        <f>IF(ISBLANK(INDEX('Policy Characteristics'!H:H,MATCH($C68,'Policy Characteristics'!$C:$C,0))),"",INDEX('Policy Characteristics'!H:H,MATCH($C68,'Policy Characteristics'!$C:$C,0)))</f>
        <v>0.01</v>
      </c>
      <c r="O68" s="293" t="str">
        <f>IF(ISBLANK(INDEX('Policy Characteristics'!I:I,MATCH($C68,'Policy Characteristics'!$C:$C,0))),"",INDEX('Policy Characteristics'!I:I,MATCH($C68,'Policy Characteristics'!$C:$C,0)))</f>
        <v>% of new vehicles sold</v>
      </c>
      <c r="P68" s="293"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8" s="293" t="str">
        <f>IF(ISBLANK(INDEX('Policy Characteristics'!K:K,MATCH($C68,'Policy Characteristics'!$C:$C,0))),"",INDEX('Policy Characteristics'!K:K,MATCH($C68,'Policy Characteristics'!$C:$C,0)))</f>
        <v>transportation-sector-main.html#ev-mandate</v>
      </c>
      <c r="R68" s="293" t="str">
        <f>IF(ISBLANK(INDEX('Policy Characteristics'!L:L,MATCH($C68,'Policy Characteristics'!$C:$C,0))),"",INDEX('Policy Characteristics'!L:L,MATCH($C68,'Policy Characteristics'!$C:$C,0)))</f>
        <v>ev-mandate.html</v>
      </c>
    </row>
    <row r="69" spans="1:18" s="275" customFormat="1" x14ac:dyDescent="0.25">
      <c r="A69" s="293" t="str">
        <f>IF(ISBLANK(INDEX('Policy Characteristics'!A:A,MATCH($C69,'Policy Characteristics'!$C:$C,0))),"",INDEX('Policy Characteristics'!A:A,MATCH($C69,'Policy Characteristics'!$C:$C,0)))</f>
        <v>Transportation</v>
      </c>
      <c r="B69" s="294" t="str">
        <f>IF(ISBLANK(INDEX('Policy Characteristics'!B:B,MATCH($C69,'Policy Characteristics'!$C:$C,0))),"",INDEX('Policy Characteristics'!B:B,MATCH($C69,'Policy Characteristics'!$C:$C,0)))</f>
        <v>Electric Vehicle Sales Standard</v>
      </c>
      <c r="C69" s="293" t="str">
        <f t="shared" si="3"/>
        <v>Additional Minimum Required EV Sales Percentage</v>
      </c>
      <c r="D69" s="275" t="s">
        <v>675</v>
      </c>
      <c r="E69" s="275" t="s">
        <v>664</v>
      </c>
      <c r="F69" s="275" t="s">
        <v>676</v>
      </c>
      <c r="G69" s="303" t="s">
        <v>680</v>
      </c>
      <c r="H69" s="20">
        <v>497</v>
      </c>
      <c r="I69" s="304" t="s">
        <v>650</v>
      </c>
      <c r="J69" s="296" t="str">
        <f>IF(ISBLANK(INDEX('Policy Characteristics'!D:D,MATCH($C69,'Policy Characteristics'!$C:$C,0))),"",INDEX('Policy Characteristics'!D:D,MATCH($C69,'Policy Characteristics'!$C:$C,0)))</f>
        <v>EV Sales Standard</v>
      </c>
      <c r="K69" s="293" t="str">
        <f>IF(ISBLANK(INDEX('Policy Characteristics'!E:E,MATCH($C69,'Policy Characteristics'!$C:$C,0))),"",INDEX('Policy Characteristics'!E:E,MATCH($C69,'Policy Characteristics'!$C:$C,0)))</f>
        <v>trans EV minimum</v>
      </c>
      <c r="L69" s="237">
        <f>IF(ISBLANK(INDEX('Policy Characteristics'!F:F,MATCH($C69,'Policy Characteristics'!$C:$C,0))),"",INDEX('Policy Characteristics'!F:F,MATCH($C69,'Policy Characteristics'!$C:$C,0)))</f>
        <v>0</v>
      </c>
      <c r="M69" s="237">
        <f>IF(ISBLANK(INDEX('Policy Characteristics'!G:G,MATCH($C69,'Policy Characteristics'!$C:$C,0))),"",INDEX('Policy Characteristics'!G:G,MATCH($C69,'Policy Characteristics'!$C:$C,0)))</f>
        <v>1</v>
      </c>
      <c r="N69" s="237">
        <f>IF(ISBLANK(INDEX('Policy Characteristics'!H:H,MATCH($C69,'Policy Characteristics'!$C:$C,0))),"",INDEX('Policy Characteristics'!H:H,MATCH($C69,'Policy Characteristics'!$C:$C,0)))</f>
        <v>0.01</v>
      </c>
      <c r="O69" s="293" t="str">
        <f>IF(ISBLANK(INDEX('Policy Characteristics'!I:I,MATCH($C69,'Policy Characteristics'!$C:$C,0))),"",INDEX('Policy Characteristics'!I:I,MATCH($C69,'Policy Characteristics'!$C:$C,0)))</f>
        <v>% of new vehicles sold</v>
      </c>
      <c r="P69" s="293"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9" s="293" t="str">
        <f>IF(ISBLANK(INDEX('Policy Characteristics'!K:K,MATCH($C69,'Policy Characteristics'!$C:$C,0))),"",INDEX('Policy Characteristics'!K:K,MATCH($C69,'Policy Characteristics'!$C:$C,0)))</f>
        <v>transportation-sector-main.html#ev-mandate</v>
      </c>
      <c r="R69" s="293" t="str">
        <f>IF(ISBLANK(INDEX('Policy Characteristics'!L:L,MATCH($C69,'Policy Characteristics'!$C:$C,0))),"",INDEX('Policy Characteristics'!L:L,MATCH($C69,'Policy Characteristics'!$C:$C,0)))</f>
        <v>ev-mandate.html</v>
      </c>
    </row>
    <row r="70" spans="1:18" s="275" customFormat="1" x14ac:dyDescent="0.25">
      <c r="A70" s="293" t="str">
        <f>IF(ISBLANK(INDEX('Policy Characteristics'!A:A,MATCH($C70,'Policy Characteristics'!$C:$C,0))),"",INDEX('Policy Characteristics'!A:A,MATCH($C70,'Policy Characteristics'!$C:$C,0)))</f>
        <v>Transportation</v>
      </c>
      <c r="B70" s="294" t="str">
        <f>IF(ISBLANK(INDEX('Policy Characteristics'!B:B,MATCH($C70,'Policy Characteristics'!$C:$C,0))),"",INDEX('Policy Characteristics'!B:B,MATCH($C70,'Policy Characteristics'!$C:$C,0)))</f>
        <v>Electric Vehicle Sales Standard</v>
      </c>
      <c r="C70" s="293" t="str">
        <f t="shared" si="3"/>
        <v>Additional Minimum Required EV Sales Percentage</v>
      </c>
      <c r="D70" s="275" t="s">
        <v>672</v>
      </c>
      <c r="E70" s="275" t="s">
        <v>666</v>
      </c>
      <c r="F70" s="275" t="s">
        <v>673</v>
      </c>
      <c r="G70" s="303" t="s">
        <v>681</v>
      </c>
      <c r="H70" s="20">
        <v>498</v>
      </c>
      <c r="I70" s="304" t="s">
        <v>650</v>
      </c>
      <c r="J70" s="296" t="str">
        <f>IF(ISBLANK(INDEX('Policy Characteristics'!D:D,MATCH($C70,'Policy Characteristics'!$C:$C,0))),"",INDEX('Policy Characteristics'!D:D,MATCH($C70,'Policy Characteristics'!$C:$C,0)))</f>
        <v>EV Sales Standard</v>
      </c>
      <c r="K70" s="293" t="str">
        <f>IF(ISBLANK(INDEX('Policy Characteristics'!E:E,MATCH($C70,'Policy Characteristics'!$C:$C,0))),"",INDEX('Policy Characteristics'!E:E,MATCH($C70,'Policy Characteristics'!$C:$C,0)))</f>
        <v>trans EV minimum</v>
      </c>
      <c r="L70" s="237">
        <f>IF(ISBLANK(INDEX('Policy Characteristics'!F:F,MATCH($C70,'Policy Characteristics'!$C:$C,0))),"",INDEX('Policy Characteristics'!F:F,MATCH($C70,'Policy Characteristics'!$C:$C,0)))</f>
        <v>0</v>
      </c>
      <c r="M70" s="237">
        <f>IF(ISBLANK(INDEX('Policy Characteristics'!G:G,MATCH($C70,'Policy Characteristics'!$C:$C,0))),"",INDEX('Policy Characteristics'!G:G,MATCH($C70,'Policy Characteristics'!$C:$C,0)))</f>
        <v>1</v>
      </c>
      <c r="N70" s="237">
        <f>IF(ISBLANK(INDEX('Policy Characteristics'!H:H,MATCH($C70,'Policy Characteristics'!$C:$C,0))),"",INDEX('Policy Characteristics'!H:H,MATCH($C70,'Policy Characteristics'!$C:$C,0)))</f>
        <v>0.01</v>
      </c>
      <c r="O70" s="293" t="str">
        <f>IF(ISBLANK(INDEX('Policy Characteristics'!I:I,MATCH($C70,'Policy Characteristics'!$C:$C,0))),"",INDEX('Policy Characteristics'!I:I,MATCH($C70,'Policy Characteristics'!$C:$C,0)))</f>
        <v>% of new vehicles sold</v>
      </c>
      <c r="P70" s="293"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0" s="293" t="str">
        <f>IF(ISBLANK(INDEX('Policy Characteristics'!K:K,MATCH($C70,'Policy Characteristics'!$C:$C,0))),"",INDEX('Policy Characteristics'!K:K,MATCH($C70,'Policy Characteristics'!$C:$C,0)))</f>
        <v>transportation-sector-main.html#ev-mandate</v>
      </c>
      <c r="R70" s="293" t="str">
        <f>IF(ISBLANK(INDEX('Policy Characteristics'!L:L,MATCH($C70,'Policy Characteristics'!$C:$C,0))),"",INDEX('Policy Characteristics'!L:L,MATCH($C70,'Policy Characteristics'!$C:$C,0)))</f>
        <v>ev-mandate.html</v>
      </c>
    </row>
    <row r="71" spans="1:18" s="275" customFormat="1" x14ac:dyDescent="0.25">
      <c r="A71" s="293" t="str">
        <f>IF(ISBLANK(INDEX('Policy Characteristics'!A:A,MATCH($C71,'Policy Characteristics'!$C:$C,0))),"",INDEX('Policy Characteristics'!A:A,MATCH($C71,'Policy Characteristics'!$C:$C,0)))</f>
        <v>Transportation</v>
      </c>
      <c r="B71" s="294" t="str">
        <f>IF(ISBLANK(INDEX('Policy Characteristics'!B:B,MATCH($C71,'Policy Characteristics'!$C:$C,0))),"",INDEX('Policy Characteristics'!B:B,MATCH($C71,'Policy Characteristics'!$C:$C,0)))</f>
        <v>Electric Vehicle Sales Standard</v>
      </c>
      <c r="C71" s="293" t="str">
        <f t="shared" si="3"/>
        <v>Additional Minimum Required EV Sales Percentage</v>
      </c>
      <c r="D71" s="275" t="s">
        <v>675</v>
      </c>
      <c r="E71" s="275" t="s">
        <v>666</v>
      </c>
      <c r="F71" s="275" t="s">
        <v>676</v>
      </c>
      <c r="G71" s="303" t="s">
        <v>681</v>
      </c>
      <c r="H71" s="20">
        <v>499</v>
      </c>
      <c r="I71" s="304" t="s">
        <v>650</v>
      </c>
      <c r="J71" s="296" t="str">
        <f>IF(ISBLANK(INDEX('Policy Characteristics'!D:D,MATCH($C71,'Policy Characteristics'!$C:$C,0))),"",INDEX('Policy Characteristics'!D:D,MATCH($C71,'Policy Characteristics'!$C:$C,0)))</f>
        <v>EV Sales Standard</v>
      </c>
      <c r="K71" s="293" t="str">
        <f>IF(ISBLANK(INDEX('Policy Characteristics'!E:E,MATCH($C71,'Policy Characteristics'!$C:$C,0))),"",INDEX('Policy Characteristics'!E:E,MATCH($C71,'Policy Characteristics'!$C:$C,0)))</f>
        <v>trans EV minimum</v>
      </c>
      <c r="L71" s="237">
        <f>IF(ISBLANK(INDEX('Policy Characteristics'!F:F,MATCH($C71,'Policy Characteristics'!$C:$C,0))),"",INDEX('Policy Characteristics'!F:F,MATCH($C71,'Policy Characteristics'!$C:$C,0)))</f>
        <v>0</v>
      </c>
      <c r="M71" s="237">
        <f>IF(ISBLANK(INDEX('Policy Characteristics'!G:G,MATCH($C71,'Policy Characteristics'!$C:$C,0))),"",INDEX('Policy Characteristics'!G:G,MATCH($C71,'Policy Characteristics'!$C:$C,0)))</f>
        <v>1</v>
      </c>
      <c r="N71" s="237">
        <f>IF(ISBLANK(INDEX('Policy Characteristics'!H:H,MATCH($C71,'Policy Characteristics'!$C:$C,0))),"",INDEX('Policy Characteristics'!H:H,MATCH($C71,'Policy Characteristics'!$C:$C,0)))</f>
        <v>0.01</v>
      </c>
      <c r="O71" s="293" t="str">
        <f>IF(ISBLANK(INDEX('Policy Characteristics'!I:I,MATCH($C71,'Policy Characteristics'!$C:$C,0))),"",INDEX('Policy Characteristics'!I:I,MATCH($C71,'Policy Characteristics'!$C:$C,0)))</f>
        <v>% of new vehicles sold</v>
      </c>
      <c r="P71" s="293"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1" s="293" t="str">
        <f>IF(ISBLANK(INDEX('Policy Characteristics'!K:K,MATCH($C71,'Policy Characteristics'!$C:$C,0))),"",INDEX('Policy Characteristics'!K:K,MATCH($C71,'Policy Characteristics'!$C:$C,0)))</f>
        <v>transportation-sector-main.html#ev-mandate</v>
      </c>
      <c r="R71" s="293" t="str">
        <f>IF(ISBLANK(INDEX('Policy Characteristics'!L:L,MATCH($C71,'Policy Characteristics'!$C:$C,0))),"",INDEX('Policy Characteristics'!L:L,MATCH($C71,'Policy Characteristics'!$C:$C,0)))</f>
        <v>ev-mandate.html</v>
      </c>
    </row>
    <row r="72" spans="1:18" s="275" customFormat="1" x14ac:dyDescent="0.25">
      <c r="A72" s="293" t="str">
        <f>IF(ISBLANK(INDEX('Policy Characteristics'!A:A,MATCH($C72,'Policy Characteristics'!$C:$C,0))),"",INDEX('Policy Characteristics'!A:A,MATCH($C72,'Policy Characteristics'!$C:$C,0)))</f>
        <v>Transportation</v>
      </c>
      <c r="B72" s="294" t="str">
        <f>IF(ISBLANK(INDEX('Policy Characteristics'!B:B,MATCH($C72,'Policy Characteristics'!$C:$C,0))),"",INDEX('Policy Characteristics'!B:B,MATCH($C72,'Policy Characteristics'!$C:$C,0)))</f>
        <v>Electric Vehicle Sales Standard</v>
      </c>
      <c r="C72" s="293" t="str">
        <f t="shared" si="3"/>
        <v>Additional Minimum Required EV Sales Percentage</v>
      </c>
      <c r="D72" s="275" t="s">
        <v>672</v>
      </c>
      <c r="E72" s="275" t="s">
        <v>668</v>
      </c>
      <c r="F72" s="275" t="s">
        <v>673</v>
      </c>
      <c r="G72" s="303" t="s">
        <v>682</v>
      </c>
      <c r="H72" s="20">
        <v>500</v>
      </c>
      <c r="I72" s="304" t="s">
        <v>650</v>
      </c>
      <c r="J72" s="296" t="str">
        <f>IF(ISBLANK(INDEX('Policy Characteristics'!D:D,MATCH($C72,'Policy Characteristics'!$C:$C,0))),"",INDEX('Policy Characteristics'!D:D,MATCH($C72,'Policy Characteristics'!$C:$C,0)))</f>
        <v>EV Sales Standard</v>
      </c>
      <c r="K72" s="293" t="str">
        <f>IF(ISBLANK(INDEX('Policy Characteristics'!E:E,MATCH($C72,'Policy Characteristics'!$C:$C,0))),"",INDEX('Policy Characteristics'!E:E,MATCH($C72,'Policy Characteristics'!$C:$C,0)))</f>
        <v>trans EV minimum</v>
      </c>
      <c r="L72" s="237">
        <f>IF(ISBLANK(INDEX('Policy Characteristics'!F:F,MATCH($C72,'Policy Characteristics'!$C:$C,0))),"",INDEX('Policy Characteristics'!F:F,MATCH($C72,'Policy Characteristics'!$C:$C,0)))</f>
        <v>0</v>
      </c>
      <c r="M72" s="237">
        <f>IF(ISBLANK(INDEX('Policy Characteristics'!G:G,MATCH($C72,'Policy Characteristics'!$C:$C,0))),"",INDEX('Policy Characteristics'!G:G,MATCH($C72,'Policy Characteristics'!$C:$C,0)))</f>
        <v>1</v>
      </c>
      <c r="N72" s="237">
        <f>IF(ISBLANK(INDEX('Policy Characteristics'!H:H,MATCH($C72,'Policy Characteristics'!$C:$C,0))),"",INDEX('Policy Characteristics'!H:H,MATCH($C72,'Policy Characteristics'!$C:$C,0)))</f>
        <v>0.01</v>
      </c>
      <c r="O72" s="293" t="str">
        <f>IF(ISBLANK(INDEX('Policy Characteristics'!I:I,MATCH($C72,'Policy Characteristics'!$C:$C,0))),"",INDEX('Policy Characteristics'!I:I,MATCH($C72,'Policy Characteristics'!$C:$C,0)))</f>
        <v>% of new vehicles sold</v>
      </c>
      <c r="P72" s="293"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2" s="293" t="str">
        <f>IF(ISBLANK(INDEX('Policy Characteristics'!K:K,MATCH($C72,'Policy Characteristics'!$C:$C,0))),"",INDEX('Policy Characteristics'!K:K,MATCH($C72,'Policy Characteristics'!$C:$C,0)))</f>
        <v>transportation-sector-main.html#ev-mandate</v>
      </c>
      <c r="R72" s="293" t="str">
        <f>IF(ISBLANK(INDEX('Policy Characteristics'!L:L,MATCH($C72,'Policy Characteristics'!$C:$C,0))),"",INDEX('Policy Characteristics'!L:L,MATCH($C72,'Policy Characteristics'!$C:$C,0)))</f>
        <v>ev-mandate.html</v>
      </c>
    </row>
    <row r="73" spans="1:18" s="275" customFormat="1" x14ac:dyDescent="0.25">
      <c r="A73" s="293" t="str">
        <f>IF(ISBLANK(INDEX('Policy Characteristics'!A:A,MATCH($C73,'Policy Characteristics'!$C:$C,0))),"",INDEX('Policy Characteristics'!A:A,MATCH($C73,'Policy Characteristics'!$C:$C,0)))</f>
        <v>Transportation</v>
      </c>
      <c r="B73" s="294" t="str">
        <f>IF(ISBLANK(INDEX('Policy Characteristics'!B:B,MATCH($C73,'Policy Characteristics'!$C:$C,0))),"",INDEX('Policy Characteristics'!B:B,MATCH($C73,'Policy Characteristics'!$C:$C,0)))</f>
        <v>Electric Vehicle Sales Standard</v>
      </c>
      <c r="C73" s="293" t="str">
        <f t="shared" si="3"/>
        <v>Additional Minimum Required EV Sales Percentage</v>
      </c>
      <c r="D73" s="275" t="s">
        <v>675</v>
      </c>
      <c r="E73" s="275" t="s">
        <v>668</v>
      </c>
      <c r="F73" s="275" t="s">
        <v>676</v>
      </c>
      <c r="G73" s="303" t="s">
        <v>683</v>
      </c>
      <c r="H73" s="20">
        <v>501</v>
      </c>
      <c r="I73" s="304" t="s">
        <v>650</v>
      </c>
      <c r="J73" s="296" t="str">
        <f>IF(ISBLANK(INDEX('Policy Characteristics'!D:D,MATCH($C73,'Policy Characteristics'!$C:$C,0))),"",INDEX('Policy Characteristics'!D:D,MATCH($C73,'Policy Characteristics'!$C:$C,0)))</f>
        <v>EV Sales Standard</v>
      </c>
      <c r="K73" s="293" t="str">
        <f>IF(ISBLANK(INDEX('Policy Characteristics'!E:E,MATCH($C73,'Policy Characteristics'!$C:$C,0))),"",INDEX('Policy Characteristics'!E:E,MATCH($C73,'Policy Characteristics'!$C:$C,0)))</f>
        <v>trans EV minimum</v>
      </c>
      <c r="L73" s="237">
        <f>IF(ISBLANK(INDEX('Policy Characteristics'!F:F,MATCH($C73,'Policy Characteristics'!$C:$C,0))),"",INDEX('Policy Characteristics'!F:F,MATCH($C73,'Policy Characteristics'!$C:$C,0)))</f>
        <v>0</v>
      </c>
      <c r="M73" s="237">
        <f>IF(ISBLANK(INDEX('Policy Characteristics'!G:G,MATCH($C73,'Policy Characteristics'!$C:$C,0))),"",INDEX('Policy Characteristics'!G:G,MATCH($C73,'Policy Characteristics'!$C:$C,0)))</f>
        <v>1</v>
      </c>
      <c r="N73" s="237">
        <f>IF(ISBLANK(INDEX('Policy Characteristics'!H:H,MATCH($C73,'Policy Characteristics'!$C:$C,0))),"",INDEX('Policy Characteristics'!H:H,MATCH($C73,'Policy Characteristics'!$C:$C,0)))</f>
        <v>0.01</v>
      </c>
      <c r="O73" s="293" t="str">
        <f>IF(ISBLANK(INDEX('Policy Characteristics'!I:I,MATCH($C73,'Policy Characteristics'!$C:$C,0))),"",INDEX('Policy Characteristics'!I:I,MATCH($C73,'Policy Characteristics'!$C:$C,0)))</f>
        <v>% of new vehicles sold</v>
      </c>
      <c r="P73" s="293"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3" s="293" t="str">
        <f>IF(ISBLANK(INDEX('Policy Characteristics'!K:K,MATCH($C73,'Policy Characteristics'!$C:$C,0))),"",INDEX('Policy Characteristics'!K:K,MATCH($C73,'Policy Characteristics'!$C:$C,0)))</f>
        <v>transportation-sector-main.html#ev-mandate</v>
      </c>
      <c r="R73" s="293" t="str">
        <f>IF(ISBLANK(INDEX('Policy Characteristics'!L:L,MATCH($C73,'Policy Characteristics'!$C:$C,0))),"",INDEX('Policy Characteristics'!L:L,MATCH($C73,'Policy Characteristics'!$C:$C,0)))</f>
        <v>ev-mandate.html</v>
      </c>
    </row>
    <row r="74" spans="1:18" s="275" customFormat="1" x14ac:dyDescent="0.25">
      <c r="A74" s="293" t="str">
        <f>IF(ISBLANK(INDEX('Policy Characteristics'!A:A,MATCH($C74,'Policy Characteristics'!$C:$C,0))),"",INDEX('Policy Characteristics'!A:A,MATCH($C74,'Policy Characteristics'!$C:$C,0)))</f>
        <v>Transportation</v>
      </c>
      <c r="B74" s="294" t="str">
        <f>IF(ISBLANK(INDEX('Policy Characteristics'!B:B,MATCH($C74,'Policy Characteristics'!$C:$C,0))),"",INDEX('Policy Characteristics'!B:B,MATCH($C74,'Policy Characteristics'!$C:$C,0)))</f>
        <v>Electric Vehicle Sales Standard</v>
      </c>
      <c r="C74" s="293" t="str">
        <f t="shared" si="3"/>
        <v>Additional Minimum Required EV Sales Percentage</v>
      </c>
      <c r="D74" s="275" t="s">
        <v>672</v>
      </c>
      <c r="E74" s="275" t="s">
        <v>670</v>
      </c>
      <c r="F74" s="275" t="s">
        <v>673</v>
      </c>
      <c r="G74" s="303" t="s">
        <v>684</v>
      </c>
      <c r="H74" s="20">
        <v>188</v>
      </c>
      <c r="I74" s="304" t="s">
        <v>650</v>
      </c>
      <c r="J74" s="296" t="str">
        <f>IF(ISBLANK(INDEX('Policy Characteristics'!D:D,MATCH($C74,'Policy Characteristics'!$C:$C,0))),"",INDEX('Policy Characteristics'!D:D,MATCH($C74,'Policy Characteristics'!$C:$C,0)))</f>
        <v>EV Sales Standard</v>
      </c>
      <c r="K74" s="293" t="str">
        <f>IF(ISBLANK(INDEX('Policy Characteristics'!E:E,MATCH($C74,'Policy Characteristics'!$C:$C,0))),"",INDEX('Policy Characteristics'!E:E,MATCH($C74,'Policy Characteristics'!$C:$C,0)))</f>
        <v>trans EV minimum</v>
      </c>
      <c r="L74" s="237">
        <f>IF(ISBLANK(INDEX('Policy Characteristics'!F:F,MATCH($C74,'Policy Characteristics'!$C:$C,0))),"",INDEX('Policy Characteristics'!F:F,MATCH($C74,'Policy Characteristics'!$C:$C,0)))</f>
        <v>0</v>
      </c>
      <c r="M74" s="237">
        <f>IF(ISBLANK(INDEX('Policy Characteristics'!G:G,MATCH($C74,'Policy Characteristics'!$C:$C,0))),"",INDEX('Policy Characteristics'!G:G,MATCH($C74,'Policy Characteristics'!$C:$C,0)))</f>
        <v>1</v>
      </c>
      <c r="N74" s="237">
        <f>IF(ISBLANK(INDEX('Policy Characteristics'!H:H,MATCH($C74,'Policy Characteristics'!$C:$C,0))),"",INDEX('Policy Characteristics'!H:H,MATCH($C74,'Policy Characteristics'!$C:$C,0)))</f>
        <v>0.01</v>
      </c>
      <c r="O74" s="293" t="str">
        <f>IF(ISBLANK(INDEX('Policy Characteristics'!I:I,MATCH($C74,'Policy Characteristics'!$C:$C,0))),"",INDEX('Policy Characteristics'!I:I,MATCH($C74,'Policy Characteristics'!$C:$C,0)))</f>
        <v>% of new vehicles sold</v>
      </c>
      <c r="P74" s="293"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4" s="293" t="str">
        <f>IF(ISBLANK(INDEX('Policy Characteristics'!K:K,MATCH($C74,'Policy Characteristics'!$C:$C,0))),"",INDEX('Policy Characteristics'!K:K,MATCH($C74,'Policy Characteristics'!$C:$C,0)))</f>
        <v>transportation-sector-main.html#ev-mandate</v>
      </c>
      <c r="R74" s="293" t="str">
        <f>IF(ISBLANK(INDEX('Policy Characteristics'!L:L,MATCH($C74,'Policy Characteristics'!$C:$C,0))),"",INDEX('Policy Characteristics'!L:L,MATCH($C74,'Policy Characteristics'!$C:$C,0)))</f>
        <v>ev-mandate.html</v>
      </c>
    </row>
    <row r="75" spans="1:18" s="275" customFormat="1" ht="30" x14ac:dyDescent="0.25">
      <c r="A75" s="293" t="str">
        <f>IF(ISBLANK(INDEX('Policy Characteristics'!A:A,MATCH($C75,'Policy Characteristics'!$C:$C,0))),"",INDEX('Policy Characteristics'!A:A,MATCH($C75,'Policy Characteristics'!$C:$C,0)))</f>
        <v>Transportation</v>
      </c>
      <c r="B75" s="294" t="str">
        <f>IF(ISBLANK(INDEX('Policy Characteristics'!B:B,MATCH($C75,'Policy Characteristics'!$C:$C,0))),"",INDEX('Policy Characteristics'!B:B,MATCH($C75,'Policy Characteristics'!$C:$C,0)))</f>
        <v>Electric Vehicle Sales Standard</v>
      </c>
      <c r="C75" s="293" t="str">
        <f t="shared" si="3"/>
        <v>Additional Minimum Required EV Sales Percentage</v>
      </c>
      <c r="D75" s="275" t="s">
        <v>675</v>
      </c>
      <c r="E75" s="275" t="s">
        <v>670</v>
      </c>
      <c r="F75" s="275" t="s">
        <v>676</v>
      </c>
      <c r="G75" s="305" t="s">
        <v>685</v>
      </c>
      <c r="H75" s="20">
        <v>591</v>
      </c>
      <c r="I75" s="304" t="s">
        <v>650</v>
      </c>
      <c r="J75" s="296" t="str">
        <f>IF(ISBLANK(INDEX('Policy Characteristics'!D:D,MATCH($C75,'Policy Characteristics'!$C:$C,0))),"",INDEX('Policy Characteristics'!D:D,MATCH($C75,'Policy Characteristics'!$C:$C,0)))</f>
        <v>EV Sales Standard</v>
      </c>
      <c r="K75" s="293" t="str">
        <f>IF(ISBLANK(INDEX('Policy Characteristics'!E:E,MATCH($C75,'Policy Characteristics'!$C:$C,0))),"",INDEX('Policy Characteristics'!E:E,MATCH($C75,'Policy Characteristics'!$C:$C,0)))</f>
        <v>trans EV minimum</v>
      </c>
      <c r="L75" s="237">
        <f>IF(ISBLANK(INDEX('Policy Characteristics'!F:F,MATCH($C75,'Policy Characteristics'!$C:$C,0))),"",INDEX('Policy Characteristics'!F:F,MATCH($C75,'Policy Characteristics'!$C:$C,0)))</f>
        <v>0</v>
      </c>
      <c r="M75" s="237">
        <f>IF(ISBLANK(INDEX('Policy Characteristics'!G:G,MATCH($C75,'Policy Characteristics'!$C:$C,0))),"",INDEX('Policy Characteristics'!G:G,MATCH($C75,'Policy Characteristics'!$C:$C,0)))</f>
        <v>1</v>
      </c>
      <c r="N75" s="237">
        <f>IF(ISBLANK(INDEX('Policy Characteristics'!H:H,MATCH($C75,'Policy Characteristics'!$C:$C,0))),"",INDEX('Policy Characteristics'!H:H,MATCH($C75,'Policy Characteristics'!$C:$C,0)))</f>
        <v>0.01</v>
      </c>
      <c r="O75" s="293" t="str">
        <f>IF(ISBLANK(INDEX('Policy Characteristics'!I:I,MATCH($C75,'Policy Characteristics'!$C:$C,0))),"",INDEX('Policy Characteristics'!I:I,MATCH($C75,'Policy Characteristics'!$C:$C,0)))</f>
        <v>% of new vehicles sold</v>
      </c>
      <c r="P75" s="293"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5" s="293" t="str">
        <f>IF(ISBLANK(INDEX('Policy Characteristics'!K:K,MATCH($C75,'Policy Characteristics'!$C:$C,0))),"",INDEX('Policy Characteristics'!K:K,MATCH($C75,'Policy Characteristics'!$C:$C,0)))</f>
        <v>transportation-sector-main.html#ev-mandate</v>
      </c>
      <c r="R75" s="293" t="str">
        <f>IF(ISBLANK(INDEX('Policy Characteristics'!L:L,MATCH($C75,'Policy Characteristics'!$C:$C,0))),"",INDEX('Policy Characteristics'!L:L,MATCH($C75,'Policy Characteristics'!$C:$C,0)))</f>
        <v>ev-mandate.html</v>
      </c>
    </row>
    <row r="76" spans="1:18" s="275" customFormat="1" x14ac:dyDescent="0.25">
      <c r="A76" s="293" t="str">
        <f>IF(ISBLANK(INDEX('Policy Characteristics'!A:A,MATCH($C76,'Policy Characteristics'!$C:$C,0))),"",INDEX('Policy Characteristics'!A:A,MATCH($C76,'Policy Characteristics'!$C:$C,0)))</f>
        <v>Transportation</v>
      </c>
      <c r="B76" s="294" t="str">
        <f>IF(ISBLANK(INDEX('Policy Characteristics'!B:B,MATCH($C76,'Policy Characteristics'!$C:$C,0))),"",INDEX('Policy Characteristics'!B:B,MATCH($C76,'Policy Characteristics'!$C:$C,0)))</f>
        <v>Electric Vehicle Subsidy</v>
      </c>
      <c r="C76" s="275" t="s">
        <v>92</v>
      </c>
      <c r="D76" s="298" t="s">
        <v>672</v>
      </c>
      <c r="E76" s="298" t="s">
        <v>646</v>
      </c>
      <c r="F76" s="298" t="s">
        <v>673</v>
      </c>
      <c r="G76" s="303" t="s">
        <v>674</v>
      </c>
      <c r="H76" s="20">
        <v>189</v>
      </c>
      <c r="I76" s="304" t="s">
        <v>650</v>
      </c>
      <c r="J76" s="296" t="str">
        <f>IF(ISBLANK(INDEX('Policy Characteristics'!D:D,MATCH($C76,'Policy Characteristics'!$C:$C,0))),"",INDEX('Policy Characteristics'!D:D,MATCH($C76,'Policy Characteristics'!$C:$C,0)))</f>
        <v>EV Subsidy</v>
      </c>
      <c r="K76" s="293" t="str">
        <f>IF(ISBLANK(INDEX('Policy Characteristics'!E:E,MATCH($C76,'Policy Characteristics'!$C:$C,0))),"",INDEX('Policy Characteristics'!E:E,MATCH($C76,'Policy Characteristics'!$C:$C,0)))</f>
        <v>trans EV subsidy</v>
      </c>
      <c r="L76" s="237">
        <f>IF(ISBLANK(INDEX('Policy Characteristics'!F:F,MATCH($C76,'Policy Characteristics'!$C:$C,0))),"",INDEX('Policy Characteristics'!F:F,MATCH($C76,'Policy Characteristics'!$C:$C,0)))</f>
        <v>0</v>
      </c>
      <c r="M76" s="237">
        <f>IF(ISBLANK(INDEX('Policy Characteristics'!G:G,MATCH($C76,'Policy Characteristics'!$C:$C,0))),"",INDEX('Policy Characteristics'!G:G,MATCH($C76,'Policy Characteristics'!$C:$C,0)))</f>
        <v>0.5</v>
      </c>
      <c r="N76" s="237">
        <f>IF(ISBLANK(INDEX('Policy Characteristics'!H:H,MATCH($C76,'Policy Characteristics'!$C:$C,0))),"",INDEX('Policy Characteristics'!H:H,MATCH($C76,'Policy Characteristics'!$C:$C,0)))</f>
        <v>0.01</v>
      </c>
      <c r="O76" s="293" t="str">
        <f>IF(ISBLANK(INDEX('Policy Characteristics'!I:I,MATCH($C76,'Policy Characteristics'!$C:$C,0))),"",INDEX('Policy Characteristics'!I:I,MATCH($C76,'Policy Characteristics'!$C:$C,0)))</f>
        <v>% of vehicle cost</v>
      </c>
      <c r="P76" s="293" t="str">
        <f>IF(ISBLANK(INDEX('Policy Characteristics'!J:J,MATCH($C76,'Policy Characteristics'!$C:$C,0))),"",INDEX('Policy Characteristics'!J:J,MATCH($C76,'Policy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76" s="293" t="str">
        <f>IF(ISBLANK(INDEX('Policy Characteristics'!K:K,MATCH($C76,'Policy Characteristics'!$C:$C,0))),"",INDEX('Policy Characteristics'!K:K,MATCH($C76,'Policy Characteristics'!$C:$C,0)))</f>
        <v>transportation-sector-main.html#ev-subsidy</v>
      </c>
      <c r="R76" s="293" t="str">
        <f>IF(ISBLANK(INDEX('Policy Characteristics'!L:L,MATCH($C76,'Policy Characteristics'!$C:$C,0))),"",INDEX('Policy Characteristics'!L:L,MATCH($C76,'Policy Characteristics'!$C:$C,0)))</f>
        <v>ev-subsidy.html</v>
      </c>
    </row>
    <row r="77" spans="1:18" ht="14.65" customHeight="1" x14ac:dyDescent="0.25">
      <c r="A77" s="293" t="str">
        <f>IF(ISBLANK(INDEX('Policy Characteristics'!A:A,MATCH($C77,'Policy Characteristics'!$C:$C,0))),"",INDEX('Policy Characteristics'!A:A,MATCH($C77,'Policy Characteristics'!$C:$C,0)))</f>
        <v>Transportation</v>
      </c>
      <c r="B77" s="294" t="str">
        <f>IF(ISBLANK(INDEX('Policy Characteristics'!B:B,MATCH($C77,'Policy Characteristics'!$C:$C,0))),"",INDEX('Policy Characteristics'!B:B,MATCH($C77,'Policy Characteristics'!$C:$C,0)))</f>
        <v>Electric Vehicle Subsidy</v>
      </c>
      <c r="C77" s="293" t="str">
        <f t="shared" ref="C77:C87" si="4">C$76</f>
        <v>Additional EV Subsidy Percentage</v>
      </c>
      <c r="D77" s="275" t="s">
        <v>675</v>
      </c>
      <c r="E77" s="275" t="s">
        <v>646</v>
      </c>
      <c r="F77" s="275" t="s">
        <v>676</v>
      </c>
      <c r="G77" s="305" t="s">
        <v>677</v>
      </c>
      <c r="H77" s="20">
        <v>592</v>
      </c>
      <c r="I77" s="306" t="s">
        <v>660</v>
      </c>
      <c r="J77" s="296" t="str">
        <f>IF(ISBLANK(INDEX('Policy Characteristics'!D:D,MATCH($C77,'Policy Characteristics'!$C:$C,0))),"",INDEX('Policy Characteristics'!D:D,MATCH($C77,'Policy Characteristics'!$C:$C,0)))</f>
        <v>EV Subsidy</v>
      </c>
      <c r="K77" s="293" t="str">
        <f>IF(ISBLANK(INDEX('Policy Characteristics'!E:E,MATCH($C77,'Policy Characteristics'!$C:$C,0))),"",INDEX('Policy Characteristics'!E:E,MATCH($C77,'Policy Characteristics'!$C:$C,0)))</f>
        <v>trans EV subsidy</v>
      </c>
      <c r="L77" s="237">
        <f>IF(ISBLANK(INDEX('Policy Characteristics'!F:F,MATCH($C77,'Policy Characteristics'!$C:$C,0))),"",INDEX('Policy Characteristics'!F:F,MATCH($C77,'Policy Characteristics'!$C:$C,0)))</f>
        <v>0</v>
      </c>
      <c r="M77" s="237">
        <f>IF(ISBLANK(INDEX('Policy Characteristics'!G:G,MATCH($C77,'Policy Characteristics'!$C:$C,0))),"",INDEX('Policy Characteristics'!G:G,MATCH($C77,'Policy Characteristics'!$C:$C,0)))</f>
        <v>0.5</v>
      </c>
      <c r="N77" s="237">
        <f>IF(ISBLANK(INDEX('Policy Characteristics'!H:H,MATCH($C77,'Policy Characteristics'!$C:$C,0))),"",INDEX('Policy Characteristics'!H:H,MATCH($C77,'Policy Characteristics'!$C:$C,0)))</f>
        <v>0.01</v>
      </c>
      <c r="O77" s="293" t="str">
        <f>IF(ISBLANK(INDEX('Policy Characteristics'!I:I,MATCH($C77,'Policy Characteristics'!$C:$C,0))),"",INDEX('Policy Characteristics'!I:I,MATCH($C77,'Policy Characteristics'!$C:$C,0)))</f>
        <v>% of vehicle cost</v>
      </c>
      <c r="P77" s="293" t="str">
        <f>IF(ISBLANK(INDEX('Policy Characteristics'!J:J,MATCH($C77,'Policy Characteristics'!$C:$C,0))),"",INDEX('Policy Characteristics'!J:J,MATCH($C77,'Policy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77" s="293" t="str">
        <f>IF(ISBLANK(INDEX('Policy Characteristics'!K:K,MATCH($C77,'Policy Characteristics'!$C:$C,0))),"",INDEX('Policy Characteristics'!K:K,MATCH($C77,'Policy Characteristics'!$C:$C,0)))</f>
        <v>transportation-sector-main.html#ev-subsidy</v>
      </c>
      <c r="R77" s="293" t="str">
        <f>IF(ISBLANK(INDEX('Policy Characteristics'!L:L,MATCH($C77,'Policy Characteristics'!$C:$C,0))),"",INDEX('Policy Characteristics'!L:L,MATCH($C77,'Policy Characteristics'!$C:$C,0)))</f>
        <v>ev-subsidy.html</v>
      </c>
    </row>
    <row r="78" spans="1:18" x14ac:dyDescent="0.25">
      <c r="A78" s="293" t="str">
        <f>IF(ISBLANK(INDEX('Policy Characteristics'!A:A,MATCH($C78,'Policy Characteristics'!$C:$C,0))),"",INDEX('Policy Characteristics'!A:A,MATCH($C78,'Policy Characteristics'!$C:$C,0)))</f>
        <v>Transportation</v>
      </c>
      <c r="B78" s="294" t="str">
        <f>IF(ISBLANK(INDEX('Policy Characteristics'!B:B,MATCH($C78,'Policy Characteristics'!$C:$C,0))),"",INDEX('Policy Characteristics'!B:B,MATCH($C78,'Policy Characteristics'!$C:$C,0)))</f>
        <v>Electric Vehicle Subsidy</v>
      </c>
      <c r="C78" s="293" t="str">
        <f t="shared" si="4"/>
        <v>Additional EV Subsidy Percentage</v>
      </c>
      <c r="D78" s="275" t="s">
        <v>672</v>
      </c>
      <c r="E78" s="275" t="s">
        <v>662</v>
      </c>
      <c r="F78" s="275" t="s">
        <v>673</v>
      </c>
      <c r="G78" s="303" t="s">
        <v>678</v>
      </c>
      <c r="H78" s="20">
        <v>593</v>
      </c>
      <c r="I78" s="306" t="s">
        <v>660</v>
      </c>
      <c r="J78" s="296" t="str">
        <f>IF(ISBLANK(INDEX('Policy Characteristics'!D:D,MATCH($C78,'Policy Characteristics'!$C:$C,0))),"",INDEX('Policy Characteristics'!D:D,MATCH($C78,'Policy Characteristics'!$C:$C,0)))</f>
        <v>EV Subsidy</v>
      </c>
      <c r="K78" s="293" t="str">
        <f>IF(ISBLANK(INDEX('Policy Characteristics'!E:E,MATCH($C78,'Policy Characteristics'!$C:$C,0))),"",INDEX('Policy Characteristics'!E:E,MATCH($C78,'Policy Characteristics'!$C:$C,0)))</f>
        <v>trans EV subsidy</v>
      </c>
      <c r="L78" s="237">
        <f>IF(ISBLANK(INDEX('Policy Characteristics'!F:F,MATCH($C78,'Policy Characteristics'!$C:$C,0))),"",INDEX('Policy Characteristics'!F:F,MATCH($C78,'Policy Characteristics'!$C:$C,0)))</f>
        <v>0</v>
      </c>
      <c r="M78" s="237">
        <f>IF(ISBLANK(INDEX('Policy Characteristics'!G:G,MATCH($C78,'Policy Characteristics'!$C:$C,0))),"",INDEX('Policy Characteristics'!G:G,MATCH($C78,'Policy Characteristics'!$C:$C,0)))</f>
        <v>0.5</v>
      </c>
      <c r="N78" s="237">
        <f>IF(ISBLANK(INDEX('Policy Characteristics'!H:H,MATCH($C78,'Policy Characteristics'!$C:$C,0))),"",INDEX('Policy Characteristics'!H:H,MATCH($C78,'Policy Characteristics'!$C:$C,0)))</f>
        <v>0.01</v>
      </c>
      <c r="O78" s="293" t="str">
        <f>IF(ISBLANK(INDEX('Policy Characteristics'!I:I,MATCH($C78,'Policy Characteristics'!$C:$C,0))),"",INDEX('Policy Characteristics'!I:I,MATCH($C78,'Policy Characteristics'!$C:$C,0)))</f>
        <v>% of vehicle cost</v>
      </c>
      <c r="P78" s="293" t="str">
        <f>IF(ISBLANK(INDEX('Policy Characteristics'!J:J,MATCH($C78,'Policy Characteristics'!$C:$C,0))),"",INDEX('Policy Characteristics'!J:J,MATCH($C78,'Policy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78" s="293" t="str">
        <f>IF(ISBLANK(INDEX('Policy Characteristics'!K:K,MATCH($C78,'Policy Characteristics'!$C:$C,0))),"",INDEX('Policy Characteristics'!K:K,MATCH($C78,'Policy Characteristics'!$C:$C,0)))</f>
        <v>transportation-sector-main.html#ev-subsidy</v>
      </c>
      <c r="R78" s="293" t="str">
        <f>IF(ISBLANK(INDEX('Policy Characteristics'!L:L,MATCH($C78,'Policy Characteristics'!$C:$C,0))),"",INDEX('Policy Characteristics'!L:L,MATCH($C78,'Policy Characteristics'!$C:$C,0)))</f>
        <v>ev-subsidy.html</v>
      </c>
    </row>
    <row r="79" spans="1:18" x14ac:dyDescent="0.25">
      <c r="A79" s="293" t="str">
        <f>IF(ISBLANK(INDEX('Policy Characteristics'!A:A,MATCH($C79,'Policy Characteristics'!$C:$C,0))),"",INDEX('Policy Characteristics'!A:A,MATCH($C79,'Policy Characteristics'!$C:$C,0)))</f>
        <v>Transportation</v>
      </c>
      <c r="B79" s="294" t="str">
        <f>IF(ISBLANK(INDEX('Policy Characteristics'!B:B,MATCH($C79,'Policy Characteristics'!$C:$C,0))),"",INDEX('Policy Characteristics'!B:B,MATCH($C79,'Policy Characteristics'!$C:$C,0)))</f>
        <v>Electric Vehicle Subsidy</v>
      </c>
      <c r="C79" s="293" t="str">
        <f t="shared" si="4"/>
        <v>Additional EV Subsidy Percentage</v>
      </c>
      <c r="D79" s="275" t="s">
        <v>675</v>
      </c>
      <c r="E79" s="275" t="s">
        <v>662</v>
      </c>
      <c r="F79" s="275" t="s">
        <v>676</v>
      </c>
      <c r="G79" s="303" t="s">
        <v>679</v>
      </c>
      <c r="H79" s="20">
        <v>594</v>
      </c>
      <c r="I79" s="306" t="s">
        <v>660</v>
      </c>
      <c r="J79" s="296" t="str">
        <f>IF(ISBLANK(INDEX('Policy Characteristics'!D:D,MATCH($C79,'Policy Characteristics'!$C:$C,0))),"",INDEX('Policy Characteristics'!D:D,MATCH($C79,'Policy Characteristics'!$C:$C,0)))</f>
        <v>EV Subsidy</v>
      </c>
      <c r="K79" s="293" t="str">
        <f>IF(ISBLANK(INDEX('Policy Characteristics'!E:E,MATCH($C79,'Policy Characteristics'!$C:$C,0))),"",INDEX('Policy Characteristics'!E:E,MATCH($C79,'Policy Characteristics'!$C:$C,0)))</f>
        <v>trans EV subsidy</v>
      </c>
      <c r="L79" s="237">
        <f>IF(ISBLANK(INDEX('Policy Characteristics'!F:F,MATCH($C79,'Policy Characteristics'!$C:$C,0))),"",INDEX('Policy Characteristics'!F:F,MATCH($C79,'Policy Characteristics'!$C:$C,0)))</f>
        <v>0</v>
      </c>
      <c r="M79" s="237">
        <f>IF(ISBLANK(INDEX('Policy Characteristics'!G:G,MATCH($C79,'Policy Characteristics'!$C:$C,0))),"",INDEX('Policy Characteristics'!G:G,MATCH($C79,'Policy Characteristics'!$C:$C,0)))</f>
        <v>0.5</v>
      </c>
      <c r="N79" s="237">
        <f>IF(ISBLANK(INDEX('Policy Characteristics'!H:H,MATCH($C79,'Policy Characteristics'!$C:$C,0))),"",INDEX('Policy Characteristics'!H:H,MATCH($C79,'Policy Characteristics'!$C:$C,0)))</f>
        <v>0.01</v>
      </c>
      <c r="O79" s="293" t="str">
        <f>IF(ISBLANK(INDEX('Policy Characteristics'!I:I,MATCH($C79,'Policy Characteristics'!$C:$C,0))),"",INDEX('Policy Characteristics'!I:I,MATCH($C79,'Policy Characteristics'!$C:$C,0)))</f>
        <v>% of vehicle cost</v>
      </c>
      <c r="P79" s="293" t="str">
        <f>IF(ISBLANK(INDEX('Policy Characteristics'!J:J,MATCH($C79,'Policy Characteristics'!$C:$C,0))),"",INDEX('Policy Characteristics'!J:J,MATCH($C79,'Policy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79" s="293" t="str">
        <f>IF(ISBLANK(INDEX('Policy Characteristics'!K:K,MATCH($C79,'Policy Characteristics'!$C:$C,0))),"",INDEX('Policy Characteristics'!K:K,MATCH($C79,'Policy Characteristics'!$C:$C,0)))</f>
        <v>transportation-sector-main.html#ev-subsidy</v>
      </c>
      <c r="R79" s="293" t="str">
        <f>IF(ISBLANK(INDEX('Policy Characteristics'!L:L,MATCH($C79,'Policy Characteristics'!$C:$C,0))),"",INDEX('Policy Characteristics'!L:L,MATCH($C79,'Policy Characteristics'!$C:$C,0)))</f>
        <v>ev-subsidy.html</v>
      </c>
    </row>
    <row r="80" spans="1:18" x14ac:dyDescent="0.25">
      <c r="A80" s="293" t="str">
        <f>IF(ISBLANK(INDEX('Policy Characteristics'!A:A,MATCH($C80,'Policy Characteristics'!$C:$C,0))),"",INDEX('Policy Characteristics'!A:A,MATCH($C80,'Policy Characteristics'!$C:$C,0)))</f>
        <v>Transportation</v>
      </c>
      <c r="B80" s="294" t="str">
        <f>IF(ISBLANK(INDEX('Policy Characteristics'!B:B,MATCH($C80,'Policy Characteristics'!$C:$C,0))),"",INDEX('Policy Characteristics'!B:B,MATCH($C80,'Policy Characteristics'!$C:$C,0)))</f>
        <v>Electric Vehicle Subsidy</v>
      </c>
      <c r="C80" s="293" t="str">
        <f t="shared" si="4"/>
        <v>Additional EV Subsidy Percentage</v>
      </c>
      <c r="D80" s="275" t="s">
        <v>672</v>
      </c>
      <c r="E80" s="275" t="s">
        <v>664</v>
      </c>
      <c r="F80" s="275" t="s">
        <v>673</v>
      </c>
      <c r="G80" s="303" t="s">
        <v>680</v>
      </c>
      <c r="H80" s="20">
        <v>595</v>
      </c>
      <c r="I80" s="306" t="s">
        <v>660</v>
      </c>
      <c r="J80" s="296" t="str">
        <f>IF(ISBLANK(INDEX('Policy Characteristics'!D:D,MATCH($C80,'Policy Characteristics'!$C:$C,0))),"",INDEX('Policy Characteristics'!D:D,MATCH($C80,'Policy Characteristics'!$C:$C,0)))</f>
        <v>EV Subsidy</v>
      </c>
      <c r="K80" s="293" t="str">
        <f>IF(ISBLANK(INDEX('Policy Characteristics'!E:E,MATCH($C80,'Policy Characteristics'!$C:$C,0))),"",INDEX('Policy Characteristics'!E:E,MATCH($C80,'Policy Characteristics'!$C:$C,0)))</f>
        <v>trans EV subsidy</v>
      </c>
      <c r="L80" s="237">
        <f>IF(ISBLANK(INDEX('Policy Characteristics'!F:F,MATCH($C80,'Policy Characteristics'!$C:$C,0))),"",INDEX('Policy Characteristics'!F:F,MATCH($C80,'Policy Characteristics'!$C:$C,0)))</f>
        <v>0</v>
      </c>
      <c r="M80" s="237">
        <f>IF(ISBLANK(INDEX('Policy Characteristics'!G:G,MATCH($C80,'Policy Characteristics'!$C:$C,0))),"",INDEX('Policy Characteristics'!G:G,MATCH($C80,'Policy Characteristics'!$C:$C,0)))</f>
        <v>0.5</v>
      </c>
      <c r="N80" s="237">
        <f>IF(ISBLANK(INDEX('Policy Characteristics'!H:H,MATCH($C80,'Policy Characteristics'!$C:$C,0))),"",INDEX('Policy Characteristics'!H:H,MATCH($C80,'Policy Characteristics'!$C:$C,0)))</f>
        <v>0.01</v>
      </c>
      <c r="O80" s="293" t="str">
        <f>IF(ISBLANK(INDEX('Policy Characteristics'!I:I,MATCH($C80,'Policy Characteristics'!$C:$C,0))),"",INDEX('Policy Characteristics'!I:I,MATCH($C80,'Policy Characteristics'!$C:$C,0)))</f>
        <v>% of vehicle cost</v>
      </c>
      <c r="P80" s="293" t="str">
        <f>IF(ISBLANK(INDEX('Policy Characteristics'!J:J,MATCH($C80,'Policy Characteristics'!$C:$C,0))),"",INDEX('Policy Characteristics'!J:J,MATCH($C80,'Policy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0" s="293" t="str">
        <f>IF(ISBLANK(INDEX('Policy Characteristics'!K:K,MATCH($C80,'Policy Characteristics'!$C:$C,0))),"",INDEX('Policy Characteristics'!K:K,MATCH($C80,'Policy Characteristics'!$C:$C,0)))</f>
        <v>transportation-sector-main.html#ev-subsidy</v>
      </c>
      <c r="R80" s="293" t="str">
        <f>IF(ISBLANK(INDEX('Policy Characteristics'!L:L,MATCH($C80,'Policy Characteristics'!$C:$C,0))),"",INDEX('Policy Characteristics'!L:L,MATCH($C80,'Policy Characteristics'!$C:$C,0)))</f>
        <v>ev-subsidy.html</v>
      </c>
    </row>
    <row r="81" spans="1:18" x14ac:dyDescent="0.25">
      <c r="A81" s="293" t="str">
        <f>IF(ISBLANK(INDEX('Policy Characteristics'!A:A,MATCH($C81,'Policy Characteristics'!$C:$C,0))),"",INDEX('Policy Characteristics'!A:A,MATCH($C81,'Policy Characteristics'!$C:$C,0)))</f>
        <v>Transportation</v>
      </c>
      <c r="B81" s="294" t="str">
        <f>IF(ISBLANK(INDEX('Policy Characteristics'!B:B,MATCH($C81,'Policy Characteristics'!$C:$C,0))),"",INDEX('Policy Characteristics'!B:B,MATCH($C81,'Policy Characteristics'!$C:$C,0)))</f>
        <v>Electric Vehicle Subsidy</v>
      </c>
      <c r="C81" s="293" t="str">
        <f t="shared" si="4"/>
        <v>Additional EV Subsidy Percentage</v>
      </c>
      <c r="D81" s="275" t="s">
        <v>675</v>
      </c>
      <c r="E81" s="275" t="s">
        <v>664</v>
      </c>
      <c r="F81" s="275" t="s">
        <v>676</v>
      </c>
      <c r="G81" s="303" t="s">
        <v>680</v>
      </c>
      <c r="H81" s="20">
        <v>596</v>
      </c>
      <c r="I81" s="306" t="s">
        <v>660</v>
      </c>
      <c r="J81" s="296" t="str">
        <f>IF(ISBLANK(INDEX('Policy Characteristics'!D:D,MATCH($C81,'Policy Characteristics'!$C:$C,0))),"",INDEX('Policy Characteristics'!D:D,MATCH($C81,'Policy Characteristics'!$C:$C,0)))</f>
        <v>EV Subsidy</v>
      </c>
      <c r="K81" s="293" t="str">
        <f>IF(ISBLANK(INDEX('Policy Characteristics'!E:E,MATCH($C81,'Policy Characteristics'!$C:$C,0))),"",INDEX('Policy Characteristics'!E:E,MATCH($C81,'Policy Characteristics'!$C:$C,0)))</f>
        <v>trans EV subsidy</v>
      </c>
      <c r="L81" s="237">
        <f>IF(ISBLANK(INDEX('Policy Characteristics'!F:F,MATCH($C81,'Policy Characteristics'!$C:$C,0))),"",INDEX('Policy Characteristics'!F:F,MATCH($C81,'Policy Characteristics'!$C:$C,0)))</f>
        <v>0</v>
      </c>
      <c r="M81" s="237">
        <f>IF(ISBLANK(INDEX('Policy Characteristics'!G:G,MATCH($C81,'Policy Characteristics'!$C:$C,0))),"",INDEX('Policy Characteristics'!G:G,MATCH($C81,'Policy Characteristics'!$C:$C,0)))</f>
        <v>0.5</v>
      </c>
      <c r="N81" s="237">
        <f>IF(ISBLANK(INDEX('Policy Characteristics'!H:H,MATCH($C81,'Policy Characteristics'!$C:$C,0))),"",INDEX('Policy Characteristics'!H:H,MATCH($C81,'Policy Characteristics'!$C:$C,0)))</f>
        <v>0.01</v>
      </c>
      <c r="O81" s="293" t="str">
        <f>IF(ISBLANK(INDEX('Policy Characteristics'!I:I,MATCH($C81,'Policy Characteristics'!$C:$C,0))),"",INDEX('Policy Characteristics'!I:I,MATCH($C81,'Policy Characteristics'!$C:$C,0)))</f>
        <v>% of vehicle cost</v>
      </c>
      <c r="P81" s="293" t="str">
        <f>IF(ISBLANK(INDEX('Policy Characteristics'!J:J,MATCH($C81,'Policy Characteristics'!$C:$C,0))),"",INDEX('Policy Characteristics'!J:J,MATCH($C81,'Policy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1" s="293" t="str">
        <f>IF(ISBLANK(INDEX('Policy Characteristics'!K:K,MATCH($C81,'Policy Characteristics'!$C:$C,0))),"",INDEX('Policy Characteristics'!K:K,MATCH($C81,'Policy Characteristics'!$C:$C,0)))</f>
        <v>transportation-sector-main.html#ev-subsidy</v>
      </c>
      <c r="R81" s="293" t="str">
        <f>IF(ISBLANK(INDEX('Policy Characteristics'!L:L,MATCH($C81,'Policy Characteristics'!$C:$C,0))),"",INDEX('Policy Characteristics'!L:L,MATCH($C81,'Policy Characteristics'!$C:$C,0)))</f>
        <v>ev-subsidy.html</v>
      </c>
    </row>
    <row r="82" spans="1:18" x14ac:dyDescent="0.25">
      <c r="A82" s="293" t="str">
        <f>IF(ISBLANK(INDEX('Policy Characteristics'!A:A,MATCH($C82,'Policy Characteristics'!$C:$C,0))),"",INDEX('Policy Characteristics'!A:A,MATCH($C82,'Policy Characteristics'!$C:$C,0)))</f>
        <v>Transportation</v>
      </c>
      <c r="B82" s="294" t="str">
        <f>IF(ISBLANK(INDEX('Policy Characteristics'!B:B,MATCH($C82,'Policy Characteristics'!$C:$C,0))),"",INDEX('Policy Characteristics'!B:B,MATCH($C82,'Policy Characteristics'!$C:$C,0)))</f>
        <v>Electric Vehicle Subsidy</v>
      </c>
      <c r="C82" s="293" t="str">
        <f t="shared" si="4"/>
        <v>Additional EV Subsidy Percentage</v>
      </c>
      <c r="D82" s="275" t="s">
        <v>672</v>
      </c>
      <c r="E82" s="275" t="s">
        <v>666</v>
      </c>
      <c r="F82" s="275" t="s">
        <v>673</v>
      </c>
      <c r="G82" s="303" t="s">
        <v>681</v>
      </c>
      <c r="H82" s="20">
        <v>597</v>
      </c>
      <c r="I82" s="306" t="s">
        <v>660</v>
      </c>
      <c r="J82" s="296" t="str">
        <f>IF(ISBLANK(INDEX('Policy Characteristics'!D:D,MATCH($C82,'Policy Characteristics'!$C:$C,0))),"",INDEX('Policy Characteristics'!D:D,MATCH($C82,'Policy Characteristics'!$C:$C,0)))</f>
        <v>EV Subsidy</v>
      </c>
      <c r="K82" s="293" t="str">
        <f>IF(ISBLANK(INDEX('Policy Characteristics'!E:E,MATCH($C82,'Policy Characteristics'!$C:$C,0))),"",INDEX('Policy Characteristics'!E:E,MATCH($C82,'Policy Characteristics'!$C:$C,0)))</f>
        <v>trans EV subsidy</v>
      </c>
      <c r="L82" s="237">
        <f>IF(ISBLANK(INDEX('Policy Characteristics'!F:F,MATCH($C82,'Policy Characteristics'!$C:$C,0))),"",INDEX('Policy Characteristics'!F:F,MATCH($C82,'Policy Characteristics'!$C:$C,0)))</f>
        <v>0</v>
      </c>
      <c r="M82" s="237">
        <f>IF(ISBLANK(INDEX('Policy Characteristics'!G:G,MATCH($C82,'Policy Characteristics'!$C:$C,0))),"",INDEX('Policy Characteristics'!G:G,MATCH($C82,'Policy Characteristics'!$C:$C,0)))</f>
        <v>0.5</v>
      </c>
      <c r="N82" s="237">
        <f>IF(ISBLANK(INDEX('Policy Characteristics'!H:H,MATCH($C82,'Policy Characteristics'!$C:$C,0))),"",INDEX('Policy Characteristics'!H:H,MATCH($C82,'Policy Characteristics'!$C:$C,0)))</f>
        <v>0.01</v>
      </c>
      <c r="O82" s="293" t="str">
        <f>IF(ISBLANK(INDEX('Policy Characteristics'!I:I,MATCH($C82,'Policy Characteristics'!$C:$C,0))),"",INDEX('Policy Characteristics'!I:I,MATCH($C82,'Policy Characteristics'!$C:$C,0)))</f>
        <v>% of vehicle cost</v>
      </c>
      <c r="P82" s="293" t="str">
        <f>IF(ISBLANK(INDEX('Policy Characteristics'!J:J,MATCH($C82,'Policy Characteristics'!$C:$C,0))),"",INDEX('Policy Characteristics'!J:J,MATCH($C82,'Policy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2" s="293" t="str">
        <f>IF(ISBLANK(INDEX('Policy Characteristics'!K:K,MATCH($C82,'Policy Characteristics'!$C:$C,0))),"",INDEX('Policy Characteristics'!K:K,MATCH($C82,'Policy Characteristics'!$C:$C,0)))</f>
        <v>transportation-sector-main.html#ev-subsidy</v>
      </c>
      <c r="R82" s="293" t="str">
        <f>IF(ISBLANK(INDEX('Policy Characteristics'!L:L,MATCH($C82,'Policy Characteristics'!$C:$C,0))),"",INDEX('Policy Characteristics'!L:L,MATCH($C82,'Policy Characteristics'!$C:$C,0)))</f>
        <v>ev-subsidy.html</v>
      </c>
    </row>
    <row r="83" spans="1:18" x14ac:dyDescent="0.25">
      <c r="A83" s="293" t="str">
        <f>IF(ISBLANK(INDEX('Policy Characteristics'!A:A,MATCH($C83,'Policy Characteristics'!$C:$C,0))),"",INDEX('Policy Characteristics'!A:A,MATCH($C83,'Policy Characteristics'!$C:$C,0)))</f>
        <v>Transportation</v>
      </c>
      <c r="B83" s="294" t="str">
        <f>IF(ISBLANK(INDEX('Policy Characteristics'!B:B,MATCH($C83,'Policy Characteristics'!$C:$C,0))),"",INDEX('Policy Characteristics'!B:B,MATCH($C83,'Policy Characteristics'!$C:$C,0)))</f>
        <v>Electric Vehicle Subsidy</v>
      </c>
      <c r="C83" s="293" t="str">
        <f t="shared" si="4"/>
        <v>Additional EV Subsidy Percentage</v>
      </c>
      <c r="D83" s="275" t="s">
        <v>675</v>
      </c>
      <c r="E83" s="275" t="s">
        <v>666</v>
      </c>
      <c r="F83" s="275" t="s">
        <v>676</v>
      </c>
      <c r="G83" s="303" t="s">
        <v>681</v>
      </c>
      <c r="H83" s="20">
        <v>598</v>
      </c>
      <c r="I83" s="306" t="s">
        <v>660</v>
      </c>
      <c r="J83" s="296" t="str">
        <f>IF(ISBLANK(INDEX('Policy Characteristics'!D:D,MATCH($C83,'Policy Characteristics'!$C:$C,0))),"",INDEX('Policy Characteristics'!D:D,MATCH($C83,'Policy Characteristics'!$C:$C,0)))</f>
        <v>EV Subsidy</v>
      </c>
      <c r="K83" s="293" t="str">
        <f>IF(ISBLANK(INDEX('Policy Characteristics'!E:E,MATCH($C83,'Policy Characteristics'!$C:$C,0))),"",INDEX('Policy Characteristics'!E:E,MATCH($C83,'Policy Characteristics'!$C:$C,0)))</f>
        <v>trans EV subsidy</v>
      </c>
      <c r="L83" s="237">
        <f>IF(ISBLANK(INDEX('Policy Characteristics'!F:F,MATCH($C83,'Policy Characteristics'!$C:$C,0))),"",INDEX('Policy Characteristics'!F:F,MATCH($C83,'Policy Characteristics'!$C:$C,0)))</f>
        <v>0</v>
      </c>
      <c r="M83" s="237">
        <f>IF(ISBLANK(INDEX('Policy Characteristics'!G:G,MATCH($C83,'Policy Characteristics'!$C:$C,0))),"",INDEX('Policy Characteristics'!G:G,MATCH($C83,'Policy Characteristics'!$C:$C,0)))</f>
        <v>0.5</v>
      </c>
      <c r="N83" s="237">
        <f>IF(ISBLANK(INDEX('Policy Characteristics'!H:H,MATCH($C83,'Policy Characteristics'!$C:$C,0))),"",INDEX('Policy Characteristics'!H:H,MATCH($C83,'Policy Characteristics'!$C:$C,0)))</f>
        <v>0.01</v>
      </c>
      <c r="O83" s="293" t="str">
        <f>IF(ISBLANK(INDEX('Policy Characteristics'!I:I,MATCH($C83,'Policy Characteristics'!$C:$C,0))),"",INDEX('Policy Characteristics'!I:I,MATCH($C83,'Policy Characteristics'!$C:$C,0)))</f>
        <v>% of vehicle cost</v>
      </c>
      <c r="P83" s="293" t="str">
        <f>IF(ISBLANK(INDEX('Policy Characteristics'!J:J,MATCH($C83,'Policy Characteristics'!$C:$C,0))),"",INDEX('Policy Characteristics'!J:J,MATCH($C83,'Policy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3" s="293" t="str">
        <f>IF(ISBLANK(INDEX('Policy Characteristics'!K:K,MATCH($C83,'Policy Characteristics'!$C:$C,0))),"",INDEX('Policy Characteristics'!K:K,MATCH($C83,'Policy Characteristics'!$C:$C,0)))</f>
        <v>transportation-sector-main.html#ev-subsidy</v>
      </c>
      <c r="R83" s="293" t="str">
        <f>IF(ISBLANK(INDEX('Policy Characteristics'!L:L,MATCH($C83,'Policy Characteristics'!$C:$C,0))),"",INDEX('Policy Characteristics'!L:L,MATCH($C83,'Policy Characteristics'!$C:$C,0)))</f>
        <v>ev-subsidy.html</v>
      </c>
    </row>
    <row r="84" spans="1:18" x14ac:dyDescent="0.25">
      <c r="A84" s="293" t="str">
        <f>IF(ISBLANK(INDEX('Policy Characteristics'!A:A,MATCH($C84,'Policy Characteristics'!$C:$C,0))),"",INDEX('Policy Characteristics'!A:A,MATCH($C84,'Policy Characteristics'!$C:$C,0)))</f>
        <v>Transportation</v>
      </c>
      <c r="B84" s="294" t="str">
        <f>IF(ISBLANK(INDEX('Policy Characteristics'!B:B,MATCH($C84,'Policy Characteristics'!$C:$C,0))),"",INDEX('Policy Characteristics'!B:B,MATCH($C84,'Policy Characteristics'!$C:$C,0)))</f>
        <v>Electric Vehicle Subsidy</v>
      </c>
      <c r="C84" s="293" t="str">
        <f t="shared" si="4"/>
        <v>Additional EV Subsidy Percentage</v>
      </c>
      <c r="D84" s="275" t="s">
        <v>672</v>
      </c>
      <c r="E84" s="275" t="s">
        <v>668</v>
      </c>
      <c r="F84" s="275" t="s">
        <v>673</v>
      </c>
      <c r="G84" s="303" t="s">
        <v>682</v>
      </c>
      <c r="H84" s="20">
        <v>599</v>
      </c>
      <c r="I84" s="306" t="s">
        <v>660</v>
      </c>
      <c r="J84" s="296" t="str">
        <f>IF(ISBLANK(INDEX('Policy Characteristics'!D:D,MATCH($C84,'Policy Characteristics'!$C:$C,0))),"",INDEX('Policy Characteristics'!D:D,MATCH($C84,'Policy Characteristics'!$C:$C,0)))</f>
        <v>EV Subsidy</v>
      </c>
      <c r="K84" s="293" t="str">
        <f>IF(ISBLANK(INDEX('Policy Characteristics'!E:E,MATCH($C84,'Policy Characteristics'!$C:$C,0))),"",INDEX('Policy Characteristics'!E:E,MATCH($C84,'Policy Characteristics'!$C:$C,0)))</f>
        <v>trans EV subsidy</v>
      </c>
      <c r="L84" s="237">
        <f>IF(ISBLANK(INDEX('Policy Characteristics'!F:F,MATCH($C84,'Policy Characteristics'!$C:$C,0))),"",INDEX('Policy Characteristics'!F:F,MATCH($C84,'Policy Characteristics'!$C:$C,0)))</f>
        <v>0</v>
      </c>
      <c r="M84" s="237">
        <f>IF(ISBLANK(INDEX('Policy Characteristics'!G:G,MATCH($C84,'Policy Characteristics'!$C:$C,0))),"",INDEX('Policy Characteristics'!G:G,MATCH($C84,'Policy Characteristics'!$C:$C,0)))</f>
        <v>0.5</v>
      </c>
      <c r="N84" s="237">
        <f>IF(ISBLANK(INDEX('Policy Characteristics'!H:H,MATCH($C84,'Policy Characteristics'!$C:$C,0))),"",INDEX('Policy Characteristics'!H:H,MATCH($C84,'Policy Characteristics'!$C:$C,0)))</f>
        <v>0.01</v>
      </c>
      <c r="O84" s="293" t="str">
        <f>IF(ISBLANK(INDEX('Policy Characteristics'!I:I,MATCH($C84,'Policy Characteristics'!$C:$C,0))),"",INDEX('Policy Characteristics'!I:I,MATCH($C84,'Policy Characteristics'!$C:$C,0)))</f>
        <v>% of vehicle cost</v>
      </c>
      <c r="P84" s="293" t="str">
        <f>IF(ISBLANK(INDEX('Policy Characteristics'!J:J,MATCH($C84,'Policy Characteristics'!$C:$C,0))),"",INDEX('Policy Characteristics'!J:J,MATCH($C84,'Policy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4" s="293" t="str">
        <f>IF(ISBLANK(INDEX('Policy Characteristics'!K:K,MATCH($C84,'Policy Characteristics'!$C:$C,0))),"",INDEX('Policy Characteristics'!K:K,MATCH($C84,'Policy Characteristics'!$C:$C,0)))</f>
        <v>transportation-sector-main.html#ev-subsidy</v>
      </c>
      <c r="R84" s="293" t="str">
        <f>IF(ISBLANK(INDEX('Policy Characteristics'!L:L,MATCH($C84,'Policy Characteristics'!$C:$C,0))),"",INDEX('Policy Characteristics'!L:L,MATCH($C84,'Policy Characteristics'!$C:$C,0)))</f>
        <v>ev-subsidy.html</v>
      </c>
    </row>
    <row r="85" spans="1:18" x14ac:dyDescent="0.25">
      <c r="A85" s="293" t="str">
        <f>IF(ISBLANK(INDEX('Policy Characteristics'!A:A,MATCH($C85,'Policy Characteristics'!$C:$C,0))),"",INDEX('Policy Characteristics'!A:A,MATCH($C85,'Policy Characteristics'!$C:$C,0)))</f>
        <v>Transportation</v>
      </c>
      <c r="B85" s="294" t="str">
        <f>IF(ISBLANK(INDEX('Policy Characteristics'!B:B,MATCH($C85,'Policy Characteristics'!$C:$C,0))),"",INDEX('Policy Characteristics'!B:B,MATCH($C85,'Policy Characteristics'!$C:$C,0)))</f>
        <v>Electric Vehicle Subsidy</v>
      </c>
      <c r="C85" s="293" t="str">
        <f t="shared" si="4"/>
        <v>Additional EV Subsidy Percentage</v>
      </c>
      <c r="D85" s="275" t="s">
        <v>675</v>
      </c>
      <c r="E85" s="275" t="s">
        <v>668</v>
      </c>
      <c r="F85" s="275" t="s">
        <v>676</v>
      </c>
      <c r="G85" s="303" t="s">
        <v>683</v>
      </c>
      <c r="H85" s="20">
        <v>600</v>
      </c>
      <c r="I85" s="306" t="s">
        <v>660</v>
      </c>
      <c r="J85" s="296" t="str">
        <f>IF(ISBLANK(INDEX('Policy Characteristics'!D:D,MATCH($C85,'Policy Characteristics'!$C:$C,0))),"",INDEX('Policy Characteristics'!D:D,MATCH($C85,'Policy Characteristics'!$C:$C,0)))</f>
        <v>EV Subsidy</v>
      </c>
      <c r="K85" s="293" t="str">
        <f>IF(ISBLANK(INDEX('Policy Characteristics'!E:E,MATCH($C85,'Policy Characteristics'!$C:$C,0))),"",INDEX('Policy Characteristics'!E:E,MATCH($C85,'Policy Characteristics'!$C:$C,0)))</f>
        <v>trans EV subsidy</v>
      </c>
      <c r="L85" s="237">
        <f>IF(ISBLANK(INDEX('Policy Characteristics'!F:F,MATCH($C85,'Policy Characteristics'!$C:$C,0))),"",INDEX('Policy Characteristics'!F:F,MATCH($C85,'Policy Characteristics'!$C:$C,0)))</f>
        <v>0</v>
      </c>
      <c r="M85" s="237">
        <f>IF(ISBLANK(INDEX('Policy Characteristics'!G:G,MATCH($C85,'Policy Characteristics'!$C:$C,0))),"",INDEX('Policy Characteristics'!G:G,MATCH($C85,'Policy Characteristics'!$C:$C,0)))</f>
        <v>0.5</v>
      </c>
      <c r="N85" s="237">
        <f>IF(ISBLANK(INDEX('Policy Characteristics'!H:H,MATCH($C85,'Policy Characteristics'!$C:$C,0))),"",INDEX('Policy Characteristics'!H:H,MATCH($C85,'Policy Characteristics'!$C:$C,0)))</f>
        <v>0.01</v>
      </c>
      <c r="O85" s="293" t="str">
        <f>IF(ISBLANK(INDEX('Policy Characteristics'!I:I,MATCH($C85,'Policy Characteristics'!$C:$C,0))),"",INDEX('Policy Characteristics'!I:I,MATCH($C85,'Policy Characteristics'!$C:$C,0)))</f>
        <v>% of vehicle cost</v>
      </c>
      <c r="P85" s="293" t="str">
        <f>IF(ISBLANK(INDEX('Policy Characteristics'!J:J,MATCH($C85,'Policy Characteristics'!$C:$C,0))),"",INDEX('Policy Characteristics'!J:J,MATCH($C85,'Policy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5" s="293" t="str">
        <f>IF(ISBLANK(INDEX('Policy Characteristics'!K:K,MATCH($C85,'Policy Characteristics'!$C:$C,0))),"",INDEX('Policy Characteristics'!K:K,MATCH($C85,'Policy Characteristics'!$C:$C,0)))</f>
        <v>transportation-sector-main.html#ev-subsidy</v>
      </c>
      <c r="R85" s="293" t="str">
        <f>IF(ISBLANK(INDEX('Policy Characteristics'!L:L,MATCH($C85,'Policy Characteristics'!$C:$C,0))),"",INDEX('Policy Characteristics'!L:L,MATCH($C85,'Policy Characteristics'!$C:$C,0)))</f>
        <v>ev-subsidy.html</v>
      </c>
    </row>
    <row r="86" spans="1:18" x14ac:dyDescent="0.25">
      <c r="A86" s="293" t="str">
        <f>IF(ISBLANK(INDEX('Policy Characteristics'!A:A,MATCH($C86,'Policy Characteristics'!$C:$C,0))),"",INDEX('Policy Characteristics'!A:A,MATCH($C86,'Policy Characteristics'!$C:$C,0)))</f>
        <v>Transportation</v>
      </c>
      <c r="B86" s="294" t="str">
        <f>IF(ISBLANK(INDEX('Policy Characteristics'!B:B,MATCH($C86,'Policy Characteristics'!$C:$C,0))),"",INDEX('Policy Characteristics'!B:B,MATCH($C86,'Policy Characteristics'!$C:$C,0)))</f>
        <v>Electric Vehicle Subsidy</v>
      </c>
      <c r="C86" s="293" t="str">
        <f t="shared" si="4"/>
        <v>Additional EV Subsidy Percentage</v>
      </c>
      <c r="D86" s="275" t="s">
        <v>672</v>
      </c>
      <c r="E86" s="275" t="s">
        <v>670</v>
      </c>
      <c r="F86" s="275" t="s">
        <v>673</v>
      </c>
      <c r="G86" s="303" t="s">
        <v>684</v>
      </c>
      <c r="H86" s="20">
        <v>601</v>
      </c>
      <c r="I86" s="306" t="s">
        <v>660</v>
      </c>
      <c r="J86" s="296" t="str">
        <f>IF(ISBLANK(INDEX('Policy Characteristics'!D:D,MATCH($C86,'Policy Characteristics'!$C:$C,0))),"",INDEX('Policy Characteristics'!D:D,MATCH($C86,'Policy Characteristics'!$C:$C,0)))</f>
        <v>EV Subsidy</v>
      </c>
      <c r="K86" s="293" t="str">
        <f>IF(ISBLANK(INDEX('Policy Characteristics'!E:E,MATCH($C86,'Policy Characteristics'!$C:$C,0))),"",INDEX('Policy Characteristics'!E:E,MATCH($C86,'Policy Characteristics'!$C:$C,0)))</f>
        <v>trans EV subsidy</v>
      </c>
      <c r="L86" s="237">
        <f>IF(ISBLANK(INDEX('Policy Characteristics'!F:F,MATCH($C86,'Policy Characteristics'!$C:$C,0))),"",INDEX('Policy Characteristics'!F:F,MATCH($C86,'Policy Characteristics'!$C:$C,0)))</f>
        <v>0</v>
      </c>
      <c r="M86" s="237">
        <f>IF(ISBLANK(INDEX('Policy Characteristics'!G:G,MATCH($C86,'Policy Characteristics'!$C:$C,0))),"",INDEX('Policy Characteristics'!G:G,MATCH($C86,'Policy Characteristics'!$C:$C,0)))</f>
        <v>0.5</v>
      </c>
      <c r="N86" s="237">
        <f>IF(ISBLANK(INDEX('Policy Characteristics'!H:H,MATCH($C86,'Policy Characteristics'!$C:$C,0))),"",INDEX('Policy Characteristics'!H:H,MATCH($C86,'Policy Characteristics'!$C:$C,0)))</f>
        <v>0.01</v>
      </c>
      <c r="O86" s="293" t="str">
        <f>IF(ISBLANK(INDEX('Policy Characteristics'!I:I,MATCH($C86,'Policy Characteristics'!$C:$C,0))),"",INDEX('Policy Characteristics'!I:I,MATCH($C86,'Policy Characteristics'!$C:$C,0)))</f>
        <v>% of vehicle cost</v>
      </c>
      <c r="P86" s="293" t="str">
        <f>IF(ISBLANK(INDEX('Policy Characteristics'!J:J,MATCH($C86,'Policy Characteristics'!$C:$C,0))),"",INDEX('Policy Characteristics'!J:J,MATCH($C86,'Policy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6" s="293" t="str">
        <f>IF(ISBLANK(INDEX('Policy Characteristics'!K:K,MATCH($C86,'Policy Characteristics'!$C:$C,0))),"",INDEX('Policy Characteristics'!K:K,MATCH($C86,'Policy Characteristics'!$C:$C,0)))</f>
        <v>transportation-sector-main.html#ev-subsidy</v>
      </c>
      <c r="R86" s="293" t="str">
        <f>IF(ISBLANK(INDEX('Policy Characteristics'!L:L,MATCH($C86,'Policy Characteristics'!$C:$C,0))),"",INDEX('Policy Characteristics'!L:L,MATCH($C86,'Policy Characteristics'!$C:$C,0)))</f>
        <v>ev-subsidy.html</v>
      </c>
    </row>
    <row r="87" spans="1:18" ht="30" x14ac:dyDescent="0.25">
      <c r="A87" s="293" t="str">
        <f>IF(ISBLANK(INDEX('Policy Characteristics'!A:A,MATCH($C87,'Policy Characteristics'!$C:$C,0))),"",INDEX('Policy Characteristics'!A:A,MATCH($C87,'Policy Characteristics'!$C:$C,0)))</f>
        <v>Transportation</v>
      </c>
      <c r="B87" s="294" t="str">
        <f>IF(ISBLANK(INDEX('Policy Characteristics'!B:B,MATCH($C87,'Policy Characteristics'!$C:$C,0))),"",INDEX('Policy Characteristics'!B:B,MATCH($C87,'Policy Characteristics'!$C:$C,0)))</f>
        <v>Electric Vehicle Subsidy</v>
      </c>
      <c r="C87" s="293" t="str">
        <f t="shared" si="4"/>
        <v>Additional EV Subsidy Percentage</v>
      </c>
      <c r="D87" s="275" t="s">
        <v>675</v>
      </c>
      <c r="E87" s="275" t="s">
        <v>670</v>
      </c>
      <c r="F87" s="275" t="s">
        <v>676</v>
      </c>
      <c r="G87" s="305" t="s">
        <v>685</v>
      </c>
      <c r="H87" s="20">
        <v>602</v>
      </c>
      <c r="I87" s="306" t="s">
        <v>660</v>
      </c>
      <c r="J87" s="296" t="str">
        <f>IF(ISBLANK(INDEX('Policy Characteristics'!D:D,MATCH($C87,'Policy Characteristics'!$C:$C,0))),"",INDEX('Policy Characteristics'!D:D,MATCH($C87,'Policy Characteristics'!$C:$C,0)))</f>
        <v>EV Subsidy</v>
      </c>
      <c r="K87" s="293" t="str">
        <f>IF(ISBLANK(INDEX('Policy Characteristics'!E:E,MATCH($C87,'Policy Characteristics'!$C:$C,0))),"",INDEX('Policy Characteristics'!E:E,MATCH($C87,'Policy Characteristics'!$C:$C,0)))</f>
        <v>trans EV subsidy</v>
      </c>
      <c r="L87" s="237">
        <f>IF(ISBLANK(INDEX('Policy Characteristics'!F:F,MATCH($C87,'Policy Characteristics'!$C:$C,0))),"",INDEX('Policy Characteristics'!F:F,MATCH($C87,'Policy Characteristics'!$C:$C,0)))</f>
        <v>0</v>
      </c>
      <c r="M87" s="237">
        <f>IF(ISBLANK(INDEX('Policy Characteristics'!G:G,MATCH($C87,'Policy Characteristics'!$C:$C,0))),"",INDEX('Policy Characteristics'!G:G,MATCH($C87,'Policy Characteristics'!$C:$C,0)))</f>
        <v>0.5</v>
      </c>
      <c r="N87" s="237">
        <f>IF(ISBLANK(INDEX('Policy Characteristics'!H:H,MATCH($C87,'Policy Characteristics'!$C:$C,0))),"",INDEX('Policy Characteristics'!H:H,MATCH($C87,'Policy Characteristics'!$C:$C,0)))</f>
        <v>0.01</v>
      </c>
      <c r="O87" s="293" t="str">
        <f>IF(ISBLANK(INDEX('Policy Characteristics'!I:I,MATCH($C87,'Policy Characteristics'!$C:$C,0))),"",INDEX('Policy Characteristics'!I:I,MATCH($C87,'Policy Characteristics'!$C:$C,0)))</f>
        <v>% of vehicle cost</v>
      </c>
      <c r="P87" s="293" t="str">
        <f>IF(ISBLANK(INDEX('Policy Characteristics'!J:J,MATCH($C87,'Policy Characteristics'!$C:$C,0))),"",INDEX('Policy Characteristics'!J:J,MATCH($C87,'Policy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7" s="293" t="str">
        <f>IF(ISBLANK(INDEX('Policy Characteristics'!K:K,MATCH($C87,'Policy Characteristics'!$C:$C,0))),"",INDEX('Policy Characteristics'!K:K,MATCH($C87,'Policy Characteristics'!$C:$C,0)))</f>
        <v>transportation-sector-main.html#ev-subsidy</v>
      </c>
      <c r="R87" s="293" t="str">
        <f>IF(ISBLANK(INDEX('Policy Characteristics'!L:L,MATCH($C87,'Policy Characteristics'!$C:$C,0))),"",INDEX('Policy Characteristics'!L:L,MATCH($C87,'Policy Characteristics'!$C:$C,0)))</f>
        <v>ev-subsidy.html</v>
      </c>
    </row>
    <row r="88" spans="1:18" x14ac:dyDescent="0.25">
      <c r="A88" s="293" t="str">
        <f>IF(ISBLANK(INDEX('Policy Characteristics'!A:A,MATCH($C88,'Policy Characteristics'!$C:$C,0))),"",INDEX('Policy Characteristics'!A:A,MATCH($C88,'Policy Characteristics'!$C:$C,0)))</f>
        <v>Transportation</v>
      </c>
      <c r="B88" s="294" t="str">
        <f>IF(ISBLANK(INDEX('Policy Characteristics'!B:B,MATCH($C88,'Policy Characteristics'!$C:$C,0))),"",INDEX('Policy Characteristics'!B:B,MATCH($C88,'Policy Characteristics'!$C:$C,0)))</f>
        <v>Feebate</v>
      </c>
      <c r="C88" t="s">
        <v>101</v>
      </c>
      <c r="D88" s="298"/>
      <c r="E88" s="298"/>
      <c r="F88" s="298"/>
      <c r="G88" s="303"/>
      <c r="H88" s="20">
        <v>1</v>
      </c>
      <c r="I88" s="304" t="s">
        <v>650</v>
      </c>
      <c r="J88" s="296" t="str">
        <f>IF(ISBLANK(INDEX('Policy Characteristics'!D:D,MATCH($C88,'Policy Characteristics'!$C:$C,0))),"",INDEX('Policy Characteristics'!D:D,MATCH($C88,'Policy Characteristics'!$C:$C,0)))</f>
        <v>Feebate</v>
      </c>
      <c r="K88" s="293" t="str">
        <f>IF(ISBLANK(INDEX('Policy Characteristics'!E:E,MATCH($C88,'Policy Characteristics'!$C:$C,0))),"",INDEX('Policy Characteristics'!E:E,MATCH($C88,'Policy Characteristics'!$C:$C,0)))</f>
        <v>trans LDVs feebate</v>
      </c>
      <c r="L88" s="237">
        <f>IF(ISBLANK(INDEX('Policy Characteristics'!F:F,MATCH($C88,'Policy Characteristics'!$C:$C,0))),"",INDEX('Policy Characteristics'!F:F,MATCH($C88,'Policy Characteristics'!$C:$C,0)))</f>
        <v>0</v>
      </c>
      <c r="M88" s="237">
        <f>IF(ISBLANK(INDEX('Policy Characteristics'!G:G,MATCH($C88,'Policy Characteristics'!$C:$C,0))),"",INDEX('Policy Characteristics'!G:G,MATCH($C88,'Policy Characteristics'!$C:$C,0)))</f>
        <v>1</v>
      </c>
      <c r="N88" s="237">
        <f>IF(ISBLANK(INDEX('Policy Characteristics'!H:H,MATCH($C88,'Policy Characteristics'!$C:$C,0))),"",INDEX('Policy Characteristics'!H:H,MATCH($C88,'Policy Characteristics'!$C:$C,0)))</f>
        <v>0.02</v>
      </c>
      <c r="O88" s="293" t="str">
        <f>IF(ISBLANK(INDEX('Policy Characteristics'!I:I,MATCH($C88,'Policy Characteristics'!$C:$C,0))),"",INDEX('Policy Characteristics'!I:I,MATCH($C88,'Policy Characteristics'!$C:$C,0)))</f>
        <v>% of global best practice rate</v>
      </c>
      <c r="P88" s="293"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293" t="str">
        <f>IF(ISBLANK(INDEX('Policy Characteristics'!K:K,MATCH($C88,'Policy Characteristics'!$C:$C,0))),"",INDEX('Policy Characteristics'!K:K,MATCH($C88,'Policy Characteristics'!$C:$C,0)))</f>
        <v>transportation-sector-main.html#feebate</v>
      </c>
      <c r="R88" s="293" t="str">
        <f>IF(ISBLANK(INDEX('Policy Characteristics'!L:L,MATCH($C88,'Policy Characteristics'!$C:$C,0))),"",INDEX('Policy Characteristics'!L:L,MATCH($C88,'Policy Characteristics'!$C:$C,0)))</f>
        <v>feebate.html</v>
      </c>
    </row>
    <row r="89" spans="1:18" x14ac:dyDescent="0.25">
      <c r="A89" s="293" t="str">
        <f>IF(ISBLANK(INDEX('Policy Characteristics'!A:A,MATCH($C89,'Policy Characteristics'!$C:$C,0))),"",INDEX('Policy Characteristics'!A:A,MATCH($C89,'Policy Characteristics'!$C:$C,0)))</f>
        <v>Transportation</v>
      </c>
      <c r="B89" s="294" t="str">
        <f>IF(ISBLANK(INDEX('Policy Characteristics'!B:B,MATCH($C89,'Policy Characteristics'!$C:$C,0))),"",INDEX('Policy Characteristics'!B:B,MATCH($C89,'Policy Characteristics'!$C:$C,0)))</f>
        <v>Fuel Economy Standard</v>
      </c>
      <c r="C89" t="s">
        <v>110</v>
      </c>
      <c r="D89" s="298" t="s">
        <v>672</v>
      </c>
      <c r="E89" s="298" t="s">
        <v>646</v>
      </c>
      <c r="F89" s="298" t="s">
        <v>673</v>
      </c>
      <c r="G89" s="303" t="s">
        <v>674</v>
      </c>
      <c r="H89" s="20">
        <v>362</v>
      </c>
      <c r="I89" s="304" t="s">
        <v>650</v>
      </c>
      <c r="J89" s="296" t="str">
        <f>IF(ISBLANK(INDEX('Policy Characteristics'!D:D,MATCH($C89,'Policy Characteristics'!$C:$C,0))),"",INDEX('Policy Characteristics'!D:D,MATCH($C89,'Policy Characteristics'!$C:$C,0)))</f>
        <v>Vehicle Fuel Economy Standards</v>
      </c>
      <c r="K89" s="293" t="str">
        <f>IF(ISBLANK(INDEX('Policy Characteristics'!E:E,MATCH($C89,'Policy Characteristics'!$C:$C,0))),"",INDEX('Policy Characteristics'!E:E,MATCH($C89,'Policy Characteristics'!$C:$C,0)))</f>
        <v>trans fuel economy standards</v>
      </c>
      <c r="L89" s="237">
        <f>IF(ISBLANK(INDEX('Policy Characteristics'!F:F,MATCH($C89,'Policy Characteristics'!$C:$C,0))),"",INDEX('Policy Characteristics'!F:F,MATCH($C89,'Policy Characteristics'!$C:$C,0)))</f>
        <v>0</v>
      </c>
      <c r="M89" s="237">
        <f>IF(ISBLANK(INDEX('Policy Characteristics'!G:G,MATCH($C89,'Policy Characteristics'!$C:$C,0))),"",INDEX('Policy Characteristics'!G:G,MATCH($C89,'Policy Characteristics'!$C:$C,0)))</f>
        <v>1</v>
      </c>
      <c r="N89" s="237">
        <f>IF(ISBLANK(INDEX('Policy Characteristics'!H:H,MATCH($C89,'Policy Characteristics'!$C:$C,0))),"",INDEX('Policy Characteristics'!H:H,MATCH($C89,'Policy Characteristics'!$C:$C,0)))</f>
        <v>0.01</v>
      </c>
      <c r="O89" s="293" t="str">
        <f>IF(ISBLANK(INDEX('Policy Characteristics'!I:I,MATCH($C89,'Policy Characteristics'!$C:$C,0))),"",INDEX('Policy Characteristics'!I:I,MATCH($C89,'Policy Characteristics'!$C:$C,0)))</f>
        <v>% increase in miles/gal</v>
      </c>
      <c r="P89" s="293"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293" t="str">
        <f>IF(ISBLANK(INDEX('Policy Characteristics'!K:K,MATCH($C89,'Policy Characteristics'!$C:$C,0))),"",INDEX('Policy Characteristics'!K:K,MATCH($C89,'Policy Characteristics'!$C:$C,0)))</f>
        <v>transportation-sector-main.html#fuel-econ-std</v>
      </c>
      <c r="R89" s="293" t="str">
        <f>IF(ISBLANK(INDEX('Policy Characteristics'!L:L,MATCH($C89,'Policy Characteristics'!$C:$C,0))),"",INDEX('Policy Characteristics'!L:L,MATCH($C89,'Policy Characteristics'!$C:$C,0)))</f>
        <v>fuel-economy-standard.html</v>
      </c>
    </row>
    <row r="90" spans="1:18" x14ac:dyDescent="0.25">
      <c r="A90" s="293" t="str">
        <f>IF(ISBLANK(INDEX('Policy Characteristics'!A:A,MATCH($C90,'Policy Characteristics'!$C:$C,0))),"",INDEX('Policy Characteristics'!A:A,MATCH($C90,'Policy Characteristics'!$C:$C,0)))</f>
        <v>Transportation</v>
      </c>
      <c r="B90" s="294" t="str">
        <f>IF(ISBLANK(INDEX('Policy Characteristics'!B:B,MATCH($C90,'Policy Characteristics'!$C:$C,0))),"",INDEX('Policy Characteristics'!B:B,MATCH($C90,'Policy Characteristics'!$C:$C,0)))</f>
        <v>Fuel Economy Standard</v>
      </c>
      <c r="C90" s="293" t="str">
        <f t="shared" ref="C90:C93" si="5">C$89</f>
        <v>Percentage Additional Improvement of Fuel Economy Std</v>
      </c>
      <c r="D90" s="298" t="s">
        <v>675</v>
      </c>
      <c r="E90" s="298" t="s">
        <v>646</v>
      </c>
      <c r="F90" s="298" t="s">
        <v>676</v>
      </c>
      <c r="G90" s="305" t="s">
        <v>677</v>
      </c>
      <c r="H90" s="20">
        <v>363</v>
      </c>
      <c r="I90" s="304" t="s">
        <v>650</v>
      </c>
      <c r="J90" s="296" t="str">
        <f>IF(ISBLANK(INDEX('Policy Characteristics'!D:D,MATCH($C90,'Policy Characteristics'!$C:$C,0))),"",INDEX('Policy Characteristics'!D:D,MATCH($C90,'Policy Characteristics'!$C:$C,0)))</f>
        <v>Vehicle Fuel Economy Standards</v>
      </c>
      <c r="K90" s="293" t="str">
        <f>IF(ISBLANK(INDEX('Policy Characteristics'!E:E,MATCH($C90,'Policy Characteristics'!$C:$C,0))),"",INDEX('Policy Characteristics'!E:E,MATCH($C90,'Policy Characteristics'!$C:$C,0)))</f>
        <v>trans fuel economy standards</v>
      </c>
      <c r="L90" s="237">
        <f>IF(ISBLANK(INDEX('Policy Characteristics'!F:F,MATCH($C90,'Policy Characteristics'!$C:$C,0))),"",INDEX('Policy Characteristics'!F:F,MATCH($C90,'Policy Characteristics'!$C:$C,0)))</f>
        <v>0</v>
      </c>
      <c r="M90" s="237">
        <f>IF(ISBLANK(INDEX('Policy Characteristics'!G:G,MATCH($C90,'Policy Characteristics'!$C:$C,0))),"",INDEX('Policy Characteristics'!G:G,MATCH($C90,'Policy Characteristics'!$C:$C,0)))</f>
        <v>1</v>
      </c>
      <c r="N90" s="237">
        <f>IF(ISBLANK(INDEX('Policy Characteristics'!H:H,MATCH($C90,'Policy Characteristics'!$C:$C,0))),"",INDEX('Policy Characteristics'!H:H,MATCH($C90,'Policy Characteristics'!$C:$C,0)))</f>
        <v>0.01</v>
      </c>
      <c r="O90" s="293" t="str">
        <f>IF(ISBLANK(INDEX('Policy Characteristics'!I:I,MATCH($C90,'Policy Characteristics'!$C:$C,0))),"",INDEX('Policy Characteristics'!I:I,MATCH($C90,'Policy Characteristics'!$C:$C,0)))</f>
        <v>% increase in miles/gal</v>
      </c>
      <c r="P90" s="293"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293" t="str">
        <f>IF(ISBLANK(INDEX('Policy Characteristics'!K:K,MATCH($C90,'Policy Characteristics'!$C:$C,0))),"",INDEX('Policy Characteristics'!K:K,MATCH($C90,'Policy Characteristics'!$C:$C,0)))</f>
        <v>transportation-sector-main.html#fuel-econ-std</v>
      </c>
      <c r="R90" s="293" t="str">
        <f>IF(ISBLANK(INDEX('Policy Characteristics'!L:L,MATCH($C90,'Policy Characteristics'!$C:$C,0))),"",INDEX('Policy Characteristics'!L:L,MATCH($C90,'Policy Characteristics'!$C:$C,0)))</f>
        <v>fuel-economy-standard.html</v>
      </c>
    </row>
    <row r="91" spans="1:18" x14ac:dyDescent="0.25">
      <c r="A91" s="293" t="str">
        <f>IF(ISBLANK(INDEX('Policy Characteristics'!A:A,MATCH($C91,'Policy Characteristics'!$C:$C,0))),"",INDEX('Policy Characteristics'!A:A,MATCH($C91,'Policy Characteristics'!$C:$C,0)))</f>
        <v>Transportation</v>
      </c>
      <c r="B91" s="294" t="str">
        <f>IF(ISBLANK(INDEX('Policy Characteristics'!B:B,MATCH($C91,'Policy Characteristics'!$C:$C,0))),"",INDEX('Policy Characteristics'!B:B,MATCH($C91,'Policy Characteristics'!$C:$C,0)))</f>
        <v>Fuel Economy Standard</v>
      </c>
      <c r="C91" s="293" t="str">
        <f t="shared" ref="C91:C94" si="6">C$89</f>
        <v>Percentage Additional Improvement of Fuel Economy Std</v>
      </c>
      <c r="D91" s="298" t="s">
        <v>672</v>
      </c>
      <c r="E91" s="298" t="s">
        <v>662</v>
      </c>
      <c r="F91" s="298" t="s">
        <v>673</v>
      </c>
      <c r="G91" s="303" t="s">
        <v>678</v>
      </c>
      <c r="H91" s="20">
        <v>364</v>
      </c>
      <c r="I91" s="304" t="s">
        <v>650</v>
      </c>
      <c r="J91" s="296" t="str">
        <f>IF(ISBLANK(INDEX('Policy Characteristics'!D:D,MATCH($C91,'Policy Characteristics'!$C:$C,0))),"",INDEX('Policy Characteristics'!D:D,MATCH($C91,'Policy Characteristics'!$C:$C,0)))</f>
        <v>Vehicle Fuel Economy Standards</v>
      </c>
      <c r="K91" s="293" t="str">
        <f>IF(ISBLANK(INDEX('Policy Characteristics'!E:E,MATCH($C91,'Policy Characteristics'!$C:$C,0))),"",INDEX('Policy Characteristics'!E:E,MATCH($C91,'Policy Characteristics'!$C:$C,0)))</f>
        <v>trans fuel economy standards</v>
      </c>
      <c r="L91" s="237">
        <f>IF(ISBLANK(INDEX('Policy Characteristics'!F:F,MATCH($C91,'Policy Characteristics'!$C:$C,0))),"",INDEX('Policy Characteristics'!F:F,MATCH($C91,'Policy Characteristics'!$C:$C,0)))</f>
        <v>0</v>
      </c>
      <c r="M91" s="237">
        <f>IF(ISBLANK(INDEX('Policy Characteristics'!G:G,MATCH($C91,'Policy Characteristics'!$C:$C,0))),"",INDEX('Policy Characteristics'!G:G,MATCH($C91,'Policy Characteristics'!$C:$C,0)))</f>
        <v>1</v>
      </c>
      <c r="N91" s="237">
        <f>IF(ISBLANK(INDEX('Policy Characteristics'!H:H,MATCH($C91,'Policy Characteristics'!$C:$C,0))),"",INDEX('Policy Characteristics'!H:H,MATCH($C91,'Policy Characteristics'!$C:$C,0)))</f>
        <v>0.01</v>
      </c>
      <c r="O91" s="293" t="str">
        <f>IF(ISBLANK(INDEX('Policy Characteristics'!I:I,MATCH($C91,'Policy Characteristics'!$C:$C,0))),"",INDEX('Policy Characteristics'!I:I,MATCH($C91,'Policy Characteristics'!$C:$C,0)))</f>
        <v>% increase in miles/gal</v>
      </c>
      <c r="P91" s="293"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293" t="str">
        <f>IF(ISBLANK(INDEX('Policy Characteristics'!K:K,MATCH($C91,'Policy Characteristics'!$C:$C,0))),"",INDEX('Policy Characteristics'!K:K,MATCH($C91,'Policy Characteristics'!$C:$C,0)))</f>
        <v>transportation-sector-main.html#fuel-econ-std</v>
      </c>
      <c r="R91" s="293" t="str">
        <f>IF(ISBLANK(INDEX('Policy Characteristics'!L:L,MATCH($C91,'Policy Characteristics'!$C:$C,0))),"",INDEX('Policy Characteristics'!L:L,MATCH($C91,'Policy Characteristics'!$C:$C,0)))</f>
        <v>fuel-economy-standard.html</v>
      </c>
    </row>
    <row r="92" spans="1:18" x14ac:dyDescent="0.25">
      <c r="A92" s="293" t="str">
        <f>IF(ISBLANK(INDEX('Policy Characteristics'!A:A,MATCH($C92,'Policy Characteristics'!$C:$C,0))),"",INDEX('Policy Characteristics'!A:A,MATCH($C92,'Policy Characteristics'!$C:$C,0)))</f>
        <v>Transportation</v>
      </c>
      <c r="B92" s="294" t="str">
        <f>IF(ISBLANK(INDEX('Policy Characteristics'!B:B,MATCH($C92,'Policy Characteristics'!$C:$C,0))),"",INDEX('Policy Characteristics'!B:B,MATCH($C92,'Policy Characteristics'!$C:$C,0)))</f>
        <v>Fuel Economy Standard</v>
      </c>
      <c r="C92" s="293" t="str">
        <f t="shared" si="5"/>
        <v>Percentage Additional Improvement of Fuel Economy Std</v>
      </c>
      <c r="D92" s="298" t="s">
        <v>675</v>
      </c>
      <c r="E92" s="298" t="s">
        <v>662</v>
      </c>
      <c r="F92" s="298" t="s">
        <v>676</v>
      </c>
      <c r="G92" s="303" t="s">
        <v>679</v>
      </c>
      <c r="H92" s="20">
        <v>365</v>
      </c>
      <c r="I92" s="304" t="s">
        <v>650</v>
      </c>
      <c r="J92" s="296" t="str">
        <f>IF(ISBLANK(INDEX('Policy Characteristics'!D:D,MATCH($C92,'Policy Characteristics'!$C:$C,0))),"",INDEX('Policy Characteristics'!D:D,MATCH($C92,'Policy Characteristics'!$C:$C,0)))</f>
        <v>Vehicle Fuel Economy Standards</v>
      </c>
      <c r="K92" s="293" t="str">
        <f>IF(ISBLANK(INDEX('Policy Characteristics'!E:E,MATCH($C92,'Policy Characteristics'!$C:$C,0))),"",INDEX('Policy Characteristics'!E:E,MATCH($C92,'Policy Characteristics'!$C:$C,0)))</f>
        <v>trans fuel economy standards</v>
      </c>
      <c r="L92" s="237">
        <f>IF(ISBLANK(INDEX('Policy Characteristics'!F:F,MATCH($C92,'Policy Characteristics'!$C:$C,0))),"",INDEX('Policy Characteristics'!F:F,MATCH($C92,'Policy Characteristics'!$C:$C,0)))</f>
        <v>0</v>
      </c>
      <c r="M92" s="237">
        <f>IF(ISBLANK(INDEX('Policy Characteristics'!G:G,MATCH($C92,'Policy Characteristics'!$C:$C,0))),"",INDEX('Policy Characteristics'!G:G,MATCH($C92,'Policy Characteristics'!$C:$C,0)))</f>
        <v>1</v>
      </c>
      <c r="N92" s="237">
        <f>IF(ISBLANK(INDEX('Policy Characteristics'!H:H,MATCH($C92,'Policy Characteristics'!$C:$C,0))),"",INDEX('Policy Characteristics'!H:H,MATCH($C92,'Policy Characteristics'!$C:$C,0)))</f>
        <v>0.01</v>
      </c>
      <c r="O92" s="293" t="str">
        <f>IF(ISBLANK(INDEX('Policy Characteristics'!I:I,MATCH($C92,'Policy Characteristics'!$C:$C,0))),"",INDEX('Policy Characteristics'!I:I,MATCH($C92,'Policy Characteristics'!$C:$C,0)))</f>
        <v>% increase in miles/gal</v>
      </c>
      <c r="P92" s="293"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293" t="str">
        <f>IF(ISBLANK(INDEX('Policy Characteristics'!K:K,MATCH($C92,'Policy Characteristics'!$C:$C,0))),"",INDEX('Policy Characteristics'!K:K,MATCH($C92,'Policy Characteristics'!$C:$C,0)))</f>
        <v>transportation-sector-main.html#fuel-econ-std</v>
      </c>
      <c r="R92" s="293" t="str">
        <f>IF(ISBLANK(INDEX('Policy Characteristics'!L:L,MATCH($C92,'Policy Characteristics'!$C:$C,0))),"",INDEX('Policy Characteristics'!L:L,MATCH($C92,'Policy Characteristics'!$C:$C,0)))</f>
        <v>fuel-economy-standard.html</v>
      </c>
    </row>
    <row r="93" spans="1:18" x14ac:dyDescent="0.25">
      <c r="A93" s="293" t="str">
        <f>IF(ISBLANK(INDEX('Policy Characteristics'!A:A,MATCH($C93,'Policy Characteristics'!$C:$C,0))),"",INDEX('Policy Characteristics'!A:A,MATCH($C93,'Policy Characteristics'!$C:$C,0)))</f>
        <v>Transportation</v>
      </c>
      <c r="B93" s="294" t="str">
        <f>IF(ISBLANK(INDEX('Policy Characteristics'!B:B,MATCH($C93,'Policy Characteristics'!$C:$C,0))),"",INDEX('Policy Characteristics'!B:B,MATCH($C93,'Policy Characteristics'!$C:$C,0)))</f>
        <v>Fuel Economy Standard</v>
      </c>
      <c r="C93" s="293" t="str">
        <f t="shared" si="5"/>
        <v>Percentage Additional Improvement of Fuel Economy Std</v>
      </c>
      <c r="D93" s="298" t="s">
        <v>672</v>
      </c>
      <c r="E93" s="298" t="s">
        <v>664</v>
      </c>
      <c r="F93" s="298" t="s">
        <v>673</v>
      </c>
      <c r="G93" s="303" t="s">
        <v>680</v>
      </c>
      <c r="H93" s="20">
        <v>366</v>
      </c>
      <c r="I93" s="304" t="s">
        <v>650</v>
      </c>
      <c r="J93" s="296" t="str">
        <f>IF(ISBLANK(INDEX('Policy Characteristics'!D:D,MATCH($C93,'Policy Characteristics'!$C:$C,0))),"",INDEX('Policy Characteristics'!D:D,MATCH($C93,'Policy Characteristics'!$C:$C,0)))</f>
        <v>Vehicle Fuel Economy Standards</v>
      </c>
      <c r="K93" s="293" t="str">
        <f>IF(ISBLANK(INDEX('Policy Characteristics'!E:E,MATCH($C93,'Policy Characteristics'!$C:$C,0))),"",INDEX('Policy Characteristics'!E:E,MATCH($C93,'Policy Characteristics'!$C:$C,0)))</f>
        <v>trans fuel economy standards</v>
      </c>
      <c r="L93" s="237">
        <f>IF(ISBLANK(INDEX('Policy Characteristics'!F:F,MATCH($C93,'Policy Characteristics'!$C:$C,0))),"",INDEX('Policy Characteristics'!F:F,MATCH($C93,'Policy Characteristics'!$C:$C,0)))</f>
        <v>0</v>
      </c>
      <c r="M93" s="237">
        <f>IF(ISBLANK(INDEX('Policy Characteristics'!G:G,MATCH($C93,'Policy Characteristics'!$C:$C,0))),"",INDEX('Policy Characteristics'!G:G,MATCH($C93,'Policy Characteristics'!$C:$C,0)))</f>
        <v>1</v>
      </c>
      <c r="N93" s="237">
        <f>IF(ISBLANK(INDEX('Policy Characteristics'!H:H,MATCH($C93,'Policy Characteristics'!$C:$C,0))),"",INDEX('Policy Characteristics'!H:H,MATCH($C93,'Policy Characteristics'!$C:$C,0)))</f>
        <v>0.01</v>
      </c>
      <c r="O93" s="293" t="str">
        <f>IF(ISBLANK(INDEX('Policy Characteristics'!I:I,MATCH($C93,'Policy Characteristics'!$C:$C,0))),"",INDEX('Policy Characteristics'!I:I,MATCH($C93,'Policy Characteristics'!$C:$C,0)))</f>
        <v>% increase in miles/gal</v>
      </c>
      <c r="P93" s="293"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293" t="str">
        <f>IF(ISBLANK(INDEX('Policy Characteristics'!K:K,MATCH($C93,'Policy Characteristics'!$C:$C,0))),"",INDEX('Policy Characteristics'!K:K,MATCH($C93,'Policy Characteristics'!$C:$C,0)))</f>
        <v>transportation-sector-main.html#fuel-econ-std</v>
      </c>
      <c r="R93" s="293" t="str">
        <f>IF(ISBLANK(INDEX('Policy Characteristics'!L:L,MATCH($C93,'Policy Characteristics'!$C:$C,0))),"",INDEX('Policy Characteristics'!L:L,MATCH($C93,'Policy Characteristics'!$C:$C,0)))</f>
        <v>fuel-economy-standard.html</v>
      </c>
    </row>
    <row r="94" spans="1:18" x14ac:dyDescent="0.25">
      <c r="A94" s="293" t="str">
        <f>IF(ISBLANK(INDEX('Policy Characteristics'!A:A,MATCH($C94,'Policy Characteristics'!$C:$C,0))),"",INDEX('Policy Characteristics'!A:A,MATCH($C94,'Policy Characteristics'!$C:$C,0)))</f>
        <v>Transportation</v>
      </c>
      <c r="B94" s="294" t="str">
        <f>IF(ISBLANK(INDEX('Policy Characteristics'!B:B,MATCH($C94,'Policy Characteristics'!$C:$C,0))),"",INDEX('Policy Characteristics'!B:B,MATCH($C94,'Policy Characteristics'!$C:$C,0)))</f>
        <v>Fuel Economy Standard</v>
      </c>
      <c r="C94" s="293" t="str">
        <f t="shared" si="6"/>
        <v>Percentage Additional Improvement of Fuel Economy Std</v>
      </c>
      <c r="D94" s="298" t="s">
        <v>675</v>
      </c>
      <c r="E94" s="298" t="s">
        <v>664</v>
      </c>
      <c r="F94" s="298" t="s">
        <v>676</v>
      </c>
      <c r="G94" s="303" t="s">
        <v>680</v>
      </c>
      <c r="H94" s="20">
        <v>367</v>
      </c>
      <c r="I94" s="304" t="s">
        <v>650</v>
      </c>
      <c r="J94" s="296" t="str">
        <f>IF(ISBLANK(INDEX('Policy Characteristics'!D:D,MATCH($C94,'Policy Characteristics'!$C:$C,0))),"",INDEX('Policy Characteristics'!D:D,MATCH($C94,'Policy Characteristics'!$C:$C,0)))</f>
        <v>Vehicle Fuel Economy Standards</v>
      </c>
      <c r="K94" s="293" t="str">
        <f>IF(ISBLANK(INDEX('Policy Characteristics'!E:E,MATCH($C94,'Policy Characteristics'!$C:$C,0))),"",INDEX('Policy Characteristics'!E:E,MATCH($C94,'Policy Characteristics'!$C:$C,0)))</f>
        <v>trans fuel economy standards</v>
      </c>
      <c r="L94" s="237">
        <f>IF(ISBLANK(INDEX('Policy Characteristics'!F:F,MATCH($C94,'Policy Characteristics'!$C:$C,0))),"",INDEX('Policy Characteristics'!F:F,MATCH($C94,'Policy Characteristics'!$C:$C,0)))</f>
        <v>0</v>
      </c>
      <c r="M94" s="237">
        <f>IF(ISBLANK(INDEX('Policy Characteristics'!G:G,MATCH($C94,'Policy Characteristics'!$C:$C,0))),"",INDEX('Policy Characteristics'!G:G,MATCH($C94,'Policy Characteristics'!$C:$C,0)))</f>
        <v>1</v>
      </c>
      <c r="N94" s="237">
        <f>IF(ISBLANK(INDEX('Policy Characteristics'!H:H,MATCH($C94,'Policy Characteristics'!$C:$C,0))),"",INDEX('Policy Characteristics'!H:H,MATCH($C94,'Policy Characteristics'!$C:$C,0)))</f>
        <v>0.01</v>
      </c>
      <c r="O94" s="293" t="str">
        <f>IF(ISBLANK(INDEX('Policy Characteristics'!I:I,MATCH($C94,'Policy Characteristics'!$C:$C,0))),"",INDEX('Policy Characteristics'!I:I,MATCH($C94,'Policy Characteristics'!$C:$C,0)))</f>
        <v>% increase in miles/gal</v>
      </c>
      <c r="P94" s="293"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293" t="str">
        <f>IF(ISBLANK(INDEX('Policy Characteristics'!K:K,MATCH($C94,'Policy Characteristics'!$C:$C,0))),"",INDEX('Policy Characteristics'!K:K,MATCH($C94,'Policy Characteristics'!$C:$C,0)))</f>
        <v>transportation-sector-main.html#fuel-econ-std</v>
      </c>
      <c r="R94" s="293" t="str">
        <f>IF(ISBLANK(INDEX('Policy Characteristics'!L:L,MATCH($C94,'Policy Characteristics'!$C:$C,0))),"",INDEX('Policy Characteristics'!L:L,MATCH($C94,'Policy Characteristics'!$C:$C,0)))</f>
        <v>fuel-economy-standard.html</v>
      </c>
    </row>
    <row r="95" spans="1:18" x14ac:dyDescent="0.25">
      <c r="A95" s="293" t="str">
        <f>IF(ISBLANK(INDEX('Policy Characteristics'!A:A,MATCH($C95,'Policy Characteristics'!$C:$C,0))),"",INDEX('Policy Characteristics'!A:A,MATCH($C95,'Policy Characteristics'!$C:$C,0)))</f>
        <v>Transportation</v>
      </c>
      <c r="B95" s="294" t="str">
        <f>IF(ISBLANK(INDEX('Policy Characteristics'!B:B,MATCH($C95,'Policy Characteristics'!$C:$C,0))),"",INDEX('Policy Characteristics'!B:B,MATCH($C95,'Policy Characteristics'!$C:$C,0)))</f>
        <v>Fuel Economy Standard</v>
      </c>
      <c r="C95" s="293" t="str">
        <f t="shared" ref="C95:C100" si="7">C$89</f>
        <v>Percentage Additional Improvement of Fuel Economy Std</v>
      </c>
      <c r="D95" s="298" t="s">
        <v>672</v>
      </c>
      <c r="E95" s="298" t="s">
        <v>666</v>
      </c>
      <c r="F95" s="298" t="s">
        <v>673</v>
      </c>
      <c r="G95" s="303" t="s">
        <v>681</v>
      </c>
      <c r="H95" s="20">
        <v>368</v>
      </c>
      <c r="I95" s="304" t="s">
        <v>650</v>
      </c>
      <c r="J95" s="296" t="str">
        <f>IF(ISBLANK(INDEX('Policy Characteristics'!D:D,MATCH($C95,'Policy Characteristics'!$C:$C,0))),"",INDEX('Policy Characteristics'!D:D,MATCH($C95,'Policy Characteristics'!$C:$C,0)))</f>
        <v>Vehicle Fuel Economy Standards</v>
      </c>
      <c r="K95" s="293" t="str">
        <f>IF(ISBLANK(INDEX('Policy Characteristics'!E:E,MATCH($C95,'Policy Characteristics'!$C:$C,0))),"",INDEX('Policy Characteristics'!E:E,MATCH($C95,'Policy Characteristics'!$C:$C,0)))</f>
        <v>trans fuel economy standards</v>
      </c>
      <c r="L95" s="237">
        <f>IF(ISBLANK(INDEX('Policy Characteristics'!F:F,MATCH($C95,'Policy Characteristics'!$C:$C,0))),"",INDEX('Policy Characteristics'!F:F,MATCH($C95,'Policy Characteristics'!$C:$C,0)))</f>
        <v>0</v>
      </c>
      <c r="M95" s="237">
        <f>IF(ISBLANK(INDEX('Policy Characteristics'!G:G,MATCH($C95,'Policy Characteristics'!$C:$C,0))),"",INDEX('Policy Characteristics'!G:G,MATCH($C95,'Policy Characteristics'!$C:$C,0)))</f>
        <v>1</v>
      </c>
      <c r="N95" s="237">
        <f>IF(ISBLANK(INDEX('Policy Characteristics'!H:H,MATCH($C95,'Policy Characteristics'!$C:$C,0))),"",INDEX('Policy Characteristics'!H:H,MATCH($C95,'Policy Characteristics'!$C:$C,0)))</f>
        <v>0.01</v>
      </c>
      <c r="O95" s="293" t="str">
        <f>IF(ISBLANK(INDEX('Policy Characteristics'!I:I,MATCH($C95,'Policy Characteristics'!$C:$C,0))),"",INDEX('Policy Characteristics'!I:I,MATCH($C95,'Policy Characteristics'!$C:$C,0)))</f>
        <v>% increase in miles/gal</v>
      </c>
      <c r="P95" s="293"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293" t="str">
        <f>IF(ISBLANK(INDEX('Policy Characteristics'!K:K,MATCH($C95,'Policy Characteristics'!$C:$C,0))),"",INDEX('Policy Characteristics'!K:K,MATCH($C95,'Policy Characteristics'!$C:$C,0)))</f>
        <v>transportation-sector-main.html#fuel-econ-std</v>
      </c>
      <c r="R95" s="293" t="str">
        <f>IF(ISBLANK(INDEX('Policy Characteristics'!L:L,MATCH($C95,'Policy Characteristics'!$C:$C,0))),"",INDEX('Policy Characteristics'!L:L,MATCH($C95,'Policy Characteristics'!$C:$C,0)))</f>
        <v>fuel-economy-standard.html</v>
      </c>
    </row>
    <row r="96" spans="1:18" x14ac:dyDescent="0.25">
      <c r="A96" s="293" t="str">
        <f>IF(ISBLANK(INDEX('Policy Characteristics'!A:A,MATCH($C96,'Policy Characteristics'!$C:$C,0))),"",INDEX('Policy Characteristics'!A:A,MATCH($C96,'Policy Characteristics'!$C:$C,0)))</f>
        <v>Transportation</v>
      </c>
      <c r="B96" s="294" t="str">
        <f>IF(ISBLANK(INDEX('Policy Characteristics'!B:B,MATCH($C96,'Policy Characteristics'!$C:$C,0))),"",INDEX('Policy Characteristics'!B:B,MATCH($C96,'Policy Characteristics'!$C:$C,0)))</f>
        <v>Fuel Economy Standard</v>
      </c>
      <c r="C96" s="293" t="str">
        <f t="shared" si="7"/>
        <v>Percentage Additional Improvement of Fuel Economy Std</v>
      </c>
      <c r="D96" s="298" t="s">
        <v>675</v>
      </c>
      <c r="E96" s="298" t="s">
        <v>666</v>
      </c>
      <c r="F96" s="298" t="s">
        <v>676</v>
      </c>
      <c r="G96" s="303" t="s">
        <v>681</v>
      </c>
      <c r="H96" s="20">
        <v>369</v>
      </c>
      <c r="I96" s="304" t="s">
        <v>650</v>
      </c>
      <c r="J96" s="296" t="str">
        <f>IF(ISBLANK(INDEX('Policy Characteristics'!D:D,MATCH($C96,'Policy Characteristics'!$C:$C,0))),"",INDEX('Policy Characteristics'!D:D,MATCH($C96,'Policy Characteristics'!$C:$C,0)))</f>
        <v>Vehicle Fuel Economy Standards</v>
      </c>
      <c r="K96" s="293" t="str">
        <f>IF(ISBLANK(INDEX('Policy Characteristics'!E:E,MATCH($C96,'Policy Characteristics'!$C:$C,0))),"",INDEX('Policy Characteristics'!E:E,MATCH($C96,'Policy Characteristics'!$C:$C,0)))</f>
        <v>trans fuel economy standards</v>
      </c>
      <c r="L96" s="237">
        <f>IF(ISBLANK(INDEX('Policy Characteristics'!F:F,MATCH($C96,'Policy Characteristics'!$C:$C,0))),"",INDEX('Policy Characteristics'!F:F,MATCH($C96,'Policy Characteristics'!$C:$C,0)))</f>
        <v>0</v>
      </c>
      <c r="M96" s="237">
        <f>IF(ISBLANK(INDEX('Policy Characteristics'!G:G,MATCH($C96,'Policy Characteristics'!$C:$C,0))),"",INDEX('Policy Characteristics'!G:G,MATCH($C96,'Policy Characteristics'!$C:$C,0)))</f>
        <v>1</v>
      </c>
      <c r="N96" s="237">
        <f>IF(ISBLANK(INDEX('Policy Characteristics'!H:H,MATCH($C96,'Policy Characteristics'!$C:$C,0))),"",INDEX('Policy Characteristics'!H:H,MATCH($C96,'Policy Characteristics'!$C:$C,0)))</f>
        <v>0.01</v>
      </c>
      <c r="O96" s="293" t="str">
        <f>IF(ISBLANK(INDEX('Policy Characteristics'!I:I,MATCH($C96,'Policy Characteristics'!$C:$C,0))),"",INDEX('Policy Characteristics'!I:I,MATCH($C96,'Policy Characteristics'!$C:$C,0)))</f>
        <v>% increase in miles/gal</v>
      </c>
      <c r="P96" s="293"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293" t="str">
        <f>IF(ISBLANK(INDEX('Policy Characteristics'!K:K,MATCH($C96,'Policy Characteristics'!$C:$C,0))),"",INDEX('Policy Characteristics'!K:K,MATCH($C96,'Policy Characteristics'!$C:$C,0)))</f>
        <v>transportation-sector-main.html#fuel-econ-std</v>
      </c>
      <c r="R96" s="293" t="str">
        <f>IF(ISBLANK(INDEX('Policy Characteristics'!L:L,MATCH($C96,'Policy Characteristics'!$C:$C,0))),"",INDEX('Policy Characteristics'!L:L,MATCH($C96,'Policy Characteristics'!$C:$C,0)))</f>
        <v>fuel-economy-standard.html</v>
      </c>
    </row>
    <row r="97" spans="1:18" x14ac:dyDescent="0.25">
      <c r="A97" s="293" t="str">
        <f>IF(ISBLANK(INDEX('Policy Characteristics'!A:A,MATCH($C97,'Policy Characteristics'!$C:$C,0))),"",INDEX('Policy Characteristics'!A:A,MATCH($C97,'Policy Characteristics'!$C:$C,0)))</f>
        <v>Transportation</v>
      </c>
      <c r="B97" s="294" t="str">
        <f>IF(ISBLANK(INDEX('Policy Characteristics'!B:B,MATCH($C97,'Policy Characteristics'!$C:$C,0))),"",INDEX('Policy Characteristics'!B:B,MATCH($C97,'Policy Characteristics'!$C:$C,0)))</f>
        <v>Fuel Economy Standard</v>
      </c>
      <c r="C97" s="293" t="str">
        <f t="shared" si="7"/>
        <v>Percentage Additional Improvement of Fuel Economy Std</v>
      </c>
      <c r="D97" s="298" t="s">
        <v>672</v>
      </c>
      <c r="E97" s="298" t="s">
        <v>668</v>
      </c>
      <c r="F97" s="298" t="s">
        <v>673</v>
      </c>
      <c r="G97" s="303" t="s">
        <v>682</v>
      </c>
      <c r="H97" s="20">
        <v>370</v>
      </c>
      <c r="I97" s="304" t="s">
        <v>650</v>
      </c>
      <c r="J97" s="296" t="str">
        <f>IF(ISBLANK(INDEX('Policy Characteristics'!D:D,MATCH($C97,'Policy Characteristics'!$C:$C,0))),"",INDEX('Policy Characteristics'!D:D,MATCH($C97,'Policy Characteristics'!$C:$C,0)))</f>
        <v>Vehicle Fuel Economy Standards</v>
      </c>
      <c r="K97" s="293" t="str">
        <f>IF(ISBLANK(INDEX('Policy Characteristics'!E:E,MATCH($C97,'Policy Characteristics'!$C:$C,0))),"",INDEX('Policy Characteristics'!E:E,MATCH($C97,'Policy Characteristics'!$C:$C,0)))</f>
        <v>trans fuel economy standards</v>
      </c>
      <c r="L97" s="237">
        <f>IF(ISBLANK(INDEX('Policy Characteristics'!F:F,MATCH($C97,'Policy Characteristics'!$C:$C,0))),"",INDEX('Policy Characteristics'!F:F,MATCH($C97,'Policy Characteristics'!$C:$C,0)))</f>
        <v>0</v>
      </c>
      <c r="M97" s="237">
        <f>IF(ISBLANK(INDEX('Policy Characteristics'!G:G,MATCH($C97,'Policy Characteristics'!$C:$C,0))),"",INDEX('Policy Characteristics'!G:G,MATCH($C97,'Policy Characteristics'!$C:$C,0)))</f>
        <v>1</v>
      </c>
      <c r="N97" s="237">
        <f>IF(ISBLANK(INDEX('Policy Characteristics'!H:H,MATCH($C97,'Policy Characteristics'!$C:$C,0))),"",INDEX('Policy Characteristics'!H:H,MATCH($C97,'Policy Characteristics'!$C:$C,0)))</f>
        <v>0.01</v>
      </c>
      <c r="O97" s="293" t="str">
        <f>IF(ISBLANK(INDEX('Policy Characteristics'!I:I,MATCH($C97,'Policy Characteristics'!$C:$C,0))),"",INDEX('Policy Characteristics'!I:I,MATCH($C97,'Policy Characteristics'!$C:$C,0)))</f>
        <v>% increase in miles/gal</v>
      </c>
      <c r="P97" s="293"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293" t="str">
        <f>IF(ISBLANK(INDEX('Policy Characteristics'!K:K,MATCH($C97,'Policy Characteristics'!$C:$C,0))),"",INDEX('Policy Characteristics'!K:K,MATCH($C97,'Policy Characteristics'!$C:$C,0)))</f>
        <v>transportation-sector-main.html#fuel-econ-std</v>
      </c>
      <c r="R97" s="293" t="str">
        <f>IF(ISBLANK(INDEX('Policy Characteristics'!L:L,MATCH($C97,'Policy Characteristics'!$C:$C,0))),"",INDEX('Policy Characteristics'!L:L,MATCH($C97,'Policy Characteristics'!$C:$C,0)))</f>
        <v>fuel-economy-standard.html</v>
      </c>
    </row>
    <row r="98" spans="1:18" x14ac:dyDescent="0.25">
      <c r="A98" s="293" t="str">
        <f>IF(ISBLANK(INDEX('Policy Characteristics'!A:A,MATCH($C98,'Policy Characteristics'!$C:$C,0))),"",INDEX('Policy Characteristics'!A:A,MATCH($C98,'Policy Characteristics'!$C:$C,0)))</f>
        <v>Transportation</v>
      </c>
      <c r="B98" s="294" t="str">
        <f>IF(ISBLANK(INDEX('Policy Characteristics'!B:B,MATCH($C98,'Policy Characteristics'!$C:$C,0))),"",INDEX('Policy Characteristics'!B:B,MATCH($C98,'Policy Characteristics'!$C:$C,0)))</f>
        <v>Fuel Economy Standard</v>
      </c>
      <c r="C98" s="293" t="str">
        <f t="shared" si="7"/>
        <v>Percentage Additional Improvement of Fuel Economy Std</v>
      </c>
      <c r="D98" s="298" t="s">
        <v>675</v>
      </c>
      <c r="E98" s="298" t="s">
        <v>668</v>
      </c>
      <c r="F98" s="298" t="s">
        <v>676</v>
      </c>
      <c r="G98" s="303" t="s">
        <v>683</v>
      </c>
      <c r="H98" s="20">
        <v>371</v>
      </c>
      <c r="I98" s="304" t="s">
        <v>650</v>
      </c>
      <c r="J98" s="296" t="str">
        <f>IF(ISBLANK(INDEX('Policy Characteristics'!D:D,MATCH($C98,'Policy Characteristics'!$C:$C,0))),"",INDEX('Policy Characteristics'!D:D,MATCH($C98,'Policy Characteristics'!$C:$C,0)))</f>
        <v>Vehicle Fuel Economy Standards</v>
      </c>
      <c r="K98" s="293" t="str">
        <f>IF(ISBLANK(INDEX('Policy Characteristics'!E:E,MATCH($C98,'Policy Characteristics'!$C:$C,0))),"",INDEX('Policy Characteristics'!E:E,MATCH($C98,'Policy Characteristics'!$C:$C,0)))</f>
        <v>trans fuel economy standards</v>
      </c>
      <c r="L98" s="237">
        <f>IF(ISBLANK(INDEX('Policy Characteristics'!F:F,MATCH($C98,'Policy Characteristics'!$C:$C,0))),"",INDEX('Policy Characteristics'!F:F,MATCH($C98,'Policy Characteristics'!$C:$C,0)))</f>
        <v>0</v>
      </c>
      <c r="M98" s="237">
        <f>IF(ISBLANK(INDEX('Policy Characteristics'!G:G,MATCH($C98,'Policy Characteristics'!$C:$C,0))),"",INDEX('Policy Characteristics'!G:G,MATCH($C98,'Policy Characteristics'!$C:$C,0)))</f>
        <v>1</v>
      </c>
      <c r="N98" s="237">
        <f>IF(ISBLANK(INDEX('Policy Characteristics'!H:H,MATCH($C98,'Policy Characteristics'!$C:$C,0))),"",INDEX('Policy Characteristics'!H:H,MATCH($C98,'Policy Characteristics'!$C:$C,0)))</f>
        <v>0.01</v>
      </c>
      <c r="O98" s="293" t="str">
        <f>IF(ISBLANK(INDEX('Policy Characteristics'!I:I,MATCH($C98,'Policy Characteristics'!$C:$C,0))),"",INDEX('Policy Characteristics'!I:I,MATCH($C98,'Policy Characteristics'!$C:$C,0)))</f>
        <v>% increase in miles/gal</v>
      </c>
      <c r="P98" s="293"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293" t="str">
        <f>IF(ISBLANK(INDEX('Policy Characteristics'!K:K,MATCH($C98,'Policy Characteristics'!$C:$C,0))),"",INDEX('Policy Characteristics'!K:K,MATCH($C98,'Policy Characteristics'!$C:$C,0)))</f>
        <v>transportation-sector-main.html#fuel-econ-std</v>
      </c>
      <c r="R98" s="293" t="str">
        <f>IF(ISBLANK(INDEX('Policy Characteristics'!L:L,MATCH($C98,'Policy Characteristics'!$C:$C,0))),"",INDEX('Policy Characteristics'!L:L,MATCH($C98,'Policy Characteristics'!$C:$C,0)))</f>
        <v>fuel-economy-standard.html</v>
      </c>
    </row>
    <row r="99" spans="1:18" x14ac:dyDescent="0.25">
      <c r="A99" s="293" t="str">
        <f>IF(ISBLANK(INDEX('Policy Characteristics'!A:A,MATCH($C99,'Policy Characteristics'!$C:$C,0))),"",INDEX('Policy Characteristics'!A:A,MATCH($C99,'Policy Characteristics'!$C:$C,0)))</f>
        <v>Transportation</v>
      </c>
      <c r="B99" s="294" t="str">
        <f>IF(ISBLANK(INDEX('Policy Characteristics'!B:B,MATCH($C99,'Policy Characteristics'!$C:$C,0))),"",INDEX('Policy Characteristics'!B:B,MATCH($C99,'Policy Characteristics'!$C:$C,0)))</f>
        <v>Fuel Economy Standard</v>
      </c>
      <c r="C99" s="293" t="str">
        <f t="shared" si="7"/>
        <v>Percentage Additional Improvement of Fuel Economy Std</v>
      </c>
      <c r="D99" s="298" t="s">
        <v>672</v>
      </c>
      <c r="E99" s="298" t="s">
        <v>670</v>
      </c>
      <c r="F99" s="298" t="s">
        <v>673</v>
      </c>
      <c r="G99" s="303" t="s">
        <v>684</v>
      </c>
      <c r="H99" s="20">
        <v>372</v>
      </c>
      <c r="I99" s="304" t="s">
        <v>650</v>
      </c>
      <c r="J99" s="296" t="str">
        <f>IF(ISBLANK(INDEX('Policy Characteristics'!D:D,MATCH($C99,'Policy Characteristics'!$C:$C,0))),"",INDEX('Policy Characteristics'!D:D,MATCH($C99,'Policy Characteristics'!$C:$C,0)))</f>
        <v>Vehicle Fuel Economy Standards</v>
      </c>
      <c r="K99" s="293" t="str">
        <f>IF(ISBLANK(INDEX('Policy Characteristics'!E:E,MATCH($C99,'Policy Characteristics'!$C:$C,0))),"",INDEX('Policy Characteristics'!E:E,MATCH($C99,'Policy Characteristics'!$C:$C,0)))</f>
        <v>trans fuel economy standards</v>
      </c>
      <c r="L99" s="237">
        <f>IF(ISBLANK(INDEX('Policy Characteristics'!F:F,MATCH($C99,'Policy Characteristics'!$C:$C,0))),"",INDEX('Policy Characteristics'!F:F,MATCH($C99,'Policy Characteristics'!$C:$C,0)))</f>
        <v>0</v>
      </c>
      <c r="M99" s="237">
        <f>IF(ISBLANK(INDEX('Policy Characteristics'!G:G,MATCH($C99,'Policy Characteristics'!$C:$C,0))),"",INDEX('Policy Characteristics'!G:G,MATCH($C99,'Policy Characteristics'!$C:$C,0)))</f>
        <v>1</v>
      </c>
      <c r="N99" s="237">
        <f>IF(ISBLANK(INDEX('Policy Characteristics'!H:H,MATCH($C99,'Policy Characteristics'!$C:$C,0))),"",INDEX('Policy Characteristics'!H:H,MATCH($C99,'Policy Characteristics'!$C:$C,0)))</f>
        <v>0.01</v>
      </c>
      <c r="O99" s="293" t="str">
        <f>IF(ISBLANK(INDEX('Policy Characteristics'!I:I,MATCH($C99,'Policy Characteristics'!$C:$C,0))),"",INDEX('Policy Characteristics'!I:I,MATCH($C99,'Policy Characteristics'!$C:$C,0)))</f>
        <v>% increase in miles/gal</v>
      </c>
      <c r="P99" s="293"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293" t="str">
        <f>IF(ISBLANK(INDEX('Policy Characteristics'!K:K,MATCH($C99,'Policy Characteristics'!$C:$C,0))),"",INDEX('Policy Characteristics'!K:K,MATCH($C99,'Policy Characteristics'!$C:$C,0)))</f>
        <v>transportation-sector-main.html#fuel-econ-std</v>
      </c>
      <c r="R99" s="293" t="str">
        <f>IF(ISBLANK(INDEX('Policy Characteristics'!L:L,MATCH($C99,'Policy Characteristics'!$C:$C,0))),"",INDEX('Policy Characteristics'!L:L,MATCH($C99,'Policy Characteristics'!$C:$C,0)))</f>
        <v>fuel-economy-standard.html</v>
      </c>
    </row>
    <row r="100" spans="1:18" ht="30" x14ac:dyDescent="0.25">
      <c r="A100" s="293" t="str">
        <f>IF(ISBLANK(INDEX('Policy Characteristics'!A:A,MATCH($C100,'Policy Characteristics'!$C:$C,0))),"",INDEX('Policy Characteristics'!A:A,MATCH($C100,'Policy Characteristics'!$C:$C,0)))</f>
        <v>Transportation</v>
      </c>
      <c r="B100" s="294" t="str">
        <f>IF(ISBLANK(INDEX('Policy Characteristics'!B:B,MATCH($C100,'Policy Characteristics'!$C:$C,0))),"",INDEX('Policy Characteristics'!B:B,MATCH($C100,'Policy Characteristics'!$C:$C,0)))</f>
        <v>Fuel Economy Standard</v>
      </c>
      <c r="C100" s="293" t="str">
        <f t="shared" si="7"/>
        <v>Percentage Additional Improvement of Fuel Economy Std</v>
      </c>
      <c r="D100" s="298" t="s">
        <v>675</v>
      </c>
      <c r="E100" s="298" t="s">
        <v>670</v>
      </c>
      <c r="F100" s="298" t="s">
        <v>676</v>
      </c>
      <c r="G100" s="305" t="s">
        <v>685</v>
      </c>
      <c r="H100" s="20">
        <v>373</v>
      </c>
      <c r="I100" s="304" t="s">
        <v>650</v>
      </c>
      <c r="J100" s="296" t="str">
        <f>IF(ISBLANK(INDEX('Policy Characteristics'!D:D,MATCH($C100,'Policy Characteristics'!$C:$C,0))),"",INDEX('Policy Characteristics'!D:D,MATCH($C100,'Policy Characteristics'!$C:$C,0)))</f>
        <v>Vehicle Fuel Economy Standards</v>
      </c>
      <c r="K100" s="293" t="str">
        <f>IF(ISBLANK(INDEX('Policy Characteristics'!E:E,MATCH($C100,'Policy Characteristics'!$C:$C,0))),"",INDEX('Policy Characteristics'!E:E,MATCH($C100,'Policy Characteristics'!$C:$C,0)))</f>
        <v>trans fuel economy standards</v>
      </c>
      <c r="L100" s="237">
        <f>IF(ISBLANK(INDEX('Policy Characteristics'!F:F,MATCH($C100,'Policy Characteristics'!$C:$C,0))),"",INDEX('Policy Characteristics'!F:F,MATCH($C100,'Policy Characteristics'!$C:$C,0)))</f>
        <v>0</v>
      </c>
      <c r="M100" s="237">
        <f>IF(ISBLANK(INDEX('Policy Characteristics'!G:G,MATCH($C100,'Policy Characteristics'!$C:$C,0))),"",INDEX('Policy Characteristics'!G:G,MATCH($C100,'Policy Characteristics'!$C:$C,0)))</f>
        <v>1</v>
      </c>
      <c r="N100" s="237">
        <f>IF(ISBLANK(INDEX('Policy Characteristics'!H:H,MATCH($C100,'Policy Characteristics'!$C:$C,0))),"",INDEX('Policy Characteristics'!H:H,MATCH($C100,'Policy Characteristics'!$C:$C,0)))</f>
        <v>0.01</v>
      </c>
      <c r="O100" s="293" t="str">
        <f>IF(ISBLANK(INDEX('Policy Characteristics'!I:I,MATCH($C100,'Policy Characteristics'!$C:$C,0))),"",INDEX('Policy Characteristics'!I:I,MATCH($C100,'Policy Characteristics'!$C:$C,0)))</f>
        <v>% increase in miles/gal</v>
      </c>
      <c r="P100" s="293"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293" t="str">
        <f>IF(ISBLANK(INDEX('Policy Characteristics'!K:K,MATCH($C100,'Policy Characteristics'!$C:$C,0))),"",INDEX('Policy Characteristics'!K:K,MATCH($C100,'Policy Characteristics'!$C:$C,0)))</f>
        <v>transportation-sector-main.html#fuel-econ-std</v>
      </c>
      <c r="R100" s="293" t="str">
        <f>IF(ISBLANK(INDEX('Policy Characteristics'!L:L,MATCH($C100,'Policy Characteristics'!$C:$C,0))),"",INDEX('Policy Characteristics'!L:L,MATCH($C100,'Policy Characteristics'!$C:$C,0)))</f>
        <v>fuel-economy-standard.html</v>
      </c>
    </row>
    <row r="101" spans="1:18" s="275" customFormat="1" x14ac:dyDescent="0.25">
      <c r="A101" s="293" t="str">
        <f>IF(ISBLANK(INDEX('Policy Characteristics'!A:A,MATCH($C101,'Policy Characteristics'!$C:$C,0))),"",INDEX('Policy Characteristics'!A:A,MATCH($C101,'Policy Characteristics'!$C:$C,0)))</f>
        <v>Transportation</v>
      </c>
      <c r="B101" s="294" t="str">
        <f>IF(ISBLANK(INDEX('Policy Characteristics'!B:B,MATCH($C101,'Policy Characteristics'!$C:$C,0))),"",INDEX('Policy Characteristics'!B:B,MATCH($C101,'Policy Characteristics'!$C:$C,0)))</f>
        <v>Hydrogen Vehicle Sales Standard</v>
      </c>
      <c r="C101" s="275" t="s">
        <v>120</v>
      </c>
      <c r="D101" s="298" t="s">
        <v>672</v>
      </c>
      <c r="E101" s="298" t="s">
        <v>646</v>
      </c>
      <c r="F101" s="298" t="s">
        <v>673</v>
      </c>
      <c r="G101" s="303" t="s">
        <v>674</v>
      </c>
      <c r="H101" s="20">
        <v>460</v>
      </c>
      <c r="I101" s="304" t="s">
        <v>650</v>
      </c>
      <c r="J101" s="296" t="str">
        <f>IF(ISBLANK(INDEX('Policy Characteristics'!D:D,MATCH($C101,'Policy Characteristics'!$C:$C,0))),"",INDEX('Policy Characteristics'!D:D,MATCH($C101,'Policy Characteristics'!$C:$C,0)))</f>
        <v>Hydrogen Veh Sales Standard</v>
      </c>
      <c r="K101" s="293" t="str">
        <f>IF(ISBLANK(INDEX('Policy Characteristics'!E:E,MATCH($C101,'Policy Characteristics'!$C:$C,0))),"",INDEX('Policy Characteristics'!E:E,MATCH($C101,'Policy Characteristics'!$C:$C,0)))</f>
        <v>trans hydrogen vehicle minimum</v>
      </c>
      <c r="L101" s="237">
        <f>IF(ISBLANK(INDEX('Policy Characteristics'!F:F,MATCH($C101,'Policy Characteristics'!$C:$C,0))),"",INDEX('Policy Characteristics'!F:F,MATCH($C101,'Policy Characteristics'!$C:$C,0)))</f>
        <v>0</v>
      </c>
      <c r="M101" s="237">
        <f>IF(ISBLANK(INDEX('Policy Characteristics'!G:G,MATCH($C101,'Policy Characteristics'!$C:$C,0))),"",INDEX('Policy Characteristics'!G:G,MATCH($C101,'Policy Characteristics'!$C:$C,0)))</f>
        <v>1</v>
      </c>
      <c r="N101" s="237">
        <f>IF(ISBLANK(INDEX('Policy Characteristics'!H:H,MATCH($C101,'Policy Characteristics'!$C:$C,0))),"",INDEX('Policy Characteristics'!H:H,MATCH($C101,'Policy Characteristics'!$C:$C,0)))</f>
        <v>0.01</v>
      </c>
      <c r="O101" s="293" t="str">
        <f>IF(ISBLANK(INDEX('Policy Characteristics'!I:I,MATCH($C101,'Policy Characteristics'!$C:$C,0))),"",INDEX('Policy Characteristics'!I:I,MATCH($C101,'Policy Characteristics'!$C:$C,0)))</f>
        <v>% of new vehicles sold</v>
      </c>
      <c r="P101" s="293"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293" t="str">
        <f>IF(ISBLANK(INDEX('Policy Characteristics'!K:K,MATCH($C101,'Policy Characteristics'!$C:$C,0))),"",INDEX('Policy Characteristics'!K:K,MATCH($C101,'Policy Characteristics'!$C:$C,0)))</f>
        <v/>
      </c>
      <c r="R101" s="293" t="str">
        <f>IF(ISBLANK(INDEX('Policy Characteristics'!L:L,MATCH($C101,'Policy Characteristics'!$C:$C,0))),"",INDEX('Policy Characteristics'!L:L,MATCH($C101,'Policy Characteristics'!$C:$C,0)))</f>
        <v>hydrogen-vehicle-mandate.html</v>
      </c>
    </row>
    <row r="102" spans="1:18" x14ac:dyDescent="0.25">
      <c r="A102" s="293" t="str">
        <f>IF(ISBLANK(INDEX('Policy Characteristics'!A:A,MATCH($C102,'Policy Characteristics'!$C:$C,0))),"",INDEX('Policy Characteristics'!A:A,MATCH($C102,'Policy Characteristics'!$C:$C,0)))</f>
        <v>Transportation</v>
      </c>
      <c r="B102" s="294" t="str">
        <f>IF(ISBLANK(INDEX('Policy Characteristics'!B:B,MATCH($C102,'Policy Characteristics'!$C:$C,0))),"",INDEX('Policy Characteristics'!B:B,MATCH($C102,'Policy Characteristics'!$C:$C,0)))</f>
        <v>Hydrogen Vehicle Sales Standard</v>
      </c>
      <c r="C102" s="293" t="str">
        <f t="shared" ref="C102:C112" si="8">C$101</f>
        <v>Minimum Required Hydrogen Vehicle Sales Percentage</v>
      </c>
      <c r="D102" s="298" t="s">
        <v>675</v>
      </c>
      <c r="E102" s="298" t="s">
        <v>646</v>
      </c>
      <c r="F102" s="298" t="s">
        <v>676</v>
      </c>
      <c r="G102" s="305" t="s">
        <v>677</v>
      </c>
      <c r="H102" s="20">
        <v>461</v>
      </c>
      <c r="I102" s="304" t="s">
        <v>650</v>
      </c>
      <c r="J102" s="296" t="str">
        <f>IF(ISBLANK(INDEX('Policy Characteristics'!D:D,MATCH($C102,'Policy Characteristics'!$C:$C,0))),"",INDEX('Policy Characteristics'!D:D,MATCH($C102,'Policy Characteristics'!$C:$C,0)))</f>
        <v>Hydrogen Veh Sales Standard</v>
      </c>
      <c r="K102" s="293" t="str">
        <f>IF(ISBLANK(INDEX('Policy Characteristics'!E:E,MATCH($C102,'Policy Characteristics'!$C:$C,0))),"",INDEX('Policy Characteristics'!E:E,MATCH($C102,'Policy Characteristics'!$C:$C,0)))</f>
        <v>trans hydrogen vehicle minimum</v>
      </c>
      <c r="L102" s="237">
        <f>IF(ISBLANK(INDEX('Policy Characteristics'!F:F,MATCH($C102,'Policy Characteristics'!$C:$C,0))),"",INDEX('Policy Characteristics'!F:F,MATCH($C102,'Policy Characteristics'!$C:$C,0)))</f>
        <v>0</v>
      </c>
      <c r="M102" s="237">
        <f>IF(ISBLANK(INDEX('Policy Characteristics'!G:G,MATCH($C102,'Policy Characteristics'!$C:$C,0))),"",INDEX('Policy Characteristics'!G:G,MATCH($C102,'Policy Characteristics'!$C:$C,0)))</f>
        <v>1</v>
      </c>
      <c r="N102" s="237">
        <f>IF(ISBLANK(INDEX('Policy Characteristics'!H:H,MATCH($C102,'Policy Characteristics'!$C:$C,0))),"",INDEX('Policy Characteristics'!H:H,MATCH($C102,'Policy Characteristics'!$C:$C,0)))</f>
        <v>0.01</v>
      </c>
      <c r="O102" s="293" t="str">
        <f>IF(ISBLANK(INDEX('Policy Characteristics'!I:I,MATCH($C102,'Policy Characteristics'!$C:$C,0))),"",INDEX('Policy Characteristics'!I:I,MATCH($C102,'Policy Characteristics'!$C:$C,0)))</f>
        <v>% of new vehicles sold</v>
      </c>
      <c r="P102" s="293"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293" t="str">
        <f>IF(ISBLANK(INDEX('Policy Characteristics'!K:K,MATCH($C102,'Policy Characteristics'!$C:$C,0))),"",INDEX('Policy Characteristics'!K:K,MATCH($C102,'Policy Characteristics'!$C:$C,0)))</f>
        <v/>
      </c>
      <c r="R102" s="293" t="str">
        <f>IF(ISBLANK(INDEX('Policy Characteristics'!L:L,MATCH($C102,'Policy Characteristics'!$C:$C,0))),"",INDEX('Policy Characteristics'!L:L,MATCH($C102,'Policy Characteristics'!$C:$C,0)))</f>
        <v>hydrogen-vehicle-mandate.html</v>
      </c>
    </row>
    <row r="103" spans="1:18" x14ac:dyDescent="0.25">
      <c r="A103" s="293" t="str">
        <f>IF(ISBLANK(INDEX('Policy Characteristics'!A:A,MATCH($C103,'Policy Characteristics'!$C:$C,0))),"",INDEX('Policy Characteristics'!A:A,MATCH($C103,'Policy Characteristics'!$C:$C,0)))</f>
        <v>Transportation</v>
      </c>
      <c r="B103" s="294" t="str">
        <f>IF(ISBLANK(INDEX('Policy Characteristics'!B:B,MATCH($C103,'Policy Characteristics'!$C:$C,0))),"",INDEX('Policy Characteristics'!B:B,MATCH($C103,'Policy Characteristics'!$C:$C,0)))</f>
        <v>Hydrogen Vehicle Sales Standard</v>
      </c>
      <c r="C103" s="293" t="str">
        <f t="shared" si="8"/>
        <v>Minimum Required Hydrogen Vehicle Sales Percentage</v>
      </c>
      <c r="D103" s="298" t="s">
        <v>672</v>
      </c>
      <c r="E103" s="298" t="s">
        <v>662</v>
      </c>
      <c r="F103" s="298" t="s">
        <v>673</v>
      </c>
      <c r="G103" s="303" t="s">
        <v>678</v>
      </c>
      <c r="H103" s="20">
        <v>462</v>
      </c>
      <c r="I103" s="304" t="s">
        <v>650</v>
      </c>
      <c r="J103" s="296" t="str">
        <f>IF(ISBLANK(INDEX('Policy Characteristics'!D:D,MATCH($C103,'Policy Characteristics'!$C:$C,0))),"",INDEX('Policy Characteristics'!D:D,MATCH($C103,'Policy Characteristics'!$C:$C,0)))</f>
        <v>Hydrogen Veh Sales Standard</v>
      </c>
      <c r="K103" s="293" t="str">
        <f>IF(ISBLANK(INDEX('Policy Characteristics'!E:E,MATCH($C103,'Policy Characteristics'!$C:$C,0))),"",INDEX('Policy Characteristics'!E:E,MATCH($C103,'Policy Characteristics'!$C:$C,0)))</f>
        <v>trans hydrogen vehicle minimum</v>
      </c>
      <c r="L103" s="237">
        <f>IF(ISBLANK(INDEX('Policy Characteristics'!F:F,MATCH($C103,'Policy Characteristics'!$C:$C,0))),"",INDEX('Policy Characteristics'!F:F,MATCH($C103,'Policy Characteristics'!$C:$C,0)))</f>
        <v>0</v>
      </c>
      <c r="M103" s="237">
        <f>IF(ISBLANK(INDEX('Policy Characteristics'!G:G,MATCH($C103,'Policy Characteristics'!$C:$C,0))),"",INDEX('Policy Characteristics'!G:G,MATCH($C103,'Policy Characteristics'!$C:$C,0)))</f>
        <v>1</v>
      </c>
      <c r="N103" s="237">
        <f>IF(ISBLANK(INDEX('Policy Characteristics'!H:H,MATCH($C103,'Policy Characteristics'!$C:$C,0))),"",INDEX('Policy Characteristics'!H:H,MATCH($C103,'Policy Characteristics'!$C:$C,0)))</f>
        <v>0.01</v>
      </c>
      <c r="O103" s="293" t="str">
        <f>IF(ISBLANK(INDEX('Policy Characteristics'!I:I,MATCH($C103,'Policy Characteristics'!$C:$C,0))),"",INDEX('Policy Characteristics'!I:I,MATCH($C103,'Policy Characteristics'!$C:$C,0)))</f>
        <v>% of new vehicles sold</v>
      </c>
      <c r="P103" s="293"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293" t="str">
        <f>IF(ISBLANK(INDEX('Policy Characteristics'!K:K,MATCH($C103,'Policy Characteristics'!$C:$C,0))),"",INDEX('Policy Characteristics'!K:K,MATCH($C103,'Policy Characteristics'!$C:$C,0)))</f>
        <v/>
      </c>
      <c r="R103" s="293" t="str">
        <f>IF(ISBLANK(INDEX('Policy Characteristics'!L:L,MATCH($C103,'Policy Characteristics'!$C:$C,0))),"",INDEX('Policy Characteristics'!L:L,MATCH($C103,'Policy Characteristics'!$C:$C,0)))</f>
        <v>hydrogen-vehicle-mandate.html</v>
      </c>
    </row>
    <row r="104" spans="1:18" x14ac:dyDescent="0.25">
      <c r="A104" s="293" t="str">
        <f>IF(ISBLANK(INDEX('Policy Characteristics'!A:A,MATCH($C104,'Policy Characteristics'!$C:$C,0))),"",INDEX('Policy Characteristics'!A:A,MATCH($C104,'Policy Characteristics'!$C:$C,0)))</f>
        <v>Transportation</v>
      </c>
      <c r="B104" s="294" t="str">
        <f>IF(ISBLANK(INDEX('Policy Characteristics'!B:B,MATCH($C104,'Policy Characteristics'!$C:$C,0))),"",INDEX('Policy Characteristics'!B:B,MATCH($C104,'Policy Characteristics'!$C:$C,0)))</f>
        <v>Hydrogen Vehicle Sales Standard</v>
      </c>
      <c r="C104" s="293" t="str">
        <f t="shared" si="8"/>
        <v>Minimum Required Hydrogen Vehicle Sales Percentage</v>
      </c>
      <c r="D104" s="298" t="s">
        <v>675</v>
      </c>
      <c r="E104" s="298" t="s">
        <v>662</v>
      </c>
      <c r="F104" s="298" t="s">
        <v>676</v>
      </c>
      <c r="G104" s="303" t="s">
        <v>679</v>
      </c>
      <c r="H104" s="20">
        <v>463</v>
      </c>
      <c r="I104" s="304" t="s">
        <v>650</v>
      </c>
      <c r="J104" s="296" t="str">
        <f>IF(ISBLANK(INDEX('Policy Characteristics'!D:D,MATCH($C104,'Policy Characteristics'!$C:$C,0))),"",INDEX('Policy Characteristics'!D:D,MATCH($C104,'Policy Characteristics'!$C:$C,0)))</f>
        <v>Hydrogen Veh Sales Standard</v>
      </c>
      <c r="K104" s="293" t="str">
        <f>IF(ISBLANK(INDEX('Policy Characteristics'!E:E,MATCH($C104,'Policy Characteristics'!$C:$C,0))),"",INDEX('Policy Characteristics'!E:E,MATCH($C104,'Policy Characteristics'!$C:$C,0)))</f>
        <v>trans hydrogen vehicle minimum</v>
      </c>
      <c r="L104" s="237">
        <f>IF(ISBLANK(INDEX('Policy Characteristics'!F:F,MATCH($C104,'Policy Characteristics'!$C:$C,0))),"",INDEX('Policy Characteristics'!F:F,MATCH($C104,'Policy Characteristics'!$C:$C,0)))</f>
        <v>0</v>
      </c>
      <c r="M104" s="237">
        <f>IF(ISBLANK(INDEX('Policy Characteristics'!G:G,MATCH($C104,'Policy Characteristics'!$C:$C,0))),"",INDEX('Policy Characteristics'!G:G,MATCH($C104,'Policy Characteristics'!$C:$C,0)))</f>
        <v>1</v>
      </c>
      <c r="N104" s="237">
        <f>IF(ISBLANK(INDEX('Policy Characteristics'!H:H,MATCH($C104,'Policy Characteristics'!$C:$C,0))),"",INDEX('Policy Characteristics'!H:H,MATCH($C104,'Policy Characteristics'!$C:$C,0)))</f>
        <v>0.01</v>
      </c>
      <c r="O104" s="293" t="str">
        <f>IF(ISBLANK(INDEX('Policy Characteristics'!I:I,MATCH($C104,'Policy Characteristics'!$C:$C,0))),"",INDEX('Policy Characteristics'!I:I,MATCH($C104,'Policy Characteristics'!$C:$C,0)))</f>
        <v>% of new vehicles sold</v>
      </c>
      <c r="P104" s="293"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293" t="str">
        <f>IF(ISBLANK(INDEX('Policy Characteristics'!K:K,MATCH($C104,'Policy Characteristics'!$C:$C,0))),"",INDEX('Policy Characteristics'!K:K,MATCH($C104,'Policy Characteristics'!$C:$C,0)))</f>
        <v/>
      </c>
      <c r="R104" s="293" t="str">
        <f>IF(ISBLANK(INDEX('Policy Characteristics'!L:L,MATCH($C104,'Policy Characteristics'!$C:$C,0))),"",INDEX('Policy Characteristics'!L:L,MATCH($C104,'Policy Characteristics'!$C:$C,0)))</f>
        <v>hydrogen-vehicle-mandate.html</v>
      </c>
    </row>
    <row r="105" spans="1:18" x14ac:dyDescent="0.25">
      <c r="A105" s="293" t="str">
        <f>IF(ISBLANK(INDEX('Policy Characteristics'!A:A,MATCH($C105,'Policy Characteristics'!$C:$C,0))),"",INDEX('Policy Characteristics'!A:A,MATCH($C105,'Policy Characteristics'!$C:$C,0)))</f>
        <v>Transportation</v>
      </c>
      <c r="B105" s="294" t="str">
        <f>IF(ISBLANK(INDEX('Policy Characteristics'!B:B,MATCH($C105,'Policy Characteristics'!$C:$C,0))),"",INDEX('Policy Characteristics'!B:B,MATCH($C105,'Policy Characteristics'!$C:$C,0)))</f>
        <v>Hydrogen Vehicle Sales Standard</v>
      </c>
      <c r="C105" s="293" t="str">
        <f t="shared" si="8"/>
        <v>Minimum Required Hydrogen Vehicle Sales Percentage</v>
      </c>
      <c r="D105" s="298" t="s">
        <v>672</v>
      </c>
      <c r="E105" s="298" t="s">
        <v>664</v>
      </c>
      <c r="F105" s="298" t="s">
        <v>673</v>
      </c>
      <c r="G105" s="303" t="s">
        <v>680</v>
      </c>
      <c r="H105" s="20">
        <v>502</v>
      </c>
      <c r="I105" s="304" t="s">
        <v>650</v>
      </c>
      <c r="J105" s="296" t="str">
        <f>IF(ISBLANK(INDEX('Policy Characteristics'!D:D,MATCH($C105,'Policy Characteristics'!$C:$C,0))),"",INDEX('Policy Characteristics'!D:D,MATCH($C105,'Policy Characteristics'!$C:$C,0)))</f>
        <v>Hydrogen Veh Sales Standard</v>
      </c>
      <c r="K105" s="293" t="str">
        <f>IF(ISBLANK(INDEX('Policy Characteristics'!E:E,MATCH($C105,'Policy Characteristics'!$C:$C,0))),"",INDEX('Policy Characteristics'!E:E,MATCH($C105,'Policy Characteristics'!$C:$C,0)))</f>
        <v>trans hydrogen vehicle minimum</v>
      </c>
      <c r="L105" s="237">
        <f>IF(ISBLANK(INDEX('Policy Characteristics'!F:F,MATCH($C105,'Policy Characteristics'!$C:$C,0))),"",INDEX('Policy Characteristics'!F:F,MATCH($C105,'Policy Characteristics'!$C:$C,0)))</f>
        <v>0</v>
      </c>
      <c r="M105" s="237">
        <f>IF(ISBLANK(INDEX('Policy Characteristics'!G:G,MATCH($C105,'Policy Characteristics'!$C:$C,0))),"",INDEX('Policy Characteristics'!G:G,MATCH($C105,'Policy Characteristics'!$C:$C,0)))</f>
        <v>1</v>
      </c>
      <c r="N105" s="237">
        <f>IF(ISBLANK(INDEX('Policy Characteristics'!H:H,MATCH($C105,'Policy Characteristics'!$C:$C,0))),"",INDEX('Policy Characteristics'!H:H,MATCH($C105,'Policy Characteristics'!$C:$C,0)))</f>
        <v>0.01</v>
      </c>
      <c r="O105" s="293" t="str">
        <f>IF(ISBLANK(INDEX('Policy Characteristics'!I:I,MATCH($C105,'Policy Characteristics'!$C:$C,0))),"",INDEX('Policy Characteristics'!I:I,MATCH($C105,'Policy Characteristics'!$C:$C,0)))</f>
        <v>% of new vehicles sold</v>
      </c>
      <c r="P105" s="293"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293" t="str">
        <f>IF(ISBLANK(INDEX('Policy Characteristics'!K:K,MATCH($C105,'Policy Characteristics'!$C:$C,0))),"",INDEX('Policy Characteristics'!K:K,MATCH($C105,'Policy Characteristics'!$C:$C,0)))</f>
        <v/>
      </c>
      <c r="R105" s="293" t="str">
        <f>IF(ISBLANK(INDEX('Policy Characteristics'!L:L,MATCH($C105,'Policy Characteristics'!$C:$C,0))),"",INDEX('Policy Characteristics'!L:L,MATCH($C105,'Policy Characteristics'!$C:$C,0)))</f>
        <v>hydrogen-vehicle-mandate.html</v>
      </c>
    </row>
    <row r="106" spans="1:18" x14ac:dyDescent="0.25">
      <c r="A106" s="293" t="str">
        <f>IF(ISBLANK(INDEX('Policy Characteristics'!A:A,MATCH($C106,'Policy Characteristics'!$C:$C,0))),"",INDEX('Policy Characteristics'!A:A,MATCH($C106,'Policy Characteristics'!$C:$C,0)))</f>
        <v>Transportation</v>
      </c>
      <c r="B106" s="294" t="str">
        <f>IF(ISBLANK(INDEX('Policy Characteristics'!B:B,MATCH($C106,'Policy Characteristics'!$C:$C,0))),"",INDEX('Policy Characteristics'!B:B,MATCH($C106,'Policy Characteristics'!$C:$C,0)))</f>
        <v>Hydrogen Vehicle Sales Standard</v>
      </c>
      <c r="C106" s="293" t="str">
        <f t="shared" si="8"/>
        <v>Minimum Required Hydrogen Vehicle Sales Percentage</v>
      </c>
      <c r="D106" s="298" t="s">
        <v>675</v>
      </c>
      <c r="E106" s="298" t="s">
        <v>664</v>
      </c>
      <c r="F106" s="298" t="s">
        <v>676</v>
      </c>
      <c r="G106" s="303" t="s">
        <v>680</v>
      </c>
      <c r="H106" s="20">
        <v>503</v>
      </c>
      <c r="I106" s="304" t="s">
        <v>650</v>
      </c>
      <c r="J106" s="296" t="str">
        <f>IF(ISBLANK(INDEX('Policy Characteristics'!D:D,MATCH($C106,'Policy Characteristics'!$C:$C,0))),"",INDEX('Policy Characteristics'!D:D,MATCH($C106,'Policy Characteristics'!$C:$C,0)))</f>
        <v>Hydrogen Veh Sales Standard</v>
      </c>
      <c r="K106" s="293" t="str">
        <f>IF(ISBLANK(INDEX('Policy Characteristics'!E:E,MATCH($C106,'Policy Characteristics'!$C:$C,0))),"",INDEX('Policy Characteristics'!E:E,MATCH($C106,'Policy Characteristics'!$C:$C,0)))</f>
        <v>trans hydrogen vehicle minimum</v>
      </c>
      <c r="L106" s="237">
        <f>IF(ISBLANK(INDEX('Policy Characteristics'!F:F,MATCH($C106,'Policy Characteristics'!$C:$C,0))),"",INDEX('Policy Characteristics'!F:F,MATCH($C106,'Policy Characteristics'!$C:$C,0)))</f>
        <v>0</v>
      </c>
      <c r="M106" s="237">
        <f>IF(ISBLANK(INDEX('Policy Characteristics'!G:G,MATCH($C106,'Policy Characteristics'!$C:$C,0))),"",INDEX('Policy Characteristics'!G:G,MATCH($C106,'Policy Characteristics'!$C:$C,0)))</f>
        <v>1</v>
      </c>
      <c r="N106" s="237">
        <f>IF(ISBLANK(INDEX('Policy Characteristics'!H:H,MATCH($C106,'Policy Characteristics'!$C:$C,0))),"",INDEX('Policy Characteristics'!H:H,MATCH($C106,'Policy Characteristics'!$C:$C,0)))</f>
        <v>0.01</v>
      </c>
      <c r="O106" s="293" t="str">
        <f>IF(ISBLANK(INDEX('Policy Characteristics'!I:I,MATCH($C106,'Policy Characteristics'!$C:$C,0))),"",INDEX('Policy Characteristics'!I:I,MATCH($C106,'Policy Characteristics'!$C:$C,0)))</f>
        <v>% of new vehicles sold</v>
      </c>
      <c r="P106" s="293"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293" t="str">
        <f>IF(ISBLANK(INDEX('Policy Characteristics'!K:K,MATCH($C106,'Policy Characteristics'!$C:$C,0))),"",INDEX('Policy Characteristics'!K:K,MATCH($C106,'Policy Characteristics'!$C:$C,0)))</f>
        <v/>
      </c>
      <c r="R106" s="293" t="str">
        <f>IF(ISBLANK(INDEX('Policy Characteristics'!L:L,MATCH($C106,'Policy Characteristics'!$C:$C,0))),"",INDEX('Policy Characteristics'!L:L,MATCH($C106,'Policy Characteristics'!$C:$C,0)))</f>
        <v>hydrogen-vehicle-mandate.html</v>
      </c>
    </row>
    <row r="107" spans="1:18" x14ac:dyDescent="0.25">
      <c r="A107" s="293" t="str">
        <f>IF(ISBLANK(INDEX('Policy Characteristics'!A:A,MATCH($C107,'Policy Characteristics'!$C:$C,0))),"",INDEX('Policy Characteristics'!A:A,MATCH($C107,'Policy Characteristics'!$C:$C,0)))</f>
        <v>Transportation</v>
      </c>
      <c r="B107" s="294" t="str">
        <f>IF(ISBLANK(INDEX('Policy Characteristics'!B:B,MATCH($C107,'Policy Characteristics'!$C:$C,0))),"",INDEX('Policy Characteristics'!B:B,MATCH($C107,'Policy Characteristics'!$C:$C,0)))</f>
        <v>Hydrogen Vehicle Sales Standard</v>
      </c>
      <c r="C107" s="293" t="str">
        <f t="shared" si="8"/>
        <v>Minimum Required Hydrogen Vehicle Sales Percentage</v>
      </c>
      <c r="D107" s="298" t="s">
        <v>672</v>
      </c>
      <c r="E107" s="298" t="s">
        <v>666</v>
      </c>
      <c r="F107" s="298" t="s">
        <v>673</v>
      </c>
      <c r="G107" s="303" t="s">
        <v>681</v>
      </c>
      <c r="H107" s="20">
        <v>504</v>
      </c>
      <c r="I107" s="304" t="s">
        <v>650</v>
      </c>
      <c r="J107" s="296" t="str">
        <f>IF(ISBLANK(INDEX('Policy Characteristics'!D:D,MATCH($C107,'Policy Characteristics'!$C:$C,0))),"",INDEX('Policy Characteristics'!D:D,MATCH($C107,'Policy Characteristics'!$C:$C,0)))</f>
        <v>Hydrogen Veh Sales Standard</v>
      </c>
      <c r="K107" s="293" t="str">
        <f>IF(ISBLANK(INDEX('Policy Characteristics'!E:E,MATCH($C107,'Policy Characteristics'!$C:$C,0))),"",INDEX('Policy Characteristics'!E:E,MATCH($C107,'Policy Characteristics'!$C:$C,0)))</f>
        <v>trans hydrogen vehicle minimum</v>
      </c>
      <c r="L107" s="237">
        <f>IF(ISBLANK(INDEX('Policy Characteristics'!F:F,MATCH($C107,'Policy Characteristics'!$C:$C,0))),"",INDEX('Policy Characteristics'!F:F,MATCH($C107,'Policy Characteristics'!$C:$C,0)))</f>
        <v>0</v>
      </c>
      <c r="M107" s="237">
        <f>IF(ISBLANK(INDEX('Policy Characteristics'!G:G,MATCH($C107,'Policy Characteristics'!$C:$C,0))),"",INDEX('Policy Characteristics'!G:G,MATCH($C107,'Policy Characteristics'!$C:$C,0)))</f>
        <v>1</v>
      </c>
      <c r="N107" s="237">
        <f>IF(ISBLANK(INDEX('Policy Characteristics'!H:H,MATCH($C107,'Policy Characteristics'!$C:$C,0))),"",INDEX('Policy Characteristics'!H:H,MATCH($C107,'Policy Characteristics'!$C:$C,0)))</f>
        <v>0.01</v>
      </c>
      <c r="O107" s="293" t="str">
        <f>IF(ISBLANK(INDEX('Policy Characteristics'!I:I,MATCH($C107,'Policy Characteristics'!$C:$C,0))),"",INDEX('Policy Characteristics'!I:I,MATCH($C107,'Policy Characteristics'!$C:$C,0)))</f>
        <v>% of new vehicles sold</v>
      </c>
      <c r="P107" s="293"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293" t="str">
        <f>IF(ISBLANK(INDEX('Policy Characteristics'!K:K,MATCH($C107,'Policy Characteristics'!$C:$C,0))),"",INDEX('Policy Characteristics'!K:K,MATCH($C107,'Policy Characteristics'!$C:$C,0)))</f>
        <v/>
      </c>
      <c r="R107" s="293" t="str">
        <f>IF(ISBLANK(INDEX('Policy Characteristics'!L:L,MATCH($C107,'Policy Characteristics'!$C:$C,0))),"",INDEX('Policy Characteristics'!L:L,MATCH($C107,'Policy Characteristics'!$C:$C,0)))</f>
        <v>hydrogen-vehicle-mandate.html</v>
      </c>
    </row>
    <row r="108" spans="1:18" x14ac:dyDescent="0.25">
      <c r="A108" s="293" t="str">
        <f>IF(ISBLANK(INDEX('Policy Characteristics'!A:A,MATCH($C108,'Policy Characteristics'!$C:$C,0))),"",INDEX('Policy Characteristics'!A:A,MATCH($C108,'Policy Characteristics'!$C:$C,0)))</f>
        <v>Transportation</v>
      </c>
      <c r="B108" s="294" t="str">
        <f>IF(ISBLANK(INDEX('Policy Characteristics'!B:B,MATCH($C108,'Policy Characteristics'!$C:$C,0))),"",INDEX('Policy Characteristics'!B:B,MATCH($C108,'Policy Characteristics'!$C:$C,0)))</f>
        <v>Hydrogen Vehicle Sales Standard</v>
      </c>
      <c r="C108" s="293" t="str">
        <f t="shared" si="8"/>
        <v>Minimum Required Hydrogen Vehicle Sales Percentage</v>
      </c>
      <c r="D108" s="298" t="s">
        <v>675</v>
      </c>
      <c r="E108" s="298" t="s">
        <v>666</v>
      </c>
      <c r="F108" s="298" t="s">
        <v>676</v>
      </c>
      <c r="G108" s="303" t="s">
        <v>681</v>
      </c>
      <c r="H108" s="20">
        <v>505</v>
      </c>
      <c r="I108" s="304" t="s">
        <v>650</v>
      </c>
      <c r="J108" s="296" t="str">
        <f>IF(ISBLANK(INDEX('Policy Characteristics'!D:D,MATCH($C108,'Policy Characteristics'!$C:$C,0))),"",INDEX('Policy Characteristics'!D:D,MATCH($C108,'Policy Characteristics'!$C:$C,0)))</f>
        <v>Hydrogen Veh Sales Standard</v>
      </c>
      <c r="K108" s="293" t="str">
        <f>IF(ISBLANK(INDEX('Policy Characteristics'!E:E,MATCH($C108,'Policy Characteristics'!$C:$C,0))),"",INDEX('Policy Characteristics'!E:E,MATCH($C108,'Policy Characteristics'!$C:$C,0)))</f>
        <v>trans hydrogen vehicle minimum</v>
      </c>
      <c r="L108" s="237">
        <f>IF(ISBLANK(INDEX('Policy Characteristics'!F:F,MATCH($C108,'Policy Characteristics'!$C:$C,0))),"",INDEX('Policy Characteristics'!F:F,MATCH($C108,'Policy Characteristics'!$C:$C,0)))</f>
        <v>0</v>
      </c>
      <c r="M108" s="237">
        <f>IF(ISBLANK(INDEX('Policy Characteristics'!G:G,MATCH($C108,'Policy Characteristics'!$C:$C,0))),"",INDEX('Policy Characteristics'!G:G,MATCH($C108,'Policy Characteristics'!$C:$C,0)))</f>
        <v>1</v>
      </c>
      <c r="N108" s="237">
        <f>IF(ISBLANK(INDEX('Policy Characteristics'!H:H,MATCH($C108,'Policy Characteristics'!$C:$C,0))),"",INDEX('Policy Characteristics'!H:H,MATCH($C108,'Policy Characteristics'!$C:$C,0)))</f>
        <v>0.01</v>
      </c>
      <c r="O108" s="293" t="str">
        <f>IF(ISBLANK(INDEX('Policy Characteristics'!I:I,MATCH($C108,'Policy Characteristics'!$C:$C,0))),"",INDEX('Policy Characteristics'!I:I,MATCH($C108,'Policy Characteristics'!$C:$C,0)))</f>
        <v>% of new vehicles sold</v>
      </c>
      <c r="P108" s="293"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293" t="str">
        <f>IF(ISBLANK(INDEX('Policy Characteristics'!K:K,MATCH($C108,'Policy Characteristics'!$C:$C,0))),"",INDEX('Policy Characteristics'!K:K,MATCH($C108,'Policy Characteristics'!$C:$C,0)))</f>
        <v/>
      </c>
      <c r="R108" s="293" t="str">
        <f>IF(ISBLANK(INDEX('Policy Characteristics'!L:L,MATCH($C108,'Policy Characteristics'!$C:$C,0))),"",INDEX('Policy Characteristics'!L:L,MATCH($C108,'Policy Characteristics'!$C:$C,0)))</f>
        <v>hydrogen-vehicle-mandate.html</v>
      </c>
    </row>
    <row r="109" spans="1:18" x14ac:dyDescent="0.25">
      <c r="A109" s="293" t="str">
        <f>IF(ISBLANK(INDEX('Policy Characteristics'!A:A,MATCH($C109,'Policy Characteristics'!$C:$C,0))),"",INDEX('Policy Characteristics'!A:A,MATCH($C109,'Policy Characteristics'!$C:$C,0)))</f>
        <v>Transportation</v>
      </c>
      <c r="B109" s="294" t="str">
        <f>IF(ISBLANK(INDEX('Policy Characteristics'!B:B,MATCH($C109,'Policy Characteristics'!$C:$C,0))),"",INDEX('Policy Characteristics'!B:B,MATCH($C109,'Policy Characteristics'!$C:$C,0)))</f>
        <v>Hydrogen Vehicle Sales Standard</v>
      </c>
      <c r="C109" s="293" t="str">
        <f t="shared" si="8"/>
        <v>Minimum Required Hydrogen Vehicle Sales Percentage</v>
      </c>
      <c r="D109" s="298" t="s">
        <v>672</v>
      </c>
      <c r="E109" s="298" t="s">
        <v>668</v>
      </c>
      <c r="F109" s="298" t="s">
        <v>673</v>
      </c>
      <c r="G109" s="303" t="s">
        <v>682</v>
      </c>
      <c r="H109" s="20">
        <v>506</v>
      </c>
      <c r="I109" s="304" t="s">
        <v>650</v>
      </c>
      <c r="J109" s="296" t="str">
        <f>IF(ISBLANK(INDEX('Policy Characteristics'!D:D,MATCH($C109,'Policy Characteristics'!$C:$C,0))),"",INDEX('Policy Characteristics'!D:D,MATCH($C109,'Policy Characteristics'!$C:$C,0)))</f>
        <v>Hydrogen Veh Sales Standard</v>
      </c>
      <c r="K109" s="293" t="str">
        <f>IF(ISBLANK(INDEX('Policy Characteristics'!E:E,MATCH($C109,'Policy Characteristics'!$C:$C,0))),"",INDEX('Policy Characteristics'!E:E,MATCH($C109,'Policy Characteristics'!$C:$C,0)))</f>
        <v>trans hydrogen vehicle minimum</v>
      </c>
      <c r="L109" s="237">
        <f>IF(ISBLANK(INDEX('Policy Characteristics'!F:F,MATCH($C109,'Policy Characteristics'!$C:$C,0))),"",INDEX('Policy Characteristics'!F:F,MATCH($C109,'Policy Characteristics'!$C:$C,0)))</f>
        <v>0</v>
      </c>
      <c r="M109" s="237">
        <f>IF(ISBLANK(INDEX('Policy Characteristics'!G:G,MATCH($C109,'Policy Characteristics'!$C:$C,0))),"",INDEX('Policy Characteristics'!G:G,MATCH($C109,'Policy Characteristics'!$C:$C,0)))</f>
        <v>1</v>
      </c>
      <c r="N109" s="237">
        <f>IF(ISBLANK(INDEX('Policy Characteristics'!H:H,MATCH($C109,'Policy Characteristics'!$C:$C,0))),"",INDEX('Policy Characteristics'!H:H,MATCH($C109,'Policy Characteristics'!$C:$C,0)))</f>
        <v>0.01</v>
      </c>
      <c r="O109" s="293" t="str">
        <f>IF(ISBLANK(INDEX('Policy Characteristics'!I:I,MATCH($C109,'Policy Characteristics'!$C:$C,0))),"",INDEX('Policy Characteristics'!I:I,MATCH($C109,'Policy Characteristics'!$C:$C,0)))</f>
        <v>% of new vehicles sold</v>
      </c>
      <c r="P109" s="293"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293" t="str">
        <f>IF(ISBLANK(INDEX('Policy Characteristics'!K:K,MATCH($C109,'Policy Characteristics'!$C:$C,0))),"",INDEX('Policy Characteristics'!K:K,MATCH($C109,'Policy Characteristics'!$C:$C,0)))</f>
        <v/>
      </c>
      <c r="R109" s="293" t="str">
        <f>IF(ISBLANK(INDEX('Policy Characteristics'!L:L,MATCH($C109,'Policy Characteristics'!$C:$C,0))),"",INDEX('Policy Characteristics'!L:L,MATCH($C109,'Policy Characteristics'!$C:$C,0)))</f>
        <v>hydrogen-vehicle-mandate.html</v>
      </c>
    </row>
    <row r="110" spans="1:18" x14ac:dyDescent="0.25">
      <c r="A110" s="293" t="str">
        <f>IF(ISBLANK(INDEX('Policy Characteristics'!A:A,MATCH($C110,'Policy Characteristics'!$C:$C,0))),"",INDEX('Policy Characteristics'!A:A,MATCH($C110,'Policy Characteristics'!$C:$C,0)))</f>
        <v>Transportation</v>
      </c>
      <c r="B110" s="294" t="str">
        <f>IF(ISBLANK(INDEX('Policy Characteristics'!B:B,MATCH($C110,'Policy Characteristics'!$C:$C,0))),"",INDEX('Policy Characteristics'!B:B,MATCH($C110,'Policy Characteristics'!$C:$C,0)))</f>
        <v>Hydrogen Vehicle Sales Standard</v>
      </c>
      <c r="C110" s="293" t="str">
        <f t="shared" si="8"/>
        <v>Minimum Required Hydrogen Vehicle Sales Percentage</v>
      </c>
      <c r="D110" s="298" t="s">
        <v>675</v>
      </c>
      <c r="E110" s="298" t="s">
        <v>668</v>
      </c>
      <c r="F110" s="298" t="s">
        <v>676</v>
      </c>
      <c r="G110" s="303" t="s">
        <v>683</v>
      </c>
      <c r="H110" s="20">
        <v>507</v>
      </c>
      <c r="I110" s="304" t="s">
        <v>650</v>
      </c>
      <c r="J110" s="296" t="str">
        <f>IF(ISBLANK(INDEX('Policy Characteristics'!D:D,MATCH($C110,'Policy Characteristics'!$C:$C,0))),"",INDEX('Policy Characteristics'!D:D,MATCH($C110,'Policy Characteristics'!$C:$C,0)))</f>
        <v>Hydrogen Veh Sales Standard</v>
      </c>
      <c r="K110" s="293" t="str">
        <f>IF(ISBLANK(INDEX('Policy Characteristics'!E:E,MATCH($C110,'Policy Characteristics'!$C:$C,0))),"",INDEX('Policy Characteristics'!E:E,MATCH($C110,'Policy Characteristics'!$C:$C,0)))</f>
        <v>trans hydrogen vehicle minimum</v>
      </c>
      <c r="L110" s="237">
        <f>IF(ISBLANK(INDEX('Policy Characteristics'!F:F,MATCH($C110,'Policy Characteristics'!$C:$C,0))),"",INDEX('Policy Characteristics'!F:F,MATCH($C110,'Policy Characteristics'!$C:$C,0)))</f>
        <v>0</v>
      </c>
      <c r="M110" s="237">
        <f>IF(ISBLANK(INDEX('Policy Characteristics'!G:G,MATCH($C110,'Policy Characteristics'!$C:$C,0))),"",INDEX('Policy Characteristics'!G:G,MATCH($C110,'Policy Characteristics'!$C:$C,0)))</f>
        <v>1</v>
      </c>
      <c r="N110" s="237">
        <f>IF(ISBLANK(INDEX('Policy Characteristics'!H:H,MATCH($C110,'Policy Characteristics'!$C:$C,0))),"",INDEX('Policy Characteristics'!H:H,MATCH($C110,'Policy Characteristics'!$C:$C,0)))</f>
        <v>0.01</v>
      </c>
      <c r="O110" s="293" t="str">
        <f>IF(ISBLANK(INDEX('Policy Characteristics'!I:I,MATCH($C110,'Policy Characteristics'!$C:$C,0))),"",INDEX('Policy Characteristics'!I:I,MATCH($C110,'Policy Characteristics'!$C:$C,0)))</f>
        <v>% of new vehicles sold</v>
      </c>
      <c r="P110" s="293"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293" t="str">
        <f>IF(ISBLANK(INDEX('Policy Characteristics'!K:K,MATCH($C110,'Policy Characteristics'!$C:$C,0))),"",INDEX('Policy Characteristics'!K:K,MATCH($C110,'Policy Characteristics'!$C:$C,0)))</f>
        <v/>
      </c>
      <c r="R110" s="293" t="str">
        <f>IF(ISBLANK(INDEX('Policy Characteristics'!L:L,MATCH($C110,'Policy Characteristics'!$C:$C,0))),"",INDEX('Policy Characteristics'!L:L,MATCH($C110,'Policy Characteristics'!$C:$C,0)))</f>
        <v>hydrogen-vehicle-mandate.html</v>
      </c>
    </row>
    <row r="111" spans="1:18" x14ac:dyDescent="0.25">
      <c r="A111" s="293" t="str">
        <f>IF(ISBLANK(INDEX('Policy Characteristics'!A:A,MATCH($C111,'Policy Characteristics'!$C:$C,0))),"",INDEX('Policy Characteristics'!A:A,MATCH($C111,'Policy Characteristics'!$C:$C,0)))</f>
        <v>Transportation</v>
      </c>
      <c r="B111" s="294" t="str">
        <f>IF(ISBLANK(INDEX('Policy Characteristics'!B:B,MATCH($C111,'Policy Characteristics'!$C:$C,0))),"",INDEX('Policy Characteristics'!B:B,MATCH($C111,'Policy Characteristics'!$C:$C,0)))</f>
        <v>Hydrogen Vehicle Sales Standard</v>
      </c>
      <c r="C111" s="293" t="str">
        <f t="shared" si="8"/>
        <v>Minimum Required Hydrogen Vehicle Sales Percentage</v>
      </c>
      <c r="D111" s="298" t="s">
        <v>672</v>
      </c>
      <c r="E111" s="298" t="s">
        <v>670</v>
      </c>
      <c r="F111" s="298" t="s">
        <v>673</v>
      </c>
      <c r="G111" s="303" t="s">
        <v>684</v>
      </c>
      <c r="H111" s="20">
        <v>603</v>
      </c>
      <c r="I111" s="306" t="s">
        <v>660</v>
      </c>
      <c r="J111" s="296" t="str">
        <f>IF(ISBLANK(INDEX('Policy Characteristics'!D:D,MATCH($C111,'Policy Characteristics'!$C:$C,0))),"",INDEX('Policy Characteristics'!D:D,MATCH($C111,'Policy Characteristics'!$C:$C,0)))</f>
        <v>Hydrogen Veh Sales Standard</v>
      </c>
      <c r="K111" s="293" t="str">
        <f>IF(ISBLANK(INDEX('Policy Characteristics'!E:E,MATCH($C111,'Policy Characteristics'!$C:$C,0))),"",INDEX('Policy Characteristics'!E:E,MATCH($C111,'Policy Characteristics'!$C:$C,0)))</f>
        <v>trans hydrogen vehicle minimum</v>
      </c>
      <c r="L111" s="237">
        <f>IF(ISBLANK(INDEX('Policy Characteristics'!F:F,MATCH($C111,'Policy Characteristics'!$C:$C,0))),"",INDEX('Policy Characteristics'!F:F,MATCH($C111,'Policy Characteristics'!$C:$C,0)))</f>
        <v>0</v>
      </c>
      <c r="M111" s="237">
        <f>IF(ISBLANK(INDEX('Policy Characteristics'!G:G,MATCH($C111,'Policy Characteristics'!$C:$C,0))),"",INDEX('Policy Characteristics'!G:G,MATCH($C111,'Policy Characteristics'!$C:$C,0)))</f>
        <v>1</v>
      </c>
      <c r="N111" s="237">
        <f>IF(ISBLANK(INDEX('Policy Characteristics'!H:H,MATCH($C111,'Policy Characteristics'!$C:$C,0))),"",INDEX('Policy Characteristics'!H:H,MATCH($C111,'Policy Characteristics'!$C:$C,0)))</f>
        <v>0.01</v>
      </c>
      <c r="O111" s="293" t="str">
        <f>IF(ISBLANK(INDEX('Policy Characteristics'!I:I,MATCH($C111,'Policy Characteristics'!$C:$C,0))),"",INDEX('Policy Characteristics'!I:I,MATCH($C111,'Policy Characteristics'!$C:$C,0)))</f>
        <v>% of new vehicles sold</v>
      </c>
      <c r="P111" s="293"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293" t="str">
        <f>IF(ISBLANK(INDEX('Policy Characteristics'!K:K,MATCH($C111,'Policy Characteristics'!$C:$C,0))),"",INDEX('Policy Characteristics'!K:K,MATCH($C111,'Policy Characteristics'!$C:$C,0)))</f>
        <v/>
      </c>
      <c r="R111" s="293" t="str">
        <f>IF(ISBLANK(INDEX('Policy Characteristics'!L:L,MATCH($C111,'Policy Characteristics'!$C:$C,0))),"",INDEX('Policy Characteristics'!L:L,MATCH($C111,'Policy Characteristics'!$C:$C,0)))</f>
        <v>hydrogen-vehicle-mandate.html</v>
      </c>
    </row>
    <row r="112" spans="1:18" ht="30" x14ac:dyDescent="0.25">
      <c r="A112" s="293" t="str">
        <f>IF(ISBLANK(INDEX('Policy Characteristics'!A:A,MATCH($C112,'Policy Characteristics'!$C:$C,0))),"",INDEX('Policy Characteristics'!A:A,MATCH($C112,'Policy Characteristics'!$C:$C,0)))</f>
        <v>Transportation</v>
      </c>
      <c r="B112" s="294" t="str">
        <f>IF(ISBLANK(INDEX('Policy Characteristics'!B:B,MATCH($C112,'Policy Characteristics'!$C:$C,0))),"",INDEX('Policy Characteristics'!B:B,MATCH($C112,'Policy Characteristics'!$C:$C,0)))</f>
        <v>Hydrogen Vehicle Sales Standard</v>
      </c>
      <c r="C112" s="293" t="str">
        <f t="shared" si="8"/>
        <v>Minimum Required Hydrogen Vehicle Sales Percentage</v>
      </c>
      <c r="D112" s="298" t="s">
        <v>675</v>
      </c>
      <c r="E112" s="298" t="s">
        <v>670</v>
      </c>
      <c r="F112" s="298" t="s">
        <v>676</v>
      </c>
      <c r="G112" s="305" t="s">
        <v>685</v>
      </c>
      <c r="H112" s="20">
        <v>604</v>
      </c>
      <c r="I112" s="304" t="s">
        <v>650</v>
      </c>
      <c r="J112" s="296" t="str">
        <f>IF(ISBLANK(INDEX('Policy Characteristics'!D:D,MATCH($C112,'Policy Characteristics'!$C:$C,0))),"",INDEX('Policy Characteristics'!D:D,MATCH($C112,'Policy Characteristics'!$C:$C,0)))</f>
        <v>Hydrogen Veh Sales Standard</v>
      </c>
      <c r="K112" s="293" t="str">
        <f>IF(ISBLANK(INDEX('Policy Characteristics'!E:E,MATCH($C112,'Policy Characteristics'!$C:$C,0))),"",INDEX('Policy Characteristics'!E:E,MATCH($C112,'Policy Characteristics'!$C:$C,0)))</f>
        <v>trans hydrogen vehicle minimum</v>
      </c>
      <c r="L112" s="237">
        <f>IF(ISBLANK(INDEX('Policy Characteristics'!F:F,MATCH($C112,'Policy Characteristics'!$C:$C,0))),"",INDEX('Policy Characteristics'!F:F,MATCH($C112,'Policy Characteristics'!$C:$C,0)))</f>
        <v>0</v>
      </c>
      <c r="M112" s="237">
        <f>IF(ISBLANK(INDEX('Policy Characteristics'!G:G,MATCH($C112,'Policy Characteristics'!$C:$C,0))),"",INDEX('Policy Characteristics'!G:G,MATCH($C112,'Policy Characteristics'!$C:$C,0)))</f>
        <v>1</v>
      </c>
      <c r="N112" s="237">
        <f>IF(ISBLANK(INDEX('Policy Characteristics'!H:H,MATCH($C112,'Policy Characteristics'!$C:$C,0))),"",INDEX('Policy Characteristics'!H:H,MATCH($C112,'Policy Characteristics'!$C:$C,0)))</f>
        <v>0.01</v>
      </c>
      <c r="O112" s="293" t="str">
        <f>IF(ISBLANK(INDEX('Policy Characteristics'!I:I,MATCH($C112,'Policy Characteristics'!$C:$C,0))),"",INDEX('Policy Characteristics'!I:I,MATCH($C112,'Policy Characteristics'!$C:$C,0)))</f>
        <v>% of new vehicles sold</v>
      </c>
      <c r="P112" s="293"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293" t="str">
        <f>IF(ISBLANK(INDEX('Policy Characteristics'!K:K,MATCH($C112,'Policy Characteristics'!$C:$C,0))),"",INDEX('Policy Characteristics'!K:K,MATCH($C112,'Policy Characteristics'!$C:$C,0)))</f>
        <v/>
      </c>
      <c r="R112" s="293" t="str">
        <f>IF(ISBLANK(INDEX('Policy Characteristics'!L:L,MATCH($C112,'Policy Characteristics'!$C:$C,0))),"",INDEX('Policy Characteristics'!L:L,MATCH($C112,'Policy Characteristics'!$C:$C,0)))</f>
        <v>hydrogen-vehicle-mandate.html</v>
      </c>
    </row>
    <row r="113" spans="1:18" s="275" customFormat="1" x14ac:dyDescent="0.25">
      <c r="A113" s="293" t="str">
        <f>IF(ISBLANK(INDEX('Policy Characteristics'!A:A,MATCH($C113,'Policy Characteristics'!$C:$C,0))),"",INDEX('Policy Characteristics'!A:A,MATCH($C113,'Policy Characteristics'!$C:$C,0)))</f>
        <v>Transportation</v>
      </c>
      <c r="B113" s="294" t="str">
        <f>IF(ISBLANK(INDEX('Policy Characteristics'!B:B,MATCH($C113,'Policy Characteristics'!$C:$C,0))),"",INDEX('Policy Characteristics'!B:B,MATCH($C113,'Policy Characteristics'!$C:$C,0)))</f>
        <v>Low Carbon Fuel Standard</v>
      </c>
      <c r="C113" s="275" t="s">
        <v>127</v>
      </c>
      <c r="D113" s="298"/>
      <c r="E113" s="298"/>
      <c r="F113" s="298"/>
      <c r="G113" s="303"/>
      <c r="H113" s="20">
        <v>190</v>
      </c>
      <c r="I113" s="304" t="s">
        <v>650</v>
      </c>
      <c r="J113" s="296" t="str">
        <f>IF(ISBLANK(INDEX('Policy Characteristics'!D:D,MATCH($C113,'Policy Characteristics'!$C:$C,0))),"",INDEX('Policy Characteristics'!D:D,MATCH($C113,'Policy Characteristics'!$C:$C,0)))</f>
        <v>Low Carbon Fuel Standard</v>
      </c>
      <c r="K113" s="293" t="str">
        <f>IF(ISBLANK(INDEX('Policy Characteristics'!E:E,MATCH($C113,'Policy Characteristics'!$C:$C,0))),"",INDEX('Policy Characteristics'!E:E,MATCH($C113,'Policy Characteristics'!$C:$C,0)))</f>
        <v>trans LCFS</v>
      </c>
      <c r="L113" s="237">
        <f>IF(ISBLANK(INDEX('Policy Characteristics'!F:F,MATCH($C113,'Policy Characteristics'!$C:$C,0))),"",INDEX('Policy Characteristics'!F:F,MATCH($C113,'Policy Characteristics'!$C:$C,0)))</f>
        <v>0</v>
      </c>
      <c r="M113" s="237">
        <f>IF(ISBLANK(INDEX('Policy Characteristics'!G:G,MATCH($C113,'Policy Characteristics'!$C:$C,0))),"",INDEX('Policy Characteristics'!G:G,MATCH($C113,'Policy Characteristics'!$C:$C,0)))</f>
        <v>1</v>
      </c>
      <c r="N113" s="237">
        <f>IF(ISBLANK(INDEX('Policy Characteristics'!H:H,MATCH($C113,'Policy Characteristics'!$C:$C,0))),"",INDEX('Policy Characteristics'!H:H,MATCH($C113,'Policy Characteristics'!$C:$C,0)))</f>
        <v>0.01</v>
      </c>
      <c r="O113" s="293" t="str">
        <f>IF(ISBLANK(INDEX('Policy Characteristics'!I:I,MATCH($C113,'Policy Characteristics'!$C:$C,0))),"",INDEX('Policy Characteristics'!I:I,MATCH($C113,'Policy Characteristics'!$C:$C,0)))</f>
        <v>% reduction in carbon emissions</v>
      </c>
      <c r="P113" s="293"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Canada's proposed federal Clean Fuel Standard would require will require liquid fuel (gasoline and diesel) suppliers to gradually reduce the carbon intensity of the fuels they produce and sell for use in Canada over time, leading to a decrease of approximately 13% (below 2016 levels) in the carbon intensity of liquid fuels used in Canada by 2030. The U.S. National Renewable Fuel Standard equates to a BAU LCFS of 2.2% - 4.6% (varying by year).  British Columbia's Low Carbon Fuel Standard requires 5% annual average renewable content in gasoline, and 4% renewable content in diesel. The BC Standard also requires reductions in the average carbon intensity of fuels by 20% by 2030.</v>
      </c>
      <c r="Q113" s="293" t="str">
        <f>IF(ISBLANK(INDEX('Policy Characteristics'!K:K,MATCH($C113,'Policy Characteristics'!$C:$C,0))),"",INDEX('Policy Characteristics'!K:K,MATCH($C113,'Policy Characteristics'!$C:$C,0)))</f>
        <v>transportation-sector-main.html#lcfs</v>
      </c>
      <c r="R113" s="293" t="str">
        <f>IF(ISBLANK(INDEX('Policy Characteristics'!L:L,MATCH($C113,'Policy Characteristics'!$C:$C,0))),"",INDEX('Policy Characteristics'!L:L,MATCH($C113,'Policy Characteristics'!$C:$C,0)))</f>
        <v>low-carbon-fuel-standard.html</v>
      </c>
    </row>
    <row r="114" spans="1:18" x14ac:dyDescent="0.25">
      <c r="A114" s="293" t="str">
        <f>IF(ISBLANK(INDEX('Policy Characteristics'!A:A,MATCH($C114,'Policy Characteristics'!$C:$C,0))),"",INDEX('Policy Characteristics'!A:A,MATCH($C114,'Policy Characteristics'!$C:$C,0)))</f>
        <v>Transportation</v>
      </c>
      <c r="B114" s="294" t="str">
        <f>IF(ISBLANK(INDEX('Policy Characteristics'!B:B,MATCH($C114,'Policy Characteristics'!$C:$C,0))),"",INDEX('Policy Characteristics'!B:B,MATCH($C114,'Policy Characteristics'!$C:$C,0)))</f>
        <v>Mode Shifting</v>
      </c>
      <c r="C114" t="s">
        <v>135</v>
      </c>
      <c r="D114" s="298" t="s">
        <v>672</v>
      </c>
      <c r="E114" s="298" t="s">
        <v>646</v>
      </c>
      <c r="F114" s="298" t="s">
        <v>673</v>
      </c>
      <c r="G114" s="303" t="s">
        <v>674</v>
      </c>
      <c r="H114" s="20">
        <v>848</v>
      </c>
      <c r="I114" s="304" t="s">
        <v>650</v>
      </c>
      <c r="J114" s="296" t="str">
        <f>IF(ISBLANK(INDEX('Policy Characteristics'!D:D,MATCH($C114,'Policy Characteristics'!$C:$C,0))),"",INDEX('Policy Characteristics'!D:D,MATCH($C114,'Policy Characteristics'!$C:$C,0)))</f>
        <v>Mode Shifting</v>
      </c>
      <c r="K114" s="293" t="str">
        <f>IF(ISBLANK(INDEX('Policy Characteristics'!E:E,MATCH($C114,'Policy Characteristics'!$C:$C,0))),"",INDEX('Policy Characteristics'!E:E,MATCH($C114,'Policy Characteristics'!$C:$C,0)))</f>
        <v>trans mode shifting</v>
      </c>
      <c r="L114" s="237">
        <f>IF(ISBLANK(INDEX('Policy Characteristics'!F:F,MATCH($C114,'Policy Characteristics'!$C:$C,0))),"",INDEX('Policy Characteristics'!F:F,MATCH($C114,'Policy Characteristics'!$C:$C,0)))</f>
        <v>0</v>
      </c>
      <c r="M114" s="237">
        <f>IF(ISBLANK(INDEX('Policy Characteristics'!G:G,MATCH($C114,'Policy Characteristics'!$C:$C,0))),"",INDEX('Policy Characteristics'!G:G,MATCH($C114,'Policy Characteristics'!$C:$C,0)))</f>
        <v>0.26</v>
      </c>
      <c r="N114" s="237">
        <f>IF(ISBLANK(INDEX('Policy Characteristics'!H:H,MATCH($C114,'Policy Characteristics'!$C:$C,0))),"",INDEX('Policy Characteristics'!H:H,MATCH($C114,'Policy Characteristics'!$C:$C,0)))</f>
        <v>0.01</v>
      </c>
      <c r="O114" s="293" t="str">
        <f>IF(ISBLANK(INDEX('Policy Characteristics'!I:I,MATCH($C114,'Policy Characteristics'!$C:$C,0))),"",INDEX('Policy Characteristics'!I:I,MATCH($C114,'Policy Characteristics'!$C:$C,0)))</f>
        <v>% of trips shifted</v>
      </c>
      <c r="P114" s="293"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14" s="293" t="str">
        <f>IF(ISBLANK(INDEX('Policy Characteristics'!K:K,MATCH($C114,'Policy Characteristics'!$C:$C,0))),"",INDEX('Policy Characteristics'!K:K,MATCH($C114,'Policy Characteristics'!$C:$C,0)))</f>
        <v>transportation-sector-main.html#tdm</v>
      </c>
      <c r="R114" s="293" t="str">
        <f>IF(ISBLANK(INDEX('Policy Characteristics'!L:L,MATCH($C114,'Policy Characteristics'!$C:$C,0))),"",INDEX('Policy Characteristics'!L:L,MATCH($C114,'Policy Characteristics'!$C:$C,0)))</f>
        <v>transportation-demand-management.html</v>
      </c>
    </row>
    <row r="115" spans="1:18" x14ac:dyDescent="0.25">
      <c r="A115" s="293" t="str">
        <f>IF(ISBLANK(INDEX('Policy Characteristics'!A:A,MATCH($C115,'Policy Characteristics'!$C:$C,0))),"",INDEX('Policy Characteristics'!A:A,MATCH($C115,'Policy Characteristics'!$C:$C,0)))</f>
        <v>Transportation</v>
      </c>
      <c r="B115" s="294" t="str">
        <f>IF(ISBLANK(INDEX('Policy Characteristics'!B:B,MATCH($C115,'Policy Characteristics'!$C:$C,0))),"",INDEX('Policy Characteristics'!B:B,MATCH($C115,'Policy Characteristics'!$C:$C,0)))</f>
        <v>Mode Shifting</v>
      </c>
      <c r="C115" s="293" t="str">
        <f t="shared" ref="C115:C125" si="9">C$114</f>
        <v>Percent of Travel Demand Shifted to Other Modes or Eliminated</v>
      </c>
      <c r="D115" s="298" t="s">
        <v>672</v>
      </c>
      <c r="E115" s="298" t="s">
        <v>662</v>
      </c>
      <c r="F115" s="298" t="s">
        <v>673</v>
      </c>
      <c r="G115" s="303" t="s">
        <v>678</v>
      </c>
      <c r="H115" s="20">
        <v>849</v>
      </c>
      <c r="I115" s="306" t="s">
        <v>660</v>
      </c>
      <c r="J115" s="296" t="str">
        <f>IF(ISBLANK(INDEX('Policy Characteristics'!D:D,MATCH($C115,'Policy Characteristics'!$C:$C,0))),"",INDEX('Policy Characteristics'!D:D,MATCH($C115,'Policy Characteristics'!$C:$C,0)))</f>
        <v>Mode Shifting</v>
      </c>
      <c r="K115" s="293" t="str">
        <f>IF(ISBLANK(INDEX('Policy Characteristics'!E:E,MATCH($C115,'Policy Characteristics'!$C:$C,0))),"",INDEX('Policy Characteristics'!E:E,MATCH($C115,'Policy Characteristics'!$C:$C,0)))</f>
        <v>trans mode shifting</v>
      </c>
      <c r="L115" s="237">
        <f>IF(ISBLANK(INDEX('Policy Characteristics'!F:F,MATCH($C115,'Policy Characteristics'!$C:$C,0))),"",INDEX('Policy Characteristics'!F:F,MATCH($C115,'Policy Characteristics'!$C:$C,0)))</f>
        <v>0</v>
      </c>
      <c r="M115" s="237">
        <f>IF(ISBLANK(INDEX('Policy Characteristics'!G:G,MATCH($C115,'Policy Characteristics'!$C:$C,0))),"",INDEX('Policy Characteristics'!G:G,MATCH($C115,'Policy Characteristics'!$C:$C,0)))</f>
        <v>0.26</v>
      </c>
      <c r="N115" s="237">
        <f>IF(ISBLANK(INDEX('Policy Characteristics'!H:H,MATCH($C115,'Policy Characteristics'!$C:$C,0))),"",INDEX('Policy Characteristics'!H:H,MATCH($C115,'Policy Characteristics'!$C:$C,0)))</f>
        <v>0.01</v>
      </c>
      <c r="O115" s="293" t="str">
        <f>IF(ISBLANK(INDEX('Policy Characteristics'!I:I,MATCH($C115,'Policy Characteristics'!$C:$C,0))),"",INDEX('Policy Characteristics'!I:I,MATCH($C115,'Policy Characteristics'!$C:$C,0)))</f>
        <v>% of trips shifted</v>
      </c>
      <c r="P115" s="293"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15" s="293" t="str">
        <f>IF(ISBLANK(INDEX('Policy Characteristics'!K:K,MATCH($C115,'Policy Characteristics'!$C:$C,0))),"",INDEX('Policy Characteristics'!K:K,MATCH($C115,'Policy Characteristics'!$C:$C,0)))</f>
        <v>transportation-sector-main.html#tdm</v>
      </c>
      <c r="R115" s="293" t="str">
        <f>IF(ISBLANK(INDEX('Policy Characteristics'!L:L,MATCH($C115,'Policy Characteristics'!$C:$C,0))),"",INDEX('Policy Characteristics'!L:L,MATCH($C115,'Policy Characteristics'!$C:$C,0)))</f>
        <v>transportation-demand-management.html</v>
      </c>
    </row>
    <row r="116" spans="1:18" x14ac:dyDescent="0.25">
      <c r="A116" s="293" t="str">
        <f>IF(ISBLANK(INDEX('Policy Characteristics'!A:A,MATCH($C116,'Policy Characteristics'!$C:$C,0))),"",INDEX('Policy Characteristics'!A:A,MATCH($C116,'Policy Characteristics'!$C:$C,0)))</f>
        <v>Transportation</v>
      </c>
      <c r="B116" s="294" t="str">
        <f>IF(ISBLANK(INDEX('Policy Characteristics'!B:B,MATCH($C116,'Policy Characteristics'!$C:$C,0))),"",INDEX('Policy Characteristics'!B:B,MATCH($C116,'Policy Characteristics'!$C:$C,0)))</f>
        <v>Mode Shifting</v>
      </c>
      <c r="C116" s="293" t="str">
        <f t="shared" si="9"/>
        <v>Percent of Travel Demand Shifted to Other Modes or Eliminated</v>
      </c>
      <c r="D116" s="298" t="s">
        <v>672</v>
      </c>
      <c r="E116" s="298" t="s">
        <v>664</v>
      </c>
      <c r="F116" s="298" t="s">
        <v>673</v>
      </c>
      <c r="G116" s="303" t="s">
        <v>680</v>
      </c>
      <c r="H116" s="20">
        <v>850</v>
      </c>
      <c r="I116" s="304" t="s">
        <v>650</v>
      </c>
      <c r="J116" s="296" t="str">
        <f>IF(ISBLANK(INDEX('Policy Characteristics'!D:D,MATCH($C116,'Policy Characteristics'!$C:$C,0))),"",INDEX('Policy Characteristics'!D:D,MATCH($C116,'Policy Characteristics'!$C:$C,0)))</f>
        <v>Mode Shifting</v>
      </c>
      <c r="K116" s="293" t="str">
        <f>IF(ISBLANK(INDEX('Policy Characteristics'!E:E,MATCH($C116,'Policy Characteristics'!$C:$C,0))),"",INDEX('Policy Characteristics'!E:E,MATCH($C116,'Policy Characteristics'!$C:$C,0)))</f>
        <v>trans mode shifting</v>
      </c>
      <c r="L116" s="237">
        <f>IF(ISBLANK(INDEX('Policy Characteristics'!F:F,MATCH($C116,'Policy Characteristics'!$C:$C,0))),"",INDEX('Policy Characteristics'!F:F,MATCH($C116,'Policy Characteristics'!$C:$C,0)))</f>
        <v>0</v>
      </c>
      <c r="M116" s="237">
        <f>IF(ISBLANK(INDEX('Policy Characteristics'!G:G,MATCH($C116,'Policy Characteristics'!$C:$C,0))),"",INDEX('Policy Characteristics'!G:G,MATCH($C116,'Policy Characteristics'!$C:$C,0)))</f>
        <v>0.26</v>
      </c>
      <c r="N116" s="237">
        <f>IF(ISBLANK(INDEX('Policy Characteristics'!H:H,MATCH($C116,'Policy Characteristics'!$C:$C,0))),"",INDEX('Policy Characteristics'!H:H,MATCH($C116,'Policy Characteristics'!$C:$C,0)))</f>
        <v>0.01</v>
      </c>
      <c r="O116" s="293" t="str">
        <f>IF(ISBLANK(INDEX('Policy Characteristics'!I:I,MATCH($C116,'Policy Characteristics'!$C:$C,0))),"",INDEX('Policy Characteristics'!I:I,MATCH($C116,'Policy Characteristics'!$C:$C,0)))</f>
        <v>% of trips shifted</v>
      </c>
      <c r="P116" s="293"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16" s="293" t="str">
        <f>IF(ISBLANK(INDEX('Policy Characteristics'!K:K,MATCH($C116,'Policy Characteristics'!$C:$C,0))),"",INDEX('Policy Characteristics'!K:K,MATCH($C116,'Policy Characteristics'!$C:$C,0)))</f>
        <v>transportation-sector-main.html#tdm</v>
      </c>
      <c r="R116" s="293" t="str">
        <f>IF(ISBLANK(INDEX('Policy Characteristics'!L:L,MATCH($C116,'Policy Characteristics'!$C:$C,0))),"",INDEX('Policy Characteristics'!L:L,MATCH($C116,'Policy Characteristics'!$C:$C,0)))</f>
        <v>transportation-demand-management.html</v>
      </c>
    </row>
    <row r="117" spans="1:18" x14ac:dyDescent="0.25">
      <c r="A117" s="293" t="str">
        <f>IF(ISBLANK(INDEX('Policy Characteristics'!A:A,MATCH($C117,'Policy Characteristics'!$C:$C,0))),"",INDEX('Policy Characteristics'!A:A,MATCH($C117,'Policy Characteristics'!$C:$C,0)))</f>
        <v>Transportation</v>
      </c>
      <c r="B117" s="294" t="str">
        <f>IF(ISBLANK(INDEX('Policy Characteristics'!B:B,MATCH($C117,'Policy Characteristics'!$C:$C,0))),"",INDEX('Policy Characteristics'!B:B,MATCH($C117,'Policy Characteristics'!$C:$C,0)))</f>
        <v>Mode Shifting</v>
      </c>
      <c r="C117" s="293" t="str">
        <f t="shared" si="9"/>
        <v>Percent of Travel Demand Shifted to Other Modes or Eliminated</v>
      </c>
      <c r="D117" s="298" t="s">
        <v>672</v>
      </c>
      <c r="E117" s="298" t="s">
        <v>666</v>
      </c>
      <c r="F117" s="298" t="s">
        <v>673</v>
      </c>
      <c r="G117" s="303" t="s">
        <v>681</v>
      </c>
      <c r="H117" s="20">
        <v>851</v>
      </c>
      <c r="I117" s="306" t="s">
        <v>660</v>
      </c>
      <c r="J117" s="296" t="str">
        <f>IF(ISBLANK(INDEX('Policy Characteristics'!D:D,MATCH($C117,'Policy Characteristics'!$C:$C,0))),"",INDEX('Policy Characteristics'!D:D,MATCH($C117,'Policy Characteristics'!$C:$C,0)))</f>
        <v>Mode Shifting</v>
      </c>
      <c r="K117" s="293" t="str">
        <f>IF(ISBLANK(INDEX('Policy Characteristics'!E:E,MATCH($C117,'Policy Characteristics'!$C:$C,0))),"",INDEX('Policy Characteristics'!E:E,MATCH($C117,'Policy Characteristics'!$C:$C,0)))</f>
        <v>trans mode shifting</v>
      </c>
      <c r="L117" s="237">
        <f>IF(ISBLANK(INDEX('Policy Characteristics'!F:F,MATCH($C117,'Policy Characteristics'!$C:$C,0))),"",INDEX('Policy Characteristics'!F:F,MATCH($C117,'Policy Characteristics'!$C:$C,0)))</f>
        <v>0</v>
      </c>
      <c r="M117" s="237">
        <f>IF(ISBLANK(INDEX('Policy Characteristics'!G:G,MATCH($C117,'Policy Characteristics'!$C:$C,0))),"",INDEX('Policy Characteristics'!G:G,MATCH($C117,'Policy Characteristics'!$C:$C,0)))</f>
        <v>0.26</v>
      </c>
      <c r="N117" s="237">
        <f>IF(ISBLANK(INDEX('Policy Characteristics'!H:H,MATCH($C117,'Policy Characteristics'!$C:$C,0))),"",INDEX('Policy Characteristics'!H:H,MATCH($C117,'Policy Characteristics'!$C:$C,0)))</f>
        <v>0.01</v>
      </c>
      <c r="O117" s="293" t="str">
        <f>IF(ISBLANK(INDEX('Policy Characteristics'!I:I,MATCH($C117,'Policy Characteristics'!$C:$C,0))),"",INDEX('Policy Characteristics'!I:I,MATCH($C117,'Policy Characteristics'!$C:$C,0)))</f>
        <v>% of trips shifted</v>
      </c>
      <c r="P117" s="293"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17" s="293" t="str">
        <f>IF(ISBLANK(INDEX('Policy Characteristics'!K:K,MATCH($C117,'Policy Characteristics'!$C:$C,0))),"",INDEX('Policy Characteristics'!K:K,MATCH($C117,'Policy Characteristics'!$C:$C,0)))</f>
        <v>transportation-sector-main.html#tdm</v>
      </c>
      <c r="R117" s="293" t="str">
        <f>IF(ISBLANK(INDEX('Policy Characteristics'!L:L,MATCH($C117,'Policy Characteristics'!$C:$C,0))),"",INDEX('Policy Characteristics'!L:L,MATCH($C117,'Policy Characteristics'!$C:$C,0)))</f>
        <v>transportation-demand-management.html</v>
      </c>
    </row>
    <row r="118" spans="1:18" x14ac:dyDescent="0.25">
      <c r="A118" s="293" t="str">
        <f>IF(ISBLANK(INDEX('Policy Characteristics'!A:A,MATCH($C118,'Policy Characteristics'!$C:$C,0))),"",INDEX('Policy Characteristics'!A:A,MATCH($C118,'Policy Characteristics'!$C:$C,0)))</f>
        <v>Transportation</v>
      </c>
      <c r="B118" s="294" t="str">
        <f>IF(ISBLANK(INDEX('Policy Characteristics'!B:B,MATCH($C118,'Policy Characteristics'!$C:$C,0))),"",INDEX('Policy Characteristics'!B:B,MATCH($C118,'Policy Characteristics'!$C:$C,0)))</f>
        <v>Mode Shifting</v>
      </c>
      <c r="C118" s="293" t="str">
        <f t="shared" si="9"/>
        <v>Percent of Travel Demand Shifted to Other Modes or Eliminated</v>
      </c>
      <c r="D118" s="298" t="s">
        <v>672</v>
      </c>
      <c r="E118" s="298" t="s">
        <v>668</v>
      </c>
      <c r="F118" s="298" t="s">
        <v>673</v>
      </c>
      <c r="G118" s="303" t="s">
        <v>682</v>
      </c>
      <c r="H118" s="20">
        <v>852</v>
      </c>
      <c r="I118" s="306" t="s">
        <v>660</v>
      </c>
      <c r="J118" s="296" t="str">
        <f>IF(ISBLANK(INDEX('Policy Characteristics'!D:D,MATCH($C118,'Policy Characteristics'!$C:$C,0))),"",INDEX('Policy Characteristics'!D:D,MATCH($C118,'Policy Characteristics'!$C:$C,0)))</f>
        <v>Mode Shifting</v>
      </c>
      <c r="K118" s="293" t="str">
        <f>IF(ISBLANK(INDEX('Policy Characteristics'!E:E,MATCH($C118,'Policy Characteristics'!$C:$C,0))),"",INDEX('Policy Characteristics'!E:E,MATCH($C118,'Policy Characteristics'!$C:$C,0)))</f>
        <v>trans mode shifting</v>
      </c>
      <c r="L118" s="237">
        <f>IF(ISBLANK(INDEX('Policy Characteristics'!F:F,MATCH($C118,'Policy Characteristics'!$C:$C,0))),"",INDEX('Policy Characteristics'!F:F,MATCH($C118,'Policy Characteristics'!$C:$C,0)))</f>
        <v>0</v>
      </c>
      <c r="M118" s="237">
        <f>IF(ISBLANK(INDEX('Policy Characteristics'!G:G,MATCH($C118,'Policy Characteristics'!$C:$C,0))),"",INDEX('Policy Characteristics'!G:G,MATCH($C118,'Policy Characteristics'!$C:$C,0)))</f>
        <v>0.26</v>
      </c>
      <c r="N118" s="237">
        <f>IF(ISBLANK(INDEX('Policy Characteristics'!H:H,MATCH($C118,'Policy Characteristics'!$C:$C,0))),"",INDEX('Policy Characteristics'!H:H,MATCH($C118,'Policy Characteristics'!$C:$C,0)))</f>
        <v>0.01</v>
      </c>
      <c r="O118" s="293" t="str">
        <f>IF(ISBLANK(INDEX('Policy Characteristics'!I:I,MATCH($C118,'Policy Characteristics'!$C:$C,0))),"",INDEX('Policy Characteristics'!I:I,MATCH($C118,'Policy Characteristics'!$C:$C,0)))</f>
        <v>% of trips shifted</v>
      </c>
      <c r="P118" s="293"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18" s="293" t="str">
        <f>IF(ISBLANK(INDEX('Policy Characteristics'!K:K,MATCH($C118,'Policy Characteristics'!$C:$C,0))),"",INDEX('Policy Characteristics'!K:K,MATCH($C118,'Policy Characteristics'!$C:$C,0)))</f>
        <v>transportation-sector-main.html#tdm</v>
      </c>
      <c r="R118" s="293" t="str">
        <f>IF(ISBLANK(INDEX('Policy Characteristics'!L:L,MATCH($C118,'Policy Characteristics'!$C:$C,0))),"",INDEX('Policy Characteristics'!L:L,MATCH($C118,'Policy Characteristics'!$C:$C,0)))</f>
        <v>transportation-demand-management.html</v>
      </c>
    </row>
    <row r="119" spans="1:18" x14ac:dyDescent="0.25">
      <c r="A119" s="293" t="str">
        <f>IF(ISBLANK(INDEX('Policy Characteristics'!A:A,MATCH($C119,'Policy Characteristics'!$C:$C,0))),"",INDEX('Policy Characteristics'!A:A,MATCH($C119,'Policy Characteristics'!$C:$C,0)))</f>
        <v>Transportation</v>
      </c>
      <c r="B119" s="294" t="str">
        <f>IF(ISBLANK(INDEX('Policy Characteristics'!B:B,MATCH($C119,'Policy Characteristics'!$C:$C,0))),"",INDEX('Policy Characteristics'!B:B,MATCH($C119,'Policy Characteristics'!$C:$C,0)))</f>
        <v>Mode Shifting</v>
      </c>
      <c r="C119" s="293" t="str">
        <f t="shared" si="9"/>
        <v>Percent of Travel Demand Shifted to Other Modes or Eliminated</v>
      </c>
      <c r="D119" s="298" t="s">
        <v>672</v>
      </c>
      <c r="E119" s="298" t="s">
        <v>670</v>
      </c>
      <c r="F119" s="298" t="s">
        <v>673</v>
      </c>
      <c r="G119" s="303" t="s">
        <v>684</v>
      </c>
      <c r="H119" s="20">
        <v>853</v>
      </c>
      <c r="I119" s="306" t="s">
        <v>660</v>
      </c>
      <c r="J119" s="296" t="str">
        <f>IF(ISBLANK(INDEX('Policy Characteristics'!D:D,MATCH($C119,'Policy Characteristics'!$C:$C,0))),"",INDEX('Policy Characteristics'!D:D,MATCH($C119,'Policy Characteristics'!$C:$C,0)))</f>
        <v>Mode Shifting</v>
      </c>
      <c r="K119" s="293" t="str">
        <f>IF(ISBLANK(INDEX('Policy Characteristics'!E:E,MATCH($C119,'Policy Characteristics'!$C:$C,0))),"",INDEX('Policy Characteristics'!E:E,MATCH($C119,'Policy Characteristics'!$C:$C,0)))</f>
        <v>trans mode shifting</v>
      </c>
      <c r="L119" s="237">
        <f>IF(ISBLANK(INDEX('Policy Characteristics'!F:F,MATCH($C119,'Policy Characteristics'!$C:$C,0))),"",INDEX('Policy Characteristics'!F:F,MATCH($C119,'Policy Characteristics'!$C:$C,0)))</f>
        <v>0</v>
      </c>
      <c r="M119" s="237">
        <f>IF(ISBLANK(INDEX('Policy Characteristics'!G:G,MATCH($C119,'Policy Characteristics'!$C:$C,0))),"",INDEX('Policy Characteristics'!G:G,MATCH($C119,'Policy Characteristics'!$C:$C,0)))</f>
        <v>0.26</v>
      </c>
      <c r="N119" s="237">
        <f>IF(ISBLANK(INDEX('Policy Characteristics'!H:H,MATCH($C119,'Policy Characteristics'!$C:$C,0))),"",INDEX('Policy Characteristics'!H:H,MATCH($C119,'Policy Characteristics'!$C:$C,0)))</f>
        <v>0.01</v>
      </c>
      <c r="O119" s="293" t="str">
        <f>IF(ISBLANK(INDEX('Policy Characteristics'!I:I,MATCH($C119,'Policy Characteristics'!$C:$C,0))),"",INDEX('Policy Characteristics'!I:I,MATCH($C119,'Policy Characteristics'!$C:$C,0)))</f>
        <v>% of trips shifted</v>
      </c>
      <c r="P119" s="293"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19" s="293" t="str">
        <f>IF(ISBLANK(INDEX('Policy Characteristics'!K:K,MATCH($C119,'Policy Characteristics'!$C:$C,0))),"",INDEX('Policy Characteristics'!K:K,MATCH($C119,'Policy Characteristics'!$C:$C,0)))</f>
        <v>transportation-sector-main.html#tdm</v>
      </c>
      <c r="R119" s="293" t="str">
        <f>IF(ISBLANK(INDEX('Policy Characteristics'!L:L,MATCH($C119,'Policy Characteristics'!$C:$C,0))),"",INDEX('Policy Characteristics'!L:L,MATCH($C119,'Policy Characteristics'!$C:$C,0)))</f>
        <v>transportation-demand-management.html</v>
      </c>
    </row>
    <row r="120" spans="1:18" x14ac:dyDescent="0.25">
      <c r="A120" s="293" t="str">
        <f>IF(ISBLANK(INDEX('Policy Characteristics'!A:A,MATCH($C120,'Policy Characteristics'!$C:$C,0))),"",INDEX('Policy Characteristics'!A:A,MATCH($C120,'Policy Characteristics'!$C:$C,0)))</f>
        <v>Transportation</v>
      </c>
      <c r="B120" s="294" t="str">
        <f>IF(ISBLANK(INDEX('Policy Characteristics'!B:B,MATCH($C120,'Policy Characteristics'!$C:$C,0))),"",INDEX('Policy Characteristics'!B:B,MATCH($C120,'Policy Characteristics'!$C:$C,0)))</f>
        <v>Mode Shifting</v>
      </c>
      <c r="C120" s="293" t="str">
        <f t="shared" si="9"/>
        <v>Percent of Travel Demand Shifted to Other Modes or Eliminated</v>
      </c>
      <c r="D120" s="298" t="s">
        <v>675</v>
      </c>
      <c r="E120" s="298" t="s">
        <v>646</v>
      </c>
      <c r="F120" s="298" t="s">
        <v>676</v>
      </c>
      <c r="G120" s="305" t="s">
        <v>677</v>
      </c>
      <c r="H120" s="20">
        <v>854</v>
      </c>
      <c r="I120" s="306" t="s">
        <v>660</v>
      </c>
      <c r="J120" s="296" t="str">
        <f>IF(ISBLANK(INDEX('Policy Characteristics'!D:D,MATCH($C120,'Policy Characteristics'!$C:$C,0))),"",INDEX('Policy Characteristics'!D:D,MATCH($C120,'Policy Characteristics'!$C:$C,0)))</f>
        <v>Mode Shifting</v>
      </c>
      <c r="K120" s="293" t="str">
        <f>IF(ISBLANK(INDEX('Policy Characteristics'!E:E,MATCH($C120,'Policy Characteristics'!$C:$C,0))),"",INDEX('Policy Characteristics'!E:E,MATCH($C120,'Policy Characteristics'!$C:$C,0)))</f>
        <v>trans mode shifting</v>
      </c>
      <c r="L120" s="237">
        <f>IF(ISBLANK(INDEX('Policy Characteristics'!F:F,MATCH($C120,'Policy Characteristics'!$C:$C,0))),"",INDEX('Policy Characteristics'!F:F,MATCH($C120,'Policy Characteristics'!$C:$C,0)))</f>
        <v>0</v>
      </c>
      <c r="M120" s="237">
        <f>IF(ISBLANK(INDEX('Policy Characteristics'!G:G,MATCH($C120,'Policy Characteristics'!$C:$C,0))),"",INDEX('Policy Characteristics'!G:G,MATCH($C120,'Policy Characteristics'!$C:$C,0)))</f>
        <v>0.26</v>
      </c>
      <c r="N120" s="237">
        <f>IF(ISBLANK(INDEX('Policy Characteristics'!H:H,MATCH($C120,'Policy Characteristics'!$C:$C,0))),"",INDEX('Policy Characteristics'!H:H,MATCH($C120,'Policy Characteristics'!$C:$C,0)))</f>
        <v>0.01</v>
      </c>
      <c r="O120" s="293" t="str">
        <f>IF(ISBLANK(INDEX('Policy Characteristics'!I:I,MATCH($C120,'Policy Characteristics'!$C:$C,0))),"",INDEX('Policy Characteristics'!I:I,MATCH($C120,'Policy Characteristics'!$C:$C,0)))</f>
        <v>% of trips shifted</v>
      </c>
      <c r="P120" s="293"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20" s="293" t="str">
        <f>IF(ISBLANK(INDEX('Policy Characteristics'!K:K,MATCH($C120,'Policy Characteristics'!$C:$C,0))),"",INDEX('Policy Characteristics'!K:K,MATCH($C120,'Policy Characteristics'!$C:$C,0)))</f>
        <v>transportation-sector-main.html#tdm</v>
      </c>
      <c r="R120" s="293" t="str">
        <f>IF(ISBLANK(INDEX('Policy Characteristics'!L:L,MATCH($C120,'Policy Characteristics'!$C:$C,0))),"",INDEX('Policy Characteristics'!L:L,MATCH($C120,'Policy Characteristics'!$C:$C,0)))</f>
        <v>transportation-demand-management.html</v>
      </c>
    </row>
    <row r="121" spans="1:18" x14ac:dyDescent="0.25">
      <c r="A121" s="293" t="str">
        <f>IF(ISBLANK(INDEX('Policy Characteristics'!A:A,MATCH($C121,'Policy Characteristics'!$C:$C,0))),"",INDEX('Policy Characteristics'!A:A,MATCH($C121,'Policy Characteristics'!$C:$C,0)))</f>
        <v>Transportation</v>
      </c>
      <c r="B121" s="294" t="str">
        <f>IF(ISBLANK(INDEX('Policy Characteristics'!B:B,MATCH($C121,'Policy Characteristics'!$C:$C,0))),"",INDEX('Policy Characteristics'!B:B,MATCH($C121,'Policy Characteristics'!$C:$C,0)))</f>
        <v>Mode Shifting</v>
      </c>
      <c r="C121" s="293" t="str">
        <f t="shared" si="9"/>
        <v>Percent of Travel Demand Shifted to Other Modes or Eliminated</v>
      </c>
      <c r="D121" s="298" t="s">
        <v>675</v>
      </c>
      <c r="E121" s="298" t="s">
        <v>662</v>
      </c>
      <c r="F121" s="298" t="s">
        <v>676</v>
      </c>
      <c r="G121" s="303" t="s">
        <v>679</v>
      </c>
      <c r="H121" s="20">
        <v>855</v>
      </c>
      <c r="I121" s="304" t="s">
        <v>650</v>
      </c>
      <c r="J121" s="296" t="str">
        <f>IF(ISBLANK(INDEX('Policy Characteristics'!D:D,MATCH($C121,'Policy Characteristics'!$C:$C,0))),"",INDEX('Policy Characteristics'!D:D,MATCH($C121,'Policy Characteristics'!$C:$C,0)))</f>
        <v>Mode Shifting</v>
      </c>
      <c r="K121" s="293" t="str">
        <f>IF(ISBLANK(INDEX('Policy Characteristics'!E:E,MATCH($C121,'Policy Characteristics'!$C:$C,0))),"",INDEX('Policy Characteristics'!E:E,MATCH($C121,'Policy Characteristics'!$C:$C,0)))</f>
        <v>trans mode shifting</v>
      </c>
      <c r="L121" s="237">
        <f>IF(ISBLANK(INDEX('Policy Characteristics'!F:F,MATCH($C121,'Policy Characteristics'!$C:$C,0))),"",INDEX('Policy Characteristics'!F:F,MATCH($C121,'Policy Characteristics'!$C:$C,0)))</f>
        <v>0</v>
      </c>
      <c r="M121" s="237">
        <f>IF(ISBLANK(INDEX('Policy Characteristics'!G:G,MATCH($C121,'Policy Characteristics'!$C:$C,0))),"",INDEX('Policy Characteristics'!G:G,MATCH($C121,'Policy Characteristics'!$C:$C,0)))</f>
        <v>0.26</v>
      </c>
      <c r="N121" s="237">
        <f>IF(ISBLANK(INDEX('Policy Characteristics'!H:H,MATCH($C121,'Policy Characteristics'!$C:$C,0))),"",INDEX('Policy Characteristics'!H:H,MATCH($C121,'Policy Characteristics'!$C:$C,0)))</f>
        <v>0.01</v>
      </c>
      <c r="O121" s="293" t="str">
        <f>IF(ISBLANK(INDEX('Policy Characteristics'!I:I,MATCH($C121,'Policy Characteristics'!$C:$C,0))),"",INDEX('Policy Characteristics'!I:I,MATCH($C121,'Policy Characteristics'!$C:$C,0)))</f>
        <v>% of trips shifted</v>
      </c>
      <c r="P121" s="293"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21" s="293" t="str">
        <f>IF(ISBLANK(INDEX('Policy Characteristics'!K:K,MATCH($C121,'Policy Characteristics'!$C:$C,0))),"",INDEX('Policy Characteristics'!K:K,MATCH($C121,'Policy Characteristics'!$C:$C,0)))</f>
        <v>transportation-sector-main.html#tdm</v>
      </c>
      <c r="R121" s="293" t="str">
        <f>IF(ISBLANK(INDEX('Policy Characteristics'!L:L,MATCH($C121,'Policy Characteristics'!$C:$C,0))),"",INDEX('Policy Characteristics'!L:L,MATCH($C121,'Policy Characteristics'!$C:$C,0)))</f>
        <v>transportation-demand-management.html</v>
      </c>
    </row>
    <row r="122" spans="1:18" x14ac:dyDescent="0.25">
      <c r="A122" s="293" t="str">
        <f>IF(ISBLANK(INDEX('Policy Characteristics'!A:A,MATCH($C122,'Policy Characteristics'!$C:$C,0))),"",INDEX('Policy Characteristics'!A:A,MATCH($C122,'Policy Characteristics'!$C:$C,0)))</f>
        <v>Transportation</v>
      </c>
      <c r="B122" s="294" t="str">
        <f>IF(ISBLANK(INDEX('Policy Characteristics'!B:B,MATCH($C122,'Policy Characteristics'!$C:$C,0))),"",INDEX('Policy Characteristics'!B:B,MATCH($C122,'Policy Characteristics'!$C:$C,0)))</f>
        <v>Mode Shifting</v>
      </c>
      <c r="C122" s="293" t="str">
        <f t="shared" si="9"/>
        <v>Percent of Travel Demand Shifted to Other Modes or Eliminated</v>
      </c>
      <c r="D122" s="298" t="s">
        <v>675</v>
      </c>
      <c r="E122" s="298" t="s">
        <v>664</v>
      </c>
      <c r="F122" s="298" t="s">
        <v>676</v>
      </c>
      <c r="G122" s="303" t="s">
        <v>680</v>
      </c>
      <c r="H122" s="20">
        <v>856</v>
      </c>
      <c r="I122" s="306" t="s">
        <v>660</v>
      </c>
      <c r="J122" s="296" t="str">
        <f>IF(ISBLANK(INDEX('Policy Characteristics'!D:D,MATCH($C122,'Policy Characteristics'!$C:$C,0))),"",INDEX('Policy Characteristics'!D:D,MATCH($C122,'Policy Characteristics'!$C:$C,0)))</f>
        <v>Mode Shifting</v>
      </c>
      <c r="K122" s="293" t="str">
        <f>IF(ISBLANK(INDEX('Policy Characteristics'!E:E,MATCH($C122,'Policy Characteristics'!$C:$C,0))),"",INDEX('Policy Characteristics'!E:E,MATCH($C122,'Policy Characteristics'!$C:$C,0)))</f>
        <v>trans mode shifting</v>
      </c>
      <c r="L122" s="237">
        <f>IF(ISBLANK(INDEX('Policy Characteristics'!F:F,MATCH($C122,'Policy Characteristics'!$C:$C,0))),"",INDEX('Policy Characteristics'!F:F,MATCH($C122,'Policy Characteristics'!$C:$C,0)))</f>
        <v>0</v>
      </c>
      <c r="M122" s="237">
        <f>IF(ISBLANK(INDEX('Policy Characteristics'!G:G,MATCH($C122,'Policy Characteristics'!$C:$C,0))),"",INDEX('Policy Characteristics'!G:G,MATCH($C122,'Policy Characteristics'!$C:$C,0)))</f>
        <v>0.26</v>
      </c>
      <c r="N122" s="237">
        <f>IF(ISBLANK(INDEX('Policy Characteristics'!H:H,MATCH($C122,'Policy Characteristics'!$C:$C,0))),"",INDEX('Policy Characteristics'!H:H,MATCH($C122,'Policy Characteristics'!$C:$C,0)))</f>
        <v>0.01</v>
      </c>
      <c r="O122" s="293" t="str">
        <f>IF(ISBLANK(INDEX('Policy Characteristics'!I:I,MATCH($C122,'Policy Characteristics'!$C:$C,0))),"",INDEX('Policy Characteristics'!I:I,MATCH($C122,'Policy Characteristics'!$C:$C,0)))</f>
        <v>% of trips shifted</v>
      </c>
      <c r="P122" s="293"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22" s="293" t="str">
        <f>IF(ISBLANK(INDEX('Policy Characteristics'!K:K,MATCH($C122,'Policy Characteristics'!$C:$C,0))),"",INDEX('Policy Characteristics'!K:K,MATCH($C122,'Policy Characteristics'!$C:$C,0)))</f>
        <v>transportation-sector-main.html#tdm</v>
      </c>
      <c r="R122" s="293" t="str">
        <f>IF(ISBLANK(INDEX('Policy Characteristics'!L:L,MATCH($C122,'Policy Characteristics'!$C:$C,0))),"",INDEX('Policy Characteristics'!L:L,MATCH($C122,'Policy Characteristics'!$C:$C,0)))</f>
        <v>transportation-demand-management.html</v>
      </c>
    </row>
    <row r="123" spans="1:18" x14ac:dyDescent="0.25">
      <c r="A123" s="293" t="str">
        <f>IF(ISBLANK(INDEX('Policy Characteristics'!A:A,MATCH($C123,'Policy Characteristics'!$C:$C,0))),"",INDEX('Policy Characteristics'!A:A,MATCH($C123,'Policy Characteristics'!$C:$C,0)))</f>
        <v>Transportation</v>
      </c>
      <c r="B123" s="294" t="str">
        <f>IF(ISBLANK(INDEX('Policy Characteristics'!B:B,MATCH($C123,'Policy Characteristics'!$C:$C,0))),"",INDEX('Policy Characteristics'!B:B,MATCH($C123,'Policy Characteristics'!$C:$C,0)))</f>
        <v>Mode Shifting</v>
      </c>
      <c r="C123" s="293" t="str">
        <f t="shared" si="9"/>
        <v>Percent of Travel Demand Shifted to Other Modes or Eliminated</v>
      </c>
      <c r="D123" s="298" t="s">
        <v>675</v>
      </c>
      <c r="E123" s="298" t="s">
        <v>666</v>
      </c>
      <c r="F123" s="298" t="s">
        <v>676</v>
      </c>
      <c r="G123" s="303" t="s">
        <v>681</v>
      </c>
      <c r="H123" s="20">
        <v>857</v>
      </c>
      <c r="I123" s="306" t="s">
        <v>660</v>
      </c>
      <c r="J123" s="296" t="str">
        <f>IF(ISBLANK(INDEX('Policy Characteristics'!D:D,MATCH($C123,'Policy Characteristics'!$C:$C,0))),"",INDEX('Policy Characteristics'!D:D,MATCH($C123,'Policy Characteristics'!$C:$C,0)))</f>
        <v>Mode Shifting</v>
      </c>
      <c r="K123" s="293" t="str">
        <f>IF(ISBLANK(INDEX('Policy Characteristics'!E:E,MATCH($C123,'Policy Characteristics'!$C:$C,0))),"",INDEX('Policy Characteristics'!E:E,MATCH($C123,'Policy Characteristics'!$C:$C,0)))</f>
        <v>trans mode shifting</v>
      </c>
      <c r="L123" s="237">
        <f>IF(ISBLANK(INDEX('Policy Characteristics'!F:F,MATCH($C123,'Policy Characteristics'!$C:$C,0))),"",INDEX('Policy Characteristics'!F:F,MATCH($C123,'Policy Characteristics'!$C:$C,0)))</f>
        <v>0</v>
      </c>
      <c r="M123" s="237">
        <f>IF(ISBLANK(INDEX('Policy Characteristics'!G:G,MATCH($C123,'Policy Characteristics'!$C:$C,0))),"",INDEX('Policy Characteristics'!G:G,MATCH($C123,'Policy Characteristics'!$C:$C,0)))</f>
        <v>0.26</v>
      </c>
      <c r="N123" s="237">
        <f>IF(ISBLANK(INDEX('Policy Characteristics'!H:H,MATCH($C123,'Policy Characteristics'!$C:$C,0))),"",INDEX('Policy Characteristics'!H:H,MATCH($C123,'Policy Characteristics'!$C:$C,0)))</f>
        <v>0.01</v>
      </c>
      <c r="O123" s="293" t="str">
        <f>IF(ISBLANK(INDEX('Policy Characteristics'!I:I,MATCH($C123,'Policy Characteristics'!$C:$C,0))),"",INDEX('Policy Characteristics'!I:I,MATCH($C123,'Policy Characteristics'!$C:$C,0)))</f>
        <v>% of trips shifted</v>
      </c>
      <c r="P123" s="293"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23" s="293" t="str">
        <f>IF(ISBLANK(INDEX('Policy Characteristics'!K:K,MATCH($C123,'Policy Characteristics'!$C:$C,0))),"",INDEX('Policy Characteristics'!K:K,MATCH($C123,'Policy Characteristics'!$C:$C,0)))</f>
        <v>transportation-sector-main.html#tdm</v>
      </c>
      <c r="R123" s="293" t="str">
        <f>IF(ISBLANK(INDEX('Policy Characteristics'!L:L,MATCH($C123,'Policy Characteristics'!$C:$C,0))),"",INDEX('Policy Characteristics'!L:L,MATCH($C123,'Policy Characteristics'!$C:$C,0)))</f>
        <v>transportation-demand-management.html</v>
      </c>
    </row>
    <row r="124" spans="1:18" x14ac:dyDescent="0.25">
      <c r="A124" s="293" t="str">
        <f>IF(ISBLANK(INDEX('Policy Characteristics'!A:A,MATCH($C124,'Policy Characteristics'!$C:$C,0))),"",INDEX('Policy Characteristics'!A:A,MATCH($C124,'Policy Characteristics'!$C:$C,0)))</f>
        <v>Transportation</v>
      </c>
      <c r="B124" s="294" t="str">
        <f>IF(ISBLANK(INDEX('Policy Characteristics'!B:B,MATCH($C124,'Policy Characteristics'!$C:$C,0))),"",INDEX('Policy Characteristics'!B:B,MATCH($C124,'Policy Characteristics'!$C:$C,0)))</f>
        <v>Mode Shifting</v>
      </c>
      <c r="C124" s="293" t="str">
        <f t="shared" si="9"/>
        <v>Percent of Travel Demand Shifted to Other Modes or Eliminated</v>
      </c>
      <c r="D124" s="298" t="s">
        <v>675</v>
      </c>
      <c r="E124" s="298" t="s">
        <v>668</v>
      </c>
      <c r="F124" s="298" t="s">
        <v>676</v>
      </c>
      <c r="G124" s="303" t="s">
        <v>683</v>
      </c>
      <c r="H124" s="20">
        <v>858</v>
      </c>
      <c r="I124" s="306" t="s">
        <v>660</v>
      </c>
      <c r="J124" s="296" t="str">
        <f>IF(ISBLANK(INDEX('Policy Characteristics'!D:D,MATCH($C124,'Policy Characteristics'!$C:$C,0))),"",INDEX('Policy Characteristics'!D:D,MATCH($C124,'Policy Characteristics'!$C:$C,0)))</f>
        <v>Mode Shifting</v>
      </c>
      <c r="K124" s="293" t="str">
        <f>IF(ISBLANK(INDEX('Policy Characteristics'!E:E,MATCH($C124,'Policy Characteristics'!$C:$C,0))),"",INDEX('Policy Characteristics'!E:E,MATCH($C124,'Policy Characteristics'!$C:$C,0)))</f>
        <v>trans mode shifting</v>
      </c>
      <c r="L124" s="237">
        <f>IF(ISBLANK(INDEX('Policy Characteristics'!F:F,MATCH($C124,'Policy Characteristics'!$C:$C,0))),"",INDEX('Policy Characteristics'!F:F,MATCH($C124,'Policy Characteristics'!$C:$C,0)))</f>
        <v>0</v>
      </c>
      <c r="M124" s="237">
        <f>IF(ISBLANK(INDEX('Policy Characteristics'!G:G,MATCH($C124,'Policy Characteristics'!$C:$C,0))),"",INDEX('Policy Characteristics'!G:G,MATCH($C124,'Policy Characteristics'!$C:$C,0)))</f>
        <v>0.26</v>
      </c>
      <c r="N124" s="237">
        <f>IF(ISBLANK(INDEX('Policy Characteristics'!H:H,MATCH($C124,'Policy Characteristics'!$C:$C,0))),"",INDEX('Policy Characteristics'!H:H,MATCH($C124,'Policy Characteristics'!$C:$C,0)))</f>
        <v>0.01</v>
      </c>
      <c r="O124" s="293" t="str">
        <f>IF(ISBLANK(INDEX('Policy Characteristics'!I:I,MATCH($C124,'Policy Characteristics'!$C:$C,0))),"",INDEX('Policy Characteristics'!I:I,MATCH($C124,'Policy Characteristics'!$C:$C,0)))</f>
        <v>% of trips shifted</v>
      </c>
      <c r="P124" s="293"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24" s="293" t="str">
        <f>IF(ISBLANK(INDEX('Policy Characteristics'!K:K,MATCH($C124,'Policy Characteristics'!$C:$C,0))),"",INDEX('Policy Characteristics'!K:K,MATCH($C124,'Policy Characteristics'!$C:$C,0)))</f>
        <v>transportation-sector-main.html#tdm</v>
      </c>
      <c r="R124" s="293" t="str">
        <f>IF(ISBLANK(INDEX('Policy Characteristics'!L:L,MATCH($C124,'Policy Characteristics'!$C:$C,0))),"",INDEX('Policy Characteristics'!L:L,MATCH($C124,'Policy Characteristics'!$C:$C,0)))</f>
        <v>transportation-demand-management.html</v>
      </c>
    </row>
    <row r="125" spans="1:18" ht="30" x14ac:dyDescent="0.25">
      <c r="A125" s="293" t="str">
        <f>IF(ISBLANK(INDEX('Policy Characteristics'!A:A,MATCH($C125,'Policy Characteristics'!$C:$C,0))),"",INDEX('Policy Characteristics'!A:A,MATCH($C125,'Policy Characteristics'!$C:$C,0)))</f>
        <v>Transportation</v>
      </c>
      <c r="B125" s="294" t="str">
        <f>IF(ISBLANK(INDEX('Policy Characteristics'!B:B,MATCH($C125,'Policy Characteristics'!$C:$C,0))),"",INDEX('Policy Characteristics'!B:B,MATCH($C125,'Policy Characteristics'!$C:$C,0)))</f>
        <v>Mode Shifting</v>
      </c>
      <c r="C125" s="293" t="str">
        <f t="shared" si="9"/>
        <v>Percent of Travel Demand Shifted to Other Modes or Eliminated</v>
      </c>
      <c r="D125" s="298" t="s">
        <v>675</v>
      </c>
      <c r="E125" s="298" t="s">
        <v>670</v>
      </c>
      <c r="F125" s="298" t="s">
        <v>676</v>
      </c>
      <c r="G125" s="305" t="s">
        <v>685</v>
      </c>
      <c r="H125" s="20">
        <v>859</v>
      </c>
      <c r="I125" s="304" t="s">
        <v>650</v>
      </c>
      <c r="J125" s="296" t="str">
        <f>IF(ISBLANK(INDEX('Policy Characteristics'!D:D,MATCH($C125,'Policy Characteristics'!$C:$C,0))),"",INDEX('Policy Characteristics'!D:D,MATCH($C125,'Policy Characteristics'!$C:$C,0)))</f>
        <v>Mode Shifting</v>
      </c>
      <c r="K125" s="293" t="str">
        <f>IF(ISBLANK(INDEX('Policy Characteristics'!E:E,MATCH($C125,'Policy Characteristics'!$C:$C,0))),"",INDEX('Policy Characteristics'!E:E,MATCH($C125,'Policy Characteristics'!$C:$C,0)))</f>
        <v>trans mode shifting</v>
      </c>
      <c r="L125" s="237">
        <f>IF(ISBLANK(INDEX('Policy Characteristics'!F:F,MATCH($C125,'Policy Characteristics'!$C:$C,0))),"",INDEX('Policy Characteristics'!F:F,MATCH($C125,'Policy Characteristics'!$C:$C,0)))</f>
        <v>0</v>
      </c>
      <c r="M125" s="237">
        <f>IF(ISBLANK(INDEX('Policy Characteristics'!G:G,MATCH($C125,'Policy Characteristics'!$C:$C,0))),"",INDEX('Policy Characteristics'!G:G,MATCH($C125,'Policy Characteristics'!$C:$C,0)))</f>
        <v>0.26</v>
      </c>
      <c r="N125" s="237">
        <f>IF(ISBLANK(INDEX('Policy Characteristics'!H:H,MATCH($C125,'Policy Characteristics'!$C:$C,0))),"",INDEX('Policy Characteristics'!H:H,MATCH($C125,'Policy Characteristics'!$C:$C,0)))</f>
        <v>0.01</v>
      </c>
      <c r="O125" s="293" t="str">
        <f>IF(ISBLANK(INDEX('Policy Characteristics'!I:I,MATCH($C125,'Policy Characteristics'!$C:$C,0))),"",INDEX('Policy Characteristics'!I:I,MATCH($C125,'Policy Characteristics'!$C:$C,0)))</f>
        <v>% of trips shifted</v>
      </c>
      <c r="P125" s="293"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25" s="293" t="str">
        <f>IF(ISBLANK(INDEX('Policy Characteristics'!K:K,MATCH($C125,'Policy Characteristics'!$C:$C,0))),"",INDEX('Policy Characteristics'!K:K,MATCH($C125,'Policy Characteristics'!$C:$C,0)))</f>
        <v>transportation-sector-main.html#tdm</v>
      </c>
      <c r="R125" s="293" t="str">
        <f>IF(ISBLANK(INDEX('Policy Characteristics'!L:L,MATCH($C125,'Policy Characteristics'!$C:$C,0))),"",INDEX('Policy Characteristics'!L:L,MATCH($C125,'Policy Characteristics'!$C:$C,0)))</f>
        <v>transportation-demand-management.html</v>
      </c>
    </row>
    <row r="126" spans="1:18" x14ac:dyDescent="0.25">
      <c r="A126" s="293" t="str">
        <f>IF(ISBLANK(INDEX('Policy Characteristics'!A:A,MATCH($C126,'Policy Characteristics'!$C:$C,0))),"",INDEX('Policy Characteristics'!A:A,MATCH($C126,'Policy Characteristics'!$C:$C,0)))</f>
        <v>Buildings and Appliances</v>
      </c>
      <c r="B126" s="294" t="str">
        <f>IF(ISBLANK(INDEX('Policy Characteristics'!B:B,MATCH($C126,'Policy Characteristics'!$C:$C,0))),"",INDEX('Policy Characteristics'!B:B,MATCH($C126,'Policy Characteristics'!$C:$C,0)))</f>
        <v>Building Component Electrification</v>
      </c>
      <c r="C126" t="s">
        <v>144</v>
      </c>
      <c r="D126" s="298" t="s">
        <v>686</v>
      </c>
      <c r="E126" s="298" t="s">
        <v>687</v>
      </c>
      <c r="F126" s="298" t="s">
        <v>688</v>
      </c>
      <c r="G126" s="298" t="s">
        <v>689</v>
      </c>
      <c r="H126" s="20">
        <v>435</v>
      </c>
      <c r="I126" s="295" t="s">
        <v>650</v>
      </c>
      <c r="J126" s="296" t="str">
        <f>IF(ISBLANK(INDEX('Policy Characteristics'!D:D,MATCH($C126,'Policy Characteristics'!$C:$C,0))),"",INDEX('Policy Characteristics'!D:D,MATCH($C126,'Policy Characteristics'!$C:$C,0)))</f>
        <v>Building Component Electrification</v>
      </c>
      <c r="K126" s="293" t="str">
        <f>IF(ISBLANK(INDEX('Policy Characteristics'!E:E,MATCH($C126,'Policy Characteristics'!$C:$C,0))),"",INDEX('Policy Characteristics'!E:E,MATCH($C126,'Policy Characteristics'!$C:$C,0)))</f>
        <v>bldgs new component fuel shifting</v>
      </c>
      <c r="L126" s="237">
        <f>IF(ISBLANK(INDEX('Policy Characteristics'!F:F,MATCH($C126,'Policy Characteristics'!$C:$C,0))),"",INDEX('Policy Characteristics'!F:F,MATCH($C126,'Policy Characteristics'!$C:$C,0)))</f>
        <v>0</v>
      </c>
      <c r="M126" s="237">
        <f>IF(ISBLANK(INDEX('Policy Characteristics'!G:G,MATCH($C126,'Policy Characteristics'!$C:$C,0))),"",INDEX('Policy Characteristics'!G:G,MATCH($C126,'Policy Characteristics'!$C:$C,0)))</f>
        <v>1</v>
      </c>
      <c r="N126" s="237">
        <f>IF(ISBLANK(INDEX('Policy Characteristics'!H:H,MATCH($C126,'Policy Characteristics'!$C:$C,0))),"",INDEX('Policy Characteristics'!H:H,MATCH($C126,'Policy Characteristics'!$C:$C,0)))</f>
        <v>0.01</v>
      </c>
      <c r="O126" s="293" t="str">
        <f>IF(ISBLANK(INDEX('Policy Characteristics'!I:I,MATCH($C126,'Policy Characteristics'!$C:$C,0))),"",INDEX('Policy Characteristics'!I:I,MATCH($C126,'Policy Characteristics'!$C:$C,0)))</f>
        <v>% of newly sold non-electric building components</v>
      </c>
      <c r="P126" s="293"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293" t="str">
        <f>IF(ISBLANK(INDEX('Policy Characteristics'!K:K,MATCH($C126,'Policy Characteristics'!$C:$C,0))),"",INDEX('Policy Characteristics'!K:K,MATCH($C126,'Policy Characteristics'!$C:$C,0)))</f>
        <v>buildings-sector-main.html#component-elec</v>
      </c>
      <c r="R126" s="293" t="str">
        <f>IF(ISBLANK(INDEX('Policy Characteristics'!L:L,MATCH($C126,'Policy Characteristics'!$C:$C,0))),"",INDEX('Policy Characteristics'!L:L,MATCH($C126,'Policy Characteristics'!$C:$C,0)))</f>
        <v>building-component-electrification.html</v>
      </c>
    </row>
    <row r="127" spans="1:18" x14ac:dyDescent="0.25">
      <c r="A127" s="293" t="str">
        <f>IF(ISBLANK(INDEX('Policy Characteristics'!A:A,MATCH($C127,'Policy Characteristics'!$C:$C,0))),"",INDEX('Policy Characteristics'!A:A,MATCH($C127,'Policy Characteristics'!$C:$C,0)))</f>
        <v>Buildings and Appliances</v>
      </c>
      <c r="B127" s="294" t="str">
        <f>IF(ISBLANK(INDEX('Policy Characteristics'!B:B,MATCH($C127,'Policy Characteristics'!$C:$C,0))),"",INDEX('Policy Characteristics'!B:B,MATCH($C127,'Policy Characteristics'!$C:$C,0)))</f>
        <v>Building Component Electrification</v>
      </c>
      <c r="C127" s="293" t="str">
        <f t="shared" ref="C127:C139" si="10">C$126</f>
        <v>Fraction of New Bldg Components Shifted to Other Fuels</v>
      </c>
      <c r="D127" s="298" t="s">
        <v>690</v>
      </c>
      <c r="E127" s="298" t="s">
        <v>687</v>
      </c>
      <c r="F127" s="298" t="s">
        <v>691</v>
      </c>
      <c r="G127" s="298" t="s">
        <v>689</v>
      </c>
      <c r="H127" s="20">
        <v>436</v>
      </c>
      <c r="I127" s="295" t="s">
        <v>660</v>
      </c>
      <c r="J127" s="296" t="str">
        <f>IF(ISBLANK(INDEX('Policy Characteristics'!D:D,MATCH($C127,'Policy Characteristics'!$C:$C,0))),"",INDEX('Policy Characteristics'!D:D,MATCH($C127,'Policy Characteristics'!$C:$C,0)))</f>
        <v>Building Component Electrification</v>
      </c>
      <c r="K127" s="293" t="str">
        <f>IF(ISBLANK(INDEX('Policy Characteristics'!E:E,MATCH($C127,'Policy Characteristics'!$C:$C,0))),"",INDEX('Policy Characteristics'!E:E,MATCH($C127,'Policy Characteristics'!$C:$C,0)))</f>
        <v>bldgs new component fuel shifting</v>
      </c>
      <c r="L127" s="237">
        <f>IF(ISBLANK(INDEX('Policy Characteristics'!F:F,MATCH($C127,'Policy Characteristics'!$C:$C,0))),"",INDEX('Policy Characteristics'!F:F,MATCH($C127,'Policy Characteristics'!$C:$C,0)))</f>
        <v>0</v>
      </c>
      <c r="M127" s="237">
        <f>IF(ISBLANK(INDEX('Policy Characteristics'!G:G,MATCH($C127,'Policy Characteristics'!$C:$C,0))),"",INDEX('Policy Characteristics'!G:G,MATCH($C127,'Policy Characteristics'!$C:$C,0)))</f>
        <v>1</v>
      </c>
      <c r="N127" s="237">
        <f>IF(ISBLANK(INDEX('Policy Characteristics'!H:H,MATCH($C127,'Policy Characteristics'!$C:$C,0))),"",INDEX('Policy Characteristics'!H:H,MATCH($C127,'Policy Characteristics'!$C:$C,0)))</f>
        <v>0.01</v>
      </c>
      <c r="O127" s="293" t="str">
        <f>IF(ISBLANK(INDEX('Policy Characteristics'!I:I,MATCH($C127,'Policy Characteristics'!$C:$C,0))),"",INDEX('Policy Characteristics'!I:I,MATCH($C127,'Policy Characteristics'!$C:$C,0)))</f>
        <v>% of newly sold non-electric building components</v>
      </c>
      <c r="P127" s="293"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293" t="str">
        <f>IF(ISBLANK(INDEX('Policy Characteristics'!K:K,MATCH($C127,'Policy Characteristics'!$C:$C,0))),"",INDEX('Policy Characteristics'!K:K,MATCH($C127,'Policy Characteristics'!$C:$C,0)))</f>
        <v>buildings-sector-main.html#component-elec</v>
      </c>
      <c r="R127" s="293" t="str">
        <f>IF(ISBLANK(INDEX('Policy Characteristics'!L:L,MATCH($C127,'Policy Characteristics'!$C:$C,0))),"",INDEX('Policy Characteristics'!L:L,MATCH($C127,'Policy Characteristics'!$C:$C,0)))</f>
        <v>building-component-electrification.html</v>
      </c>
    </row>
    <row r="128" spans="1:18" x14ac:dyDescent="0.25">
      <c r="A128" s="293" t="str">
        <f>IF(ISBLANK(INDEX('Policy Characteristics'!A:A,MATCH($C128,'Policy Characteristics'!$C:$C,0))),"",INDEX('Policy Characteristics'!A:A,MATCH($C128,'Policy Characteristics'!$C:$C,0)))</f>
        <v>Buildings and Appliances</v>
      </c>
      <c r="B128" s="294" t="str">
        <f>IF(ISBLANK(INDEX('Policy Characteristics'!B:B,MATCH($C128,'Policy Characteristics'!$C:$C,0))),"",INDEX('Policy Characteristics'!B:B,MATCH($C128,'Policy Characteristics'!$C:$C,0)))</f>
        <v>Building Component Electrification</v>
      </c>
      <c r="C128" s="293" t="str">
        <f t="shared" si="10"/>
        <v>Fraction of New Bldg Components Shifted to Other Fuels</v>
      </c>
      <c r="D128" s="298" t="s">
        <v>692</v>
      </c>
      <c r="E128" s="298" t="s">
        <v>687</v>
      </c>
      <c r="F128" s="298" t="s">
        <v>693</v>
      </c>
      <c r="G128" s="298" t="s">
        <v>689</v>
      </c>
      <c r="H128" s="20">
        <v>437</v>
      </c>
      <c r="I128" s="295" t="s">
        <v>660</v>
      </c>
      <c r="J128" s="296" t="str">
        <f>IF(ISBLANK(INDEX('Policy Characteristics'!D:D,MATCH($C128,'Policy Characteristics'!$C:$C,0))),"",INDEX('Policy Characteristics'!D:D,MATCH($C128,'Policy Characteristics'!$C:$C,0)))</f>
        <v>Building Component Electrification</v>
      </c>
      <c r="K128" s="293" t="str">
        <f>IF(ISBLANK(INDEX('Policy Characteristics'!E:E,MATCH($C128,'Policy Characteristics'!$C:$C,0))),"",INDEX('Policy Characteristics'!E:E,MATCH($C128,'Policy Characteristics'!$C:$C,0)))</f>
        <v>bldgs new component fuel shifting</v>
      </c>
      <c r="L128" s="237">
        <f>IF(ISBLANK(INDEX('Policy Characteristics'!F:F,MATCH($C128,'Policy Characteristics'!$C:$C,0))),"",INDEX('Policy Characteristics'!F:F,MATCH($C128,'Policy Characteristics'!$C:$C,0)))</f>
        <v>0</v>
      </c>
      <c r="M128" s="237">
        <f>IF(ISBLANK(INDEX('Policy Characteristics'!G:G,MATCH($C128,'Policy Characteristics'!$C:$C,0))),"",INDEX('Policy Characteristics'!G:G,MATCH($C128,'Policy Characteristics'!$C:$C,0)))</f>
        <v>1</v>
      </c>
      <c r="N128" s="237">
        <f>IF(ISBLANK(INDEX('Policy Characteristics'!H:H,MATCH($C128,'Policy Characteristics'!$C:$C,0))),"",INDEX('Policy Characteristics'!H:H,MATCH($C128,'Policy Characteristics'!$C:$C,0)))</f>
        <v>0.01</v>
      </c>
      <c r="O128" s="293" t="str">
        <f>IF(ISBLANK(INDEX('Policy Characteristics'!I:I,MATCH($C128,'Policy Characteristics'!$C:$C,0))),"",INDEX('Policy Characteristics'!I:I,MATCH($C128,'Policy Characteristics'!$C:$C,0)))</f>
        <v>% of newly sold non-electric building components</v>
      </c>
      <c r="P128" s="293"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293" t="str">
        <f>IF(ISBLANK(INDEX('Policy Characteristics'!K:K,MATCH($C128,'Policy Characteristics'!$C:$C,0))),"",INDEX('Policy Characteristics'!K:K,MATCH($C128,'Policy Characteristics'!$C:$C,0)))</f>
        <v>buildings-sector-main.html#component-elec</v>
      </c>
      <c r="R128" s="293" t="str">
        <f>IF(ISBLANK(INDEX('Policy Characteristics'!L:L,MATCH($C128,'Policy Characteristics'!$C:$C,0))),"",INDEX('Policy Characteristics'!L:L,MATCH($C128,'Policy Characteristics'!$C:$C,0)))</f>
        <v>building-component-electrification.html</v>
      </c>
    </row>
    <row r="129" spans="1:18" x14ac:dyDescent="0.25">
      <c r="A129" s="293" t="str">
        <f>IF(ISBLANK(INDEX('Policy Characteristics'!A:A,MATCH($C129,'Policy Characteristics'!$C:$C,0))),"",INDEX('Policy Characteristics'!A:A,MATCH($C129,'Policy Characteristics'!$C:$C,0)))</f>
        <v>Buildings and Appliances</v>
      </c>
      <c r="B129" s="294" t="str">
        <f>IF(ISBLANK(INDEX('Policy Characteristics'!B:B,MATCH($C129,'Policy Characteristics'!$C:$C,0))),"",INDEX('Policy Characteristics'!B:B,MATCH($C129,'Policy Characteristics'!$C:$C,0)))</f>
        <v>Building Component Electrification</v>
      </c>
      <c r="C129" s="293" t="str">
        <f t="shared" si="10"/>
        <v>Fraction of New Bldg Components Shifted to Other Fuels</v>
      </c>
      <c r="D129" s="298" t="s">
        <v>694</v>
      </c>
      <c r="E129" s="298" t="s">
        <v>687</v>
      </c>
      <c r="F129" s="298" t="s">
        <v>695</v>
      </c>
      <c r="G129" s="298" t="s">
        <v>689</v>
      </c>
      <c r="H129" s="20">
        <v>438</v>
      </c>
      <c r="I129" s="295" t="s">
        <v>650</v>
      </c>
      <c r="J129" s="296" t="str">
        <f>IF(ISBLANK(INDEX('Policy Characteristics'!D:D,MATCH($C129,'Policy Characteristics'!$C:$C,0))),"",INDEX('Policy Characteristics'!D:D,MATCH($C129,'Policy Characteristics'!$C:$C,0)))</f>
        <v>Building Component Electrification</v>
      </c>
      <c r="K129" s="293" t="str">
        <f>IF(ISBLANK(INDEX('Policy Characteristics'!E:E,MATCH($C129,'Policy Characteristics'!$C:$C,0))),"",INDEX('Policy Characteristics'!E:E,MATCH($C129,'Policy Characteristics'!$C:$C,0)))</f>
        <v>bldgs new component fuel shifting</v>
      </c>
      <c r="L129" s="237">
        <f>IF(ISBLANK(INDEX('Policy Characteristics'!F:F,MATCH($C129,'Policy Characteristics'!$C:$C,0))),"",INDEX('Policy Characteristics'!F:F,MATCH($C129,'Policy Characteristics'!$C:$C,0)))</f>
        <v>0</v>
      </c>
      <c r="M129" s="237">
        <f>IF(ISBLANK(INDEX('Policy Characteristics'!G:G,MATCH($C129,'Policy Characteristics'!$C:$C,0))),"",INDEX('Policy Characteristics'!G:G,MATCH($C129,'Policy Characteristics'!$C:$C,0)))</f>
        <v>1</v>
      </c>
      <c r="N129" s="237">
        <f>IF(ISBLANK(INDEX('Policy Characteristics'!H:H,MATCH($C129,'Policy Characteristics'!$C:$C,0))),"",INDEX('Policy Characteristics'!H:H,MATCH($C129,'Policy Characteristics'!$C:$C,0)))</f>
        <v>0.01</v>
      </c>
      <c r="O129" s="293" t="str">
        <f>IF(ISBLANK(INDEX('Policy Characteristics'!I:I,MATCH($C129,'Policy Characteristics'!$C:$C,0))),"",INDEX('Policy Characteristics'!I:I,MATCH($C129,'Policy Characteristics'!$C:$C,0)))</f>
        <v>% of newly sold non-electric building components</v>
      </c>
      <c r="P129" s="293"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293" t="str">
        <f>IF(ISBLANK(INDEX('Policy Characteristics'!K:K,MATCH($C129,'Policy Characteristics'!$C:$C,0))),"",INDEX('Policy Characteristics'!K:K,MATCH($C129,'Policy Characteristics'!$C:$C,0)))</f>
        <v>buildings-sector-main.html#component-elec</v>
      </c>
      <c r="R129" s="293" t="str">
        <f>IF(ISBLANK(INDEX('Policy Characteristics'!L:L,MATCH($C129,'Policy Characteristics'!$C:$C,0))),"",INDEX('Policy Characteristics'!L:L,MATCH($C129,'Policy Characteristics'!$C:$C,0)))</f>
        <v>building-component-electrification.html</v>
      </c>
    </row>
    <row r="130" spans="1:18" x14ac:dyDescent="0.25">
      <c r="A130" s="293" t="str">
        <f>IF(ISBLANK(INDEX('Policy Characteristics'!A:A,MATCH($C130,'Policy Characteristics'!$C:$C,0))),"",INDEX('Policy Characteristics'!A:A,MATCH($C130,'Policy Characteristics'!$C:$C,0)))</f>
        <v>Buildings and Appliances</v>
      </c>
      <c r="B130" s="294" t="str">
        <f>IF(ISBLANK(INDEX('Policy Characteristics'!B:B,MATCH($C130,'Policy Characteristics'!$C:$C,0))),"",INDEX('Policy Characteristics'!B:B,MATCH($C130,'Policy Characteristics'!$C:$C,0)))</f>
        <v>Building Component Electrification</v>
      </c>
      <c r="C130" s="293" t="str">
        <f t="shared" si="10"/>
        <v>Fraction of New Bldg Components Shifted to Other Fuels</v>
      </c>
      <c r="D130" s="298" t="s">
        <v>696</v>
      </c>
      <c r="E130" s="298" t="s">
        <v>687</v>
      </c>
      <c r="F130" s="298" t="s">
        <v>697</v>
      </c>
      <c r="G130" s="298" t="s">
        <v>689</v>
      </c>
      <c r="H130" s="20">
        <v>439</v>
      </c>
      <c r="I130" s="295" t="s">
        <v>650</v>
      </c>
      <c r="J130" s="296" t="str">
        <f>IF(ISBLANK(INDEX('Policy Characteristics'!D:D,MATCH($C130,'Policy Characteristics'!$C:$C,0))),"",INDEX('Policy Characteristics'!D:D,MATCH($C130,'Policy Characteristics'!$C:$C,0)))</f>
        <v>Building Component Electrification</v>
      </c>
      <c r="K130" s="293" t="str">
        <f>IF(ISBLANK(INDEX('Policy Characteristics'!E:E,MATCH($C130,'Policy Characteristics'!$C:$C,0))),"",INDEX('Policy Characteristics'!E:E,MATCH($C130,'Policy Characteristics'!$C:$C,0)))</f>
        <v>bldgs new component fuel shifting</v>
      </c>
      <c r="L130" s="237">
        <f>IF(ISBLANK(INDEX('Policy Characteristics'!F:F,MATCH($C130,'Policy Characteristics'!$C:$C,0))),"",INDEX('Policy Characteristics'!F:F,MATCH($C130,'Policy Characteristics'!$C:$C,0)))</f>
        <v>0</v>
      </c>
      <c r="M130" s="237">
        <f>IF(ISBLANK(INDEX('Policy Characteristics'!G:G,MATCH($C130,'Policy Characteristics'!$C:$C,0))),"",INDEX('Policy Characteristics'!G:G,MATCH($C130,'Policy Characteristics'!$C:$C,0)))</f>
        <v>1</v>
      </c>
      <c r="N130" s="237">
        <f>IF(ISBLANK(INDEX('Policy Characteristics'!H:H,MATCH($C130,'Policy Characteristics'!$C:$C,0))),"",INDEX('Policy Characteristics'!H:H,MATCH($C130,'Policy Characteristics'!$C:$C,0)))</f>
        <v>0.01</v>
      </c>
      <c r="O130" s="293" t="str">
        <f>IF(ISBLANK(INDEX('Policy Characteristics'!I:I,MATCH($C130,'Policy Characteristics'!$C:$C,0))),"",INDEX('Policy Characteristics'!I:I,MATCH($C130,'Policy Characteristics'!$C:$C,0)))</f>
        <v>% of newly sold non-electric building components</v>
      </c>
      <c r="P130" s="293"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293" t="str">
        <f>IF(ISBLANK(INDEX('Policy Characteristics'!K:K,MATCH($C130,'Policy Characteristics'!$C:$C,0))),"",INDEX('Policy Characteristics'!K:K,MATCH($C130,'Policy Characteristics'!$C:$C,0)))</f>
        <v>buildings-sector-main.html#component-elec</v>
      </c>
      <c r="R130" s="293" t="str">
        <f>IF(ISBLANK(INDEX('Policy Characteristics'!L:L,MATCH($C130,'Policy Characteristics'!$C:$C,0))),"",INDEX('Policy Characteristics'!L:L,MATCH($C130,'Policy Characteristics'!$C:$C,0)))</f>
        <v>building-component-electrification.html</v>
      </c>
    </row>
    <row r="131" spans="1:18" x14ac:dyDescent="0.25">
      <c r="A131" s="293" t="str">
        <f>IF(ISBLANK(INDEX('Policy Characteristics'!A:A,MATCH($C131,'Policy Characteristics'!$C:$C,0))),"",INDEX('Policy Characteristics'!A:A,MATCH($C131,'Policy Characteristics'!$C:$C,0)))</f>
        <v>Buildings and Appliances</v>
      </c>
      <c r="B131" s="294" t="str">
        <f>IF(ISBLANK(INDEX('Policy Characteristics'!B:B,MATCH($C131,'Policy Characteristics'!$C:$C,0))),"",INDEX('Policy Characteristics'!B:B,MATCH($C131,'Policy Characteristics'!$C:$C,0)))</f>
        <v>Building Component Electrification</v>
      </c>
      <c r="C131" s="293" t="str">
        <f t="shared" si="10"/>
        <v>Fraction of New Bldg Components Shifted to Other Fuels</v>
      </c>
      <c r="D131" s="298" t="s">
        <v>686</v>
      </c>
      <c r="E131" s="298" t="s">
        <v>698</v>
      </c>
      <c r="F131" s="298" t="s">
        <v>688</v>
      </c>
      <c r="G131" s="298" t="s">
        <v>699</v>
      </c>
      <c r="H131" s="20">
        <v>440</v>
      </c>
      <c r="I131" s="295" t="s">
        <v>650</v>
      </c>
      <c r="J131" s="296" t="str">
        <f>IF(ISBLANK(INDEX('Policy Characteristics'!D:D,MATCH($C131,'Policy Characteristics'!$C:$C,0))),"",INDEX('Policy Characteristics'!D:D,MATCH($C131,'Policy Characteristics'!$C:$C,0)))</f>
        <v>Building Component Electrification</v>
      </c>
      <c r="K131" s="293" t="str">
        <f>IF(ISBLANK(INDEX('Policy Characteristics'!E:E,MATCH($C131,'Policy Characteristics'!$C:$C,0))),"",INDEX('Policy Characteristics'!E:E,MATCH($C131,'Policy Characteristics'!$C:$C,0)))</f>
        <v>bldgs new component fuel shifting</v>
      </c>
      <c r="L131" s="237">
        <f>IF(ISBLANK(INDEX('Policy Characteristics'!F:F,MATCH($C131,'Policy Characteristics'!$C:$C,0))),"",INDEX('Policy Characteristics'!F:F,MATCH($C131,'Policy Characteristics'!$C:$C,0)))</f>
        <v>0</v>
      </c>
      <c r="M131" s="237">
        <f>IF(ISBLANK(INDEX('Policy Characteristics'!G:G,MATCH($C131,'Policy Characteristics'!$C:$C,0))),"",INDEX('Policy Characteristics'!G:G,MATCH($C131,'Policy Characteristics'!$C:$C,0)))</f>
        <v>1</v>
      </c>
      <c r="N131" s="237">
        <f>IF(ISBLANK(INDEX('Policy Characteristics'!H:H,MATCH($C131,'Policy Characteristics'!$C:$C,0))),"",INDEX('Policy Characteristics'!H:H,MATCH($C131,'Policy Characteristics'!$C:$C,0)))</f>
        <v>0.01</v>
      </c>
      <c r="O131" s="293" t="str">
        <f>IF(ISBLANK(INDEX('Policy Characteristics'!I:I,MATCH($C131,'Policy Characteristics'!$C:$C,0))),"",INDEX('Policy Characteristics'!I:I,MATCH($C131,'Policy Characteristics'!$C:$C,0)))</f>
        <v>% of newly sold non-electric building components</v>
      </c>
      <c r="P131" s="293"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293" t="str">
        <f>IF(ISBLANK(INDEX('Policy Characteristics'!K:K,MATCH($C131,'Policy Characteristics'!$C:$C,0))),"",INDEX('Policy Characteristics'!K:K,MATCH($C131,'Policy Characteristics'!$C:$C,0)))</f>
        <v>buildings-sector-main.html#component-elec</v>
      </c>
      <c r="R131" s="293" t="str">
        <f>IF(ISBLANK(INDEX('Policy Characteristics'!L:L,MATCH($C131,'Policy Characteristics'!$C:$C,0))),"",INDEX('Policy Characteristics'!L:L,MATCH($C131,'Policy Characteristics'!$C:$C,0)))</f>
        <v>building-component-electrification.html</v>
      </c>
    </row>
    <row r="132" spans="1:18" x14ac:dyDescent="0.25">
      <c r="A132" s="293" t="str">
        <f>IF(ISBLANK(INDEX('Policy Characteristics'!A:A,MATCH($C132,'Policy Characteristics'!$C:$C,0))),"",INDEX('Policy Characteristics'!A:A,MATCH($C132,'Policy Characteristics'!$C:$C,0)))</f>
        <v>Buildings and Appliances</v>
      </c>
      <c r="B132" s="294" t="str">
        <f>IF(ISBLANK(INDEX('Policy Characteristics'!B:B,MATCH($C132,'Policy Characteristics'!$C:$C,0))),"",INDEX('Policy Characteristics'!B:B,MATCH($C132,'Policy Characteristics'!$C:$C,0)))</f>
        <v>Building Component Electrification</v>
      </c>
      <c r="C132" s="293" t="str">
        <f t="shared" si="10"/>
        <v>Fraction of New Bldg Components Shifted to Other Fuels</v>
      </c>
      <c r="D132" s="298" t="s">
        <v>690</v>
      </c>
      <c r="E132" s="298" t="s">
        <v>698</v>
      </c>
      <c r="F132" s="298" t="s">
        <v>691</v>
      </c>
      <c r="G132" s="298" t="s">
        <v>699</v>
      </c>
      <c r="H132" s="20">
        <v>441</v>
      </c>
      <c r="I132" s="295" t="s">
        <v>660</v>
      </c>
      <c r="J132" s="296" t="str">
        <f>IF(ISBLANK(INDEX('Policy Characteristics'!D:D,MATCH($C132,'Policy Characteristics'!$C:$C,0))),"",INDEX('Policy Characteristics'!D:D,MATCH($C132,'Policy Characteristics'!$C:$C,0)))</f>
        <v>Building Component Electrification</v>
      </c>
      <c r="K132" s="293" t="str">
        <f>IF(ISBLANK(INDEX('Policy Characteristics'!E:E,MATCH($C132,'Policy Characteristics'!$C:$C,0))),"",INDEX('Policy Characteristics'!E:E,MATCH($C132,'Policy Characteristics'!$C:$C,0)))</f>
        <v>bldgs new component fuel shifting</v>
      </c>
      <c r="L132" s="237">
        <f>IF(ISBLANK(INDEX('Policy Characteristics'!F:F,MATCH($C132,'Policy Characteristics'!$C:$C,0))),"",INDEX('Policy Characteristics'!F:F,MATCH($C132,'Policy Characteristics'!$C:$C,0)))</f>
        <v>0</v>
      </c>
      <c r="M132" s="237">
        <f>IF(ISBLANK(INDEX('Policy Characteristics'!G:G,MATCH($C132,'Policy Characteristics'!$C:$C,0))),"",INDEX('Policy Characteristics'!G:G,MATCH($C132,'Policy Characteristics'!$C:$C,0)))</f>
        <v>1</v>
      </c>
      <c r="N132" s="237">
        <f>IF(ISBLANK(INDEX('Policy Characteristics'!H:H,MATCH($C132,'Policy Characteristics'!$C:$C,0))),"",INDEX('Policy Characteristics'!H:H,MATCH($C132,'Policy Characteristics'!$C:$C,0)))</f>
        <v>0.01</v>
      </c>
      <c r="O132" s="293" t="str">
        <f>IF(ISBLANK(INDEX('Policy Characteristics'!I:I,MATCH($C132,'Policy Characteristics'!$C:$C,0))),"",INDEX('Policy Characteristics'!I:I,MATCH($C132,'Policy Characteristics'!$C:$C,0)))</f>
        <v>% of newly sold non-electric building components</v>
      </c>
      <c r="P132" s="293"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293" t="str">
        <f>IF(ISBLANK(INDEX('Policy Characteristics'!K:K,MATCH($C132,'Policy Characteristics'!$C:$C,0))),"",INDEX('Policy Characteristics'!K:K,MATCH($C132,'Policy Characteristics'!$C:$C,0)))</f>
        <v>buildings-sector-main.html#component-elec</v>
      </c>
      <c r="R132" s="293" t="str">
        <f>IF(ISBLANK(INDEX('Policy Characteristics'!L:L,MATCH($C132,'Policy Characteristics'!$C:$C,0))),"",INDEX('Policy Characteristics'!L:L,MATCH($C132,'Policy Characteristics'!$C:$C,0)))</f>
        <v>building-component-electrification.html</v>
      </c>
    </row>
    <row r="133" spans="1:18" x14ac:dyDescent="0.25">
      <c r="A133" s="293" t="str">
        <f>IF(ISBLANK(INDEX('Policy Characteristics'!A:A,MATCH($C133,'Policy Characteristics'!$C:$C,0))),"",INDEX('Policy Characteristics'!A:A,MATCH($C133,'Policy Characteristics'!$C:$C,0)))</f>
        <v>Buildings and Appliances</v>
      </c>
      <c r="B133" s="294" t="str">
        <f>IF(ISBLANK(INDEX('Policy Characteristics'!B:B,MATCH($C133,'Policy Characteristics'!$C:$C,0))),"",INDEX('Policy Characteristics'!B:B,MATCH($C133,'Policy Characteristics'!$C:$C,0)))</f>
        <v>Building Component Electrification</v>
      </c>
      <c r="C133" s="293" t="str">
        <f t="shared" si="10"/>
        <v>Fraction of New Bldg Components Shifted to Other Fuels</v>
      </c>
      <c r="D133" s="298" t="s">
        <v>692</v>
      </c>
      <c r="E133" s="298" t="s">
        <v>698</v>
      </c>
      <c r="F133" s="298" t="s">
        <v>693</v>
      </c>
      <c r="G133" s="298" t="s">
        <v>699</v>
      </c>
      <c r="H133" s="20">
        <v>442</v>
      </c>
      <c r="I133" s="295" t="s">
        <v>660</v>
      </c>
      <c r="J133" s="296" t="str">
        <f>IF(ISBLANK(INDEX('Policy Characteristics'!D:D,MATCH($C133,'Policy Characteristics'!$C:$C,0))),"",INDEX('Policy Characteristics'!D:D,MATCH($C133,'Policy Characteristics'!$C:$C,0)))</f>
        <v>Building Component Electrification</v>
      </c>
      <c r="K133" s="293" t="str">
        <f>IF(ISBLANK(INDEX('Policy Characteristics'!E:E,MATCH($C133,'Policy Characteristics'!$C:$C,0))),"",INDEX('Policy Characteristics'!E:E,MATCH($C133,'Policy Characteristics'!$C:$C,0)))</f>
        <v>bldgs new component fuel shifting</v>
      </c>
      <c r="L133" s="237">
        <f>IF(ISBLANK(INDEX('Policy Characteristics'!F:F,MATCH($C133,'Policy Characteristics'!$C:$C,0))),"",INDEX('Policy Characteristics'!F:F,MATCH($C133,'Policy Characteristics'!$C:$C,0)))</f>
        <v>0</v>
      </c>
      <c r="M133" s="237">
        <f>IF(ISBLANK(INDEX('Policy Characteristics'!G:G,MATCH($C133,'Policy Characteristics'!$C:$C,0))),"",INDEX('Policy Characteristics'!G:G,MATCH($C133,'Policy Characteristics'!$C:$C,0)))</f>
        <v>1</v>
      </c>
      <c r="N133" s="237">
        <f>IF(ISBLANK(INDEX('Policy Characteristics'!H:H,MATCH($C133,'Policy Characteristics'!$C:$C,0))),"",INDEX('Policy Characteristics'!H:H,MATCH($C133,'Policy Characteristics'!$C:$C,0)))</f>
        <v>0.01</v>
      </c>
      <c r="O133" s="293" t="str">
        <f>IF(ISBLANK(INDEX('Policy Characteristics'!I:I,MATCH($C133,'Policy Characteristics'!$C:$C,0))),"",INDEX('Policy Characteristics'!I:I,MATCH($C133,'Policy Characteristics'!$C:$C,0)))</f>
        <v>% of newly sold non-electric building components</v>
      </c>
      <c r="P133" s="293"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293" t="str">
        <f>IF(ISBLANK(INDEX('Policy Characteristics'!K:K,MATCH($C133,'Policy Characteristics'!$C:$C,0))),"",INDEX('Policy Characteristics'!K:K,MATCH($C133,'Policy Characteristics'!$C:$C,0)))</f>
        <v>buildings-sector-main.html#component-elec</v>
      </c>
      <c r="R133" s="293" t="str">
        <f>IF(ISBLANK(INDEX('Policy Characteristics'!L:L,MATCH($C133,'Policy Characteristics'!$C:$C,0))),"",INDEX('Policy Characteristics'!L:L,MATCH($C133,'Policy Characteristics'!$C:$C,0)))</f>
        <v>building-component-electrification.html</v>
      </c>
    </row>
    <row r="134" spans="1:18" x14ac:dyDescent="0.25">
      <c r="A134" s="293" t="str">
        <f>IF(ISBLANK(INDEX('Policy Characteristics'!A:A,MATCH($C134,'Policy Characteristics'!$C:$C,0))),"",INDEX('Policy Characteristics'!A:A,MATCH($C134,'Policy Characteristics'!$C:$C,0)))</f>
        <v>Buildings and Appliances</v>
      </c>
      <c r="B134" s="294" t="str">
        <f>IF(ISBLANK(INDEX('Policy Characteristics'!B:B,MATCH($C134,'Policy Characteristics'!$C:$C,0))),"",INDEX('Policy Characteristics'!B:B,MATCH($C134,'Policy Characteristics'!$C:$C,0)))</f>
        <v>Building Component Electrification</v>
      </c>
      <c r="C134" s="293" t="str">
        <f t="shared" si="10"/>
        <v>Fraction of New Bldg Components Shifted to Other Fuels</v>
      </c>
      <c r="D134" s="298" t="s">
        <v>694</v>
      </c>
      <c r="E134" s="298" t="s">
        <v>698</v>
      </c>
      <c r="F134" s="298" t="s">
        <v>695</v>
      </c>
      <c r="G134" s="298" t="s">
        <v>699</v>
      </c>
      <c r="H134" s="20">
        <v>443</v>
      </c>
      <c r="I134" s="295" t="s">
        <v>650</v>
      </c>
      <c r="J134" s="296" t="str">
        <f>IF(ISBLANK(INDEX('Policy Characteristics'!D:D,MATCH($C134,'Policy Characteristics'!$C:$C,0))),"",INDEX('Policy Characteristics'!D:D,MATCH($C134,'Policy Characteristics'!$C:$C,0)))</f>
        <v>Building Component Electrification</v>
      </c>
      <c r="K134" s="293" t="str">
        <f>IF(ISBLANK(INDEX('Policy Characteristics'!E:E,MATCH($C134,'Policy Characteristics'!$C:$C,0))),"",INDEX('Policy Characteristics'!E:E,MATCH($C134,'Policy Characteristics'!$C:$C,0)))</f>
        <v>bldgs new component fuel shifting</v>
      </c>
      <c r="L134" s="237">
        <f>IF(ISBLANK(INDEX('Policy Characteristics'!F:F,MATCH($C134,'Policy Characteristics'!$C:$C,0))),"",INDEX('Policy Characteristics'!F:F,MATCH($C134,'Policy Characteristics'!$C:$C,0)))</f>
        <v>0</v>
      </c>
      <c r="M134" s="237">
        <f>IF(ISBLANK(INDEX('Policy Characteristics'!G:G,MATCH($C134,'Policy Characteristics'!$C:$C,0))),"",INDEX('Policy Characteristics'!G:G,MATCH($C134,'Policy Characteristics'!$C:$C,0)))</f>
        <v>1</v>
      </c>
      <c r="N134" s="237">
        <f>IF(ISBLANK(INDEX('Policy Characteristics'!H:H,MATCH($C134,'Policy Characteristics'!$C:$C,0))),"",INDEX('Policy Characteristics'!H:H,MATCH($C134,'Policy Characteristics'!$C:$C,0)))</f>
        <v>0.01</v>
      </c>
      <c r="O134" s="293" t="str">
        <f>IF(ISBLANK(INDEX('Policy Characteristics'!I:I,MATCH($C134,'Policy Characteristics'!$C:$C,0))),"",INDEX('Policy Characteristics'!I:I,MATCH($C134,'Policy Characteristics'!$C:$C,0)))</f>
        <v>% of newly sold non-electric building components</v>
      </c>
      <c r="P134" s="293"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293" t="str">
        <f>IF(ISBLANK(INDEX('Policy Characteristics'!K:K,MATCH($C134,'Policy Characteristics'!$C:$C,0))),"",INDEX('Policy Characteristics'!K:K,MATCH($C134,'Policy Characteristics'!$C:$C,0)))</f>
        <v>buildings-sector-main.html#component-elec</v>
      </c>
      <c r="R134" s="293" t="str">
        <f>IF(ISBLANK(INDEX('Policy Characteristics'!L:L,MATCH($C134,'Policy Characteristics'!$C:$C,0))),"",INDEX('Policy Characteristics'!L:L,MATCH($C134,'Policy Characteristics'!$C:$C,0)))</f>
        <v>building-component-electrification.html</v>
      </c>
    </row>
    <row r="135" spans="1:18" x14ac:dyDescent="0.25">
      <c r="A135" s="293" t="str">
        <f>IF(ISBLANK(INDEX('Policy Characteristics'!A:A,MATCH($C135,'Policy Characteristics'!$C:$C,0))),"",INDEX('Policy Characteristics'!A:A,MATCH($C135,'Policy Characteristics'!$C:$C,0)))</f>
        <v>Buildings and Appliances</v>
      </c>
      <c r="B135" s="294" t="str">
        <f>IF(ISBLANK(INDEX('Policy Characteristics'!B:B,MATCH($C135,'Policy Characteristics'!$C:$C,0))),"",INDEX('Policy Characteristics'!B:B,MATCH($C135,'Policy Characteristics'!$C:$C,0)))</f>
        <v>Building Component Electrification</v>
      </c>
      <c r="C135" s="293" t="str">
        <f t="shared" si="10"/>
        <v>Fraction of New Bldg Components Shifted to Other Fuels</v>
      </c>
      <c r="D135" s="298" t="s">
        <v>696</v>
      </c>
      <c r="E135" s="298" t="s">
        <v>698</v>
      </c>
      <c r="F135" s="298" t="s">
        <v>697</v>
      </c>
      <c r="G135" s="298" t="s">
        <v>699</v>
      </c>
      <c r="H135" s="20">
        <v>444</v>
      </c>
      <c r="I135" s="295" t="s">
        <v>650</v>
      </c>
      <c r="J135" s="296" t="str">
        <f>IF(ISBLANK(INDEX('Policy Characteristics'!D:D,MATCH($C135,'Policy Characteristics'!$C:$C,0))),"",INDEX('Policy Characteristics'!D:D,MATCH($C135,'Policy Characteristics'!$C:$C,0)))</f>
        <v>Building Component Electrification</v>
      </c>
      <c r="K135" s="293" t="str">
        <f>IF(ISBLANK(INDEX('Policy Characteristics'!E:E,MATCH($C135,'Policy Characteristics'!$C:$C,0))),"",INDEX('Policy Characteristics'!E:E,MATCH($C135,'Policy Characteristics'!$C:$C,0)))</f>
        <v>bldgs new component fuel shifting</v>
      </c>
      <c r="L135" s="237">
        <f>IF(ISBLANK(INDEX('Policy Characteristics'!F:F,MATCH($C135,'Policy Characteristics'!$C:$C,0))),"",INDEX('Policy Characteristics'!F:F,MATCH($C135,'Policy Characteristics'!$C:$C,0)))</f>
        <v>0</v>
      </c>
      <c r="M135" s="237">
        <f>IF(ISBLANK(INDEX('Policy Characteristics'!G:G,MATCH($C135,'Policy Characteristics'!$C:$C,0))),"",INDEX('Policy Characteristics'!G:G,MATCH($C135,'Policy Characteristics'!$C:$C,0)))</f>
        <v>1</v>
      </c>
      <c r="N135" s="237">
        <f>IF(ISBLANK(INDEX('Policy Characteristics'!H:H,MATCH($C135,'Policy Characteristics'!$C:$C,0))),"",INDEX('Policy Characteristics'!H:H,MATCH($C135,'Policy Characteristics'!$C:$C,0)))</f>
        <v>0.01</v>
      </c>
      <c r="O135" s="293" t="str">
        <f>IF(ISBLANK(INDEX('Policy Characteristics'!I:I,MATCH($C135,'Policy Characteristics'!$C:$C,0))),"",INDEX('Policy Characteristics'!I:I,MATCH($C135,'Policy Characteristics'!$C:$C,0)))</f>
        <v>% of newly sold non-electric building components</v>
      </c>
      <c r="P135" s="293"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293" t="str">
        <f>IF(ISBLANK(INDEX('Policy Characteristics'!K:K,MATCH($C135,'Policy Characteristics'!$C:$C,0))),"",INDEX('Policy Characteristics'!K:K,MATCH($C135,'Policy Characteristics'!$C:$C,0)))</f>
        <v>buildings-sector-main.html#component-elec</v>
      </c>
      <c r="R135" s="293" t="str">
        <f>IF(ISBLANK(INDEX('Policy Characteristics'!L:L,MATCH($C135,'Policy Characteristics'!$C:$C,0))),"",INDEX('Policy Characteristics'!L:L,MATCH($C135,'Policy Characteristics'!$C:$C,0)))</f>
        <v>building-component-electrification.html</v>
      </c>
    </row>
    <row r="136" spans="1:18" x14ac:dyDescent="0.25">
      <c r="A136" s="293" t="str">
        <f>IF(ISBLANK(INDEX('Policy Characteristics'!A:A,MATCH($C136,'Policy Characteristics'!$C:$C,0))),"",INDEX('Policy Characteristics'!A:A,MATCH($C136,'Policy Characteristics'!$C:$C,0)))</f>
        <v>Buildings and Appliances</v>
      </c>
      <c r="B136" s="294" t="str">
        <f>IF(ISBLANK(INDEX('Policy Characteristics'!B:B,MATCH($C136,'Policy Characteristics'!$C:$C,0))),"",INDEX('Policy Characteristics'!B:B,MATCH($C136,'Policy Characteristics'!$C:$C,0)))</f>
        <v>Building Component Electrification</v>
      </c>
      <c r="C136" s="293" t="str">
        <f t="shared" si="10"/>
        <v>Fraction of New Bldg Components Shifted to Other Fuels</v>
      </c>
      <c r="D136" s="298" t="s">
        <v>686</v>
      </c>
      <c r="E136" s="298" t="s">
        <v>700</v>
      </c>
      <c r="F136" s="298" t="s">
        <v>688</v>
      </c>
      <c r="G136" s="298" t="s">
        <v>701</v>
      </c>
      <c r="H136" s="20">
        <v>445</v>
      </c>
      <c r="I136" s="295" t="s">
        <v>650</v>
      </c>
      <c r="J136" s="296" t="str">
        <f>IF(ISBLANK(INDEX('Policy Characteristics'!D:D,MATCH($C136,'Policy Characteristics'!$C:$C,0))),"",INDEX('Policy Characteristics'!D:D,MATCH($C136,'Policy Characteristics'!$C:$C,0)))</f>
        <v>Building Component Electrification</v>
      </c>
      <c r="K136" s="293" t="str">
        <f>IF(ISBLANK(INDEX('Policy Characteristics'!E:E,MATCH($C136,'Policy Characteristics'!$C:$C,0))),"",INDEX('Policy Characteristics'!E:E,MATCH($C136,'Policy Characteristics'!$C:$C,0)))</f>
        <v>bldgs new component fuel shifting</v>
      </c>
      <c r="L136" s="237">
        <f>IF(ISBLANK(INDEX('Policy Characteristics'!F:F,MATCH($C136,'Policy Characteristics'!$C:$C,0))),"",INDEX('Policy Characteristics'!F:F,MATCH($C136,'Policy Characteristics'!$C:$C,0)))</f>
        <v>0</v>
      </c>
      <c r="M136" s="237">
        <f>IF(ISBLANK(INDEX('Policy Characteristics'!G:G,MATCH($C136,'Policy Characteristics'!$C:$C,0))),"",INDEX('Policy Characteristics'!G:G,MATCH($C136,'Policy Characteristics'!$C:$C,0)))</f>
        <v>1</v>
      </c>
      <c r="N136" s="237">
        <f>IF(ISBLANK(INDEX('Policy Characteristics'!H:H,MATCH($C136,'Policy Characteristics'!$C:$C,0))),"",INDEX('Policy Characteristics'!H:H,MATCH($C136,'Policy Characteristics'!$C:$C,0)))</f>
        <v>0.01</v>
      </c>
      <c r="O136" s="293" t="str">
        <f>IF(ISBLANK(INDEX('Policy Characteristics'!I:I,MATCH($C136,'Policy Characteristics'!$C:$C,0))),"",INDEX('Policy Characteristics'!I:I,MATCH($C136,'Policy Characteristics'!$C:$C,0)))</f>
        <v>% of newly sold non-electric building components</v>
      </c>
      <c r="P136" s="293"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293" t="str">
        <f>IF(ISBLANK(INDEX('Policy Characteristics'!K:K,MATCH($C136,'Policy Characteristics'!$C:$C,0))),"",INDEX('Policy Characteristics'!K:K,MATCH($C136,'Policy Characteristics'!$C:$C,0)))</f>
        <v>buildings-sector-main.html#component-elec</v>
      </c>
      <c r="R136" s="293" t="str">
        <f>IF(ISBLANK(INDEX('Policy Characteristics'!L:L,MATCH($C136,'Policy Characteristics'!$C:$C,0))),"",INDEX('Policy Characteristics'!L:L,MATCH($C136,'Policy Characteristics'!$C:$C,0)))</f>
        <v>building-component-electrification.html</v>
      </c>
    </row>
    <row r="137" spans="1:18" x14ac:dyDescent="0.25">
      <c r="A137" s="293" t="str">
        <f>IF(ISBLANK(INDEX('Policy Characteristics'!A:A,MATCH($C137,'Policy Characteristics'!$C:$C,0))),"",INDEX('Policy Characteristics'!A:A,MATCH($C137,'Policy Characteristics'!$C:$C,0)))</f>
        <v>Buildings and Appliances</v>
      </c>
      <c r="B137" s="294" t="str">
        <f>IF(ISBLANK(INDEX('Policy Characteristics'!B:B,MATCH($C137,'Policy Characteristics'!$C:$C,0))),"",INDEX('Policy Characteristics'!B:B,MATCH($C137,'Policy Characteristics'!$C:$C,0)))</f>
        <v>Building Component Electrification</v>
      </c>
      <c r="C137" s="293" t="str">
        <f t="shared" si="10"/>
        <v>Fraction of New Bldg Components Shifted to Other Fuels</v>
      </c>
      <c r="D137" s="298" t="s">
        <v>690</v>
      </c>
      <c r="E137" s="298" t="s">
        <v>700</v>
      </c>
      <c r="F137" s="298" t="s">
        <v>691</v>
      </c>
      <c r="G137" s="298" t="s">
        <v>701</v>
      </c>
      <c r="H137" s="20">
        <v>446</v>
      </c>
      <c r="I137" s="295" t="s">
        <v>660</v>
      </c>
      <c r="J137" s="296" t="str">
        <f>IF(ISBLANK(INDEX('Policy Characteristics'!D:D,MATCH($C137,'Policy Characteristics'!$C:$C,0))),"",INDEX('Policy Characteristics'!D:D,MATCH($C137,'Policy Characteristics'!$C:$C,0)))</f>
        <v>Building Component Electrification</v>
      </c>
      <c r="K137" s="293" t="str">
        <f>IF(ISBLANK(INDEX('Policy Characteristics'!E:E,MATCH($C137,'Policy Characteristics'!$C:$C,0))),"",INDEX('Policy Characteristics'!E:E,MATCH($C137,'Policy Characteristics'!$C:$C,0)))</f>
        <v>bldgs new component fuel shifting</v>
      </c>
      <c r="L137" s="237">
        <f>IF(ISBLANK(INDEX('Policy Characteristics'!F:F,MATCH($C137,'Policy Characteristics'!$C:$C,0))),"",INDEX('Policy Characteristics'!F:F,MATCH($C137,'Policy Characteristics'!$C:$C,0)))</f>
        <v>0</v>
      </c>
      <c r="M137" s="237">
        <f>IF(ISBLANK(INDEX('Policy Characteristics'!G:G,MATCH($C137,'Policy Characteristics'!$C:$C,0))),"",INDEX('Policy Characteristics'!G:G,MATCH($C137,'Policy Characteristics'!$C:$C,0)))</f>
        <v>1</v>
      </c>
      <c r="N137" s="237">
        <f>IF(ISBLANK(INDEX('Policy Characteristics'!H:H,MATCH($C137,'Policy Characteristics'!$C:$C,0))),"",INDEX('Policy Characteristics'!H:H,MATCH($C137,'Policy Characteristics'!$C:$C,0)))</f>
        <v>0.01</v>
      </c>
      <c r="O137" s="293" t="str">
        <f>IF(ISBLANK(INDEX('Policy Characteristics'!I:I,MATCH($C137,'Policy Characteristics'!$C:$C,0))),"",INDEX('Policy Characteristics'!I:I,MATCH($C137,'Policy Characteristics'!$C:$C,0)))</f>
        <v>% of newly sold non-electric building components</v>
      </c>
      <c r="P137" s="293"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293" t="str">
        <f>IF(ISBLANK(INDEX('Policy Characteristics'!K:K,MATCH($C137,'Policy Characteristics'!$C:$C,0))),"",INDEX('Policy Characteristics'!K:K,MATCH($C137,'Policy Characteristics'!$C:$C,0)))</f>
        <v>buildings-sector-main.html#component-elec</v>
      </c>
      <c r="R137" s="293" t="str">
        <f>IF(ISBLANK(INDEX('Policy Characteristics'!L:L,MATCH($C137,'Policy Characteristics'!$C:$C,0))),"",INDEX('Policy Characteristics'!L:L,MATCH($C137,'Policy Characteristics'!$C:$C,0)))</f>
        <v>building-component-electrification.html</v>
      </c>
    </row>
    <row r="138" spans="1:18" x14ac:dyDescent="0.25">
      <c r="A138" s="293" t="str">
        <f>IF(ISBLANK(INDEX('Policy Characteristics'!A:A,MATCH($C138,'Policy Characteristics'!$C:$C,0))),"",INDEX('Policy Characteristics'!A:A,MATCH($C138,'Policy Characteristics'!$C:$C,0)))</f>
        <v>Buildings and Appliances</v>
      </c>
      <c r="B138" s="294" t="str">
        <f>IF(ISBLANK(INDEX('Policy Characteristics'!B:B,MATCH($C138,'Policy Characteristics'!$C:$C,0))),"",INDEX('Policy Characteristics'!B:B,MATCH($C138,'Policy Characteristics'!$C:$C,0)))</f>
        <v>Building Component Electrification</v>
      </c>
      <c r="C138" s="293" t="str">
        <f t="shared" si="10"/>
        <v>Fraction of New Bldg Components Shifted to Other Fuels</v>
      </c>
      <c r="D138" s="298" t="s">
        <v>692</v>
      </c>
      <c r="E138" s="298" t="s">
        <v>700</v>
      </c>
      <c r="F138" s="298" t="s">
        <v>693</v>
      </c>
      <c r="G138" s="298" t="s">
        <v>701</v>
      </c>
      <c r="H138" s="20">
        <v>447</v>
      </c>
      <c r="I138" s="295" t="s">
        <v>660</v>
      </c>
      <c r="J138" s="296" t="str">
        <f>IF(ISBLANK(INDEX('Policy Characteristics'!D:D,MATCH($C138,'Policy Characteristics'!$C:$C,0))),"",INDEX('Policy Characteristics'!D:D,MATCH($C138,'Policy Characteristics'!$C:$C,0)))</f>
        <v>Building Component Electrification</v>
      </c>
      <c r="K138" s="293" t="str">
        <f>IF(ISBLANK(INDEX('Policy Characteristics'!E:E,MATCH($C138,'Policy Characteristics'!$C:$C,0))),"",INDEX('Policy Characteristics'!E:E,MATCH($C138,'Policy Characteristics'!$C:$C,0)))</f>
        <v>bldgs new component fuel shifting</v>
      </c>
      <c r="L138" s="237">
        <f>IF(ISBLANK(INDEX('Policy Characteristics'!F:F,MATCH($C138,'Policy Characteristics'!$C:$C,0))),"",INDEX('Policy Characteristics'!F:F,MATCH($C138,'Policy Characteristics'!$C:$C,0)))</f>
        <v>0</v>
      </c>
      <c r="M138" s="237">
        <f>IF(ISBLANK(INDEX('Policy Characteristics'!G:G,MATCH($C138,'Policy Characteristics'!$C:$C,0))),"",INDEX('Policy Characteristics'!G:G,MATCH($C138,'Policy Characteristics'!$C:$C,0)))</f>
        <v>1</v>
      </c>
      <c r="N138" s="237">
        <f>IF(ISBLANK(INDEX('Policy Characteristics'!H:H,MATCH($C138,'Policy Characteristics'!$C:$C,0))),"",INDEX('Policy Characteristics'!H:H,MATCH($C138,'Policy Characteristics'!$C:$C,0)))</f>
        <v>0.01</v>
      </c>
      <c r="O138" s="293" t="str">
        <f>IF(ISBLANK(INDEX('Policy Characteristics'!I:I,MATCH($C138,'Policy Characteristics'!$C:$C,0))),"",INDEX('Policy Characteristics'!I:I,MATCH($C138,'Policy Characteristics'!$C:$C,0)))</f>
        <v>% of newly sold non-electric building components</v>
      </c>
      <c r="P138" s="293"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293" t="str">
        <f>IF(ISBLANK(INDEX('Policy Characteristics'!K:K,MATCH($C138,'Policy Characteristics'!$C:$C,0))),"",INDEX('Policy Characteristics'!K:K,MATCH($C138,'Policy Characteristics'!$C:$C,0)))</f>
        <v>buildings-sector-main.html#component-elec</v>
      </c>
      <c r="R138" s="293" t="str">
        <f>IF(ISBLANK(INDEX('Policy Characteristics'!L:L,MATCH($C138,'Policy Characteristics'!$C:$C,0))),"",INDEX('Policy Characteristics'!L:L,MATCH($C138,'Policy Characteristics'!$C:$C,0)))</f>
        <v>building-component-electrification.html</v>
      </c>
    </row>
    <row r="139" spans="1:18" x14ac:dyDescent="0.25">
      <c r="A139" s="293" t="str">
        <f>IF(ISBLANK(INDEX('Policy Characteristics'!A:A,MATCH($C139,'Policy Characteristics'!$C:$C,0))),"",INDEX('Policy Characteristics'!A:A,MATCH($C139,'Policy Characteristics'!$C:$C,0)))</f>
        <v>Buildings and Appliances</v>
      </c>
      <c r="B139" s="294" t="str">
        <f>IF(ISBLANK(INDEX('Policy Characteristics'!B:B,MATCH($C139,'Policy Characteristics'!$C:$C,0))),"",INDEX('Policy Characteristics'!B:B,MATCH($C139,'Policy Characteristics'!$C:$C,0)))</f>
        <v>Building Component Electrification</v>
      </c>
      <c r="C139" s="293" t="str">
        <f t="shared" si="10"/>
        <v>Fraction of New Bldg Components Shifted to Other Fuels</v>
      </c>
      <c r="D139" s="298" t="s">
        <v>694</v>
      </c>
      <c r="E139" s="298" t="s">
        <v>700</v>
      </c>
      <c r="F139" s="298" t="s">
        <v>695</v>
      </c>
      <c r="G139" s="298" t="s">
        <v>701</v>
      </c>
      <c r="H139" s="20">
        <v>448</v>
      </c>
      <c r="I139" s="295" t="s">
        <v>650</v>
      </c>
      <c r="J139" s="296" t="str">
        <f>IF(ISBLANK(INDEX('Policy Characteristics'!D:D,MATCH($C139,'Policy Characteristics'!$C:$C,0))),"",INDEX('Policy Characteristics'!D:D,MATCH($C139,'Policy Characteristics'!$C:$C,0)))</f>
        <v>Building Component Electrification</v>
      </c>
      <c r="K139" s="293" t="str">
        <f>IF(ISBLANK(INDEX('Policy Characteristics'!E:E,MATCH($C139,'Policy Characteristics'!$C:$C,0))),"",INDEX('Policy Characteristics'!E:E,MATCH($C139,'Policy Characteristics'!$C:$C,0)))</f>
        <v>bldgs new component fuel shifting</v>
      </c>
      <c r="L139" s="237">
        <f>IF(ISBLANK(INDEX('Policy Characteristics'!F:F,MATCH($C139,'Policy Characteristics'!$C:$C,0))),"",INDEX('Policy Characteristics'!F:F,MATCH($C139,'Policy Characteristics'!$C:$C,0)))</f>
        <v>0</v>
      </c>
      <c r="M139" s="237">
        <f>IF(ISBLANK(INDEX('Policy Characteristics'!G:G,MATCH($C139,'Policy Characteristics'!$C:$C,0))),"",INDEX('Policy Characteristics'!G:G,MATCH($C139,'Policy Characteristics'!$C:$C,0)))</f>
        <v>1</v>
      </c>
      <c r="N139" s="237">
        <f>IF(ISBLANK(INDEX('Policy Characteristics'!H:H,MATCH($C139,'Policy Characteristics'!$C:$C,0))),"",INDEX('Policy Characteristics'!H:H,MATCH($C139,'Policy Characteristics'!$C:$C,0)))</f>
        <v>0.01</v>
      </c>
      <c r="O139" s="293" t="str">
        <f>IF(ISBLANK(INDEX('Policy Characteristics'!I:I,MATCH($C139,'Policy Characteristics'!$C:$C,0))),"",INDEX('Policy Characteristics'!I:I,MATCH($C139,'Policy Characteristics'!$C:$C,0)))</f>
        <v>% of newly sold non-electric building components</v>
      </c>
      <c r="P139" s="293"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293" t="str">
        <f>IF(ISBLANK(INDEX('Policy Characteristics'!K:K,MATCH($C139,'Policy Characteristics'!$C:$C,0))),"",INDEX('Policy Characteristics'!K:K,MATCH($C139,'Policy Characteristics'!$C:$C,0)))</f>
        <v>buildings-sector-main.html#component-elec</v>
      </c>
      <c r="R139" s="293" t="str">
        <f>IF(ISBLANK(INDEX('Policy Characteristics'!L:L,MATCH($C139,'Policy Characteristics'!$C:$C,0))),"",INDEX('Policy Characteristics'!L:L,MATCH($C139,'Policy Characteristics'!$C:$C,0)))</f>
        <v>building-component-electrification.html</v>
      </c>
    </row>
    <row r="140" spans="1:18" x14ac:dyDescent="0.25">
      <c r="A140" s="293" t="str">
        <f>IF(ISBLANK(INDEX('Policy Characteristics'!A:A,MATCH($C140,'Policy Characteristics'!$C:$C,0))),"",INDEX('Policy Characteristics'!A:A,MATCH($C140,'Policy Characteristics'!$C:$C,0)))</f>
        <v>Buildings and Appliances</v>
      </c>
      <c r="B140" s="294" t="str">
        <f>IF(ISBLANK(INDEX('Policy Characteristics'!B:B,MATCH($C140,'Policy Characteristics'!$C:$C,0))),"",INDEX('Policy Characteristics'!B:B,MATCH($C140,'Policy Characteristics'!$C:$C,0)))</f>
        <v>Building Component Electrification</v>
      </c>
      <c r="C140" s="293" t="str">
        <f t="shared" ref="C140" si="11">C$126</f>
        <v>Fraction of New Bldg Components Shifted to Other Fuels</v>
      </c>
      <c r="D140" s="298" t="s">
        <v>696</v>
      </c>
      <c r="E140" s="298" t="s">
        <v>700</v>
      </c>
      <c r="F140" s="298" t="s">
        <v>697</v>
      </c>
      <c r="G140" s="298" t="s">
        <v>701</v>
      </c>
      <c r="H140" s="20">
        <v>449</v>
      </c>
      <c r="I140" s="295" t="s">
        <v>650</v>
      </c>
      <c r="J140" s="296" t="str">
        <f>IF(ISBLANK(INDEX('Policy Characteristics'!D:D,MATCH($C140,'Policy Characteristics'!$C:$C,0))),"",INDEX('Policy Characteristics'!D:D,MATCH($C140,'Policy Characteristics'!$C:$C,0)))</f>
        <v>Building Component Electrification</v>
      </c>
      <c r="K140" s="293" t="str">
        <f>IF(ISBLANK(INDEX('Policy Characteristics'!E:E,MATCH($C140,'Policy Characteristics'!$C:$C,0))),"",INDEX('Policy Characteristics'!E:E,MATCH($C140,'Policy Characteristics'!$C:$C,0)))</f>
        <v>bldgs new component fuel shifting</v>
      </c>
      <c r="L140" s="237">
        <f>IF(ISBLANK(INDEX('Policy Characteristics'!F:F,MATCH($C140,'Policy Characteristics'!$C:$C,0))),"",INDEX('Policy Characteristics'!F:F,MATCH($C140,'Policy Characteristics'!$C:$C,0)))</f>
        <v>0</v>
      </c>
      <c r="M140" s="237">
        <f>IF(ISBLANK(INDEX('Policy Characteristics'!G:G,MATCH($C140,'Policy Characteristics'!$C:$C,0))),"",INDEX('Policy Characteristics'!G:G,MATCH($C140,'Policy Characteristics'!$C:$C,0)))</f>
        <v>1</v>
      </c>
      <c r="N140" s="237">
        <f>IF(ISBLANK(INDEX('Policy Characteristics'!H:H,MATCH($C140,'Policy Characteristics'!$C:$C,0))),"",INDEX('Policy Characteristics'!H:H,MATCH($C140,'Policy Characteristics'!$C:$C,0)))</f>
        <v>0.01</v>
      </c>
      <c r="O140" s="293" t="str">
        <f>IF(ISBLANK(INDEX('Policy Characteristics'!I:I,MATCH($C140,'Policy Characteristics'!$C:$C,0))),"",INDEX('Policy Characteristics'!I:I,MATCH($C140,'Policy Characteristics'!$C:$C,0)))</f>
        <v>% of newly sold non-electric building components</v>
      </c>
      <c r="P140" s="293"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293" t="str">
        <f>IF(ISBLANK(INDEX('Policy Characteristics'!K:K,MATCH($C140,'Policy Characteristics'!$C:$C,0))),"",INDEX('Policy Characteristics'!K:K,MATCH($C140,'Policy Characteristics'!$C:$C,0)))</f>
        <v>buildings-sector-main.html#component-elec</v>
      </c>
      <c r="R140" s="293" t="str">
        <f>IF(ISBLANK(INDEX('Policy Characteristics'!L:L,MATCH($C140,'Policy Characteristics'!$C:$C,0))),"",INDEX('Policy Characteristics'!L:L,MATCH($C140,'Policy Characteristics'!$C:$C,0)))</f>
        <v>building-component-electrification.html</v>
      </c>
    </row>
    <row r="141" spans="1:18" s="293" customFormat="1" x14ac:dyDescent="0.25">
      <c r="A141" s="293" t="str">
        <f>IF(ISBLANK(INDEX('Policy Characteristics'!A:A,MATCH($C141,'Policy Characteristics'!$C:$C,0))),"",INDEX('Policy Characteristics'!A:A,MATCH($C141,'Policy Characteristics'!$C:$C,0)))</f>
        <v>Buildings and Appliances</v>
      </c>
      <c r="B141" s="294" t="str">
        <f>IF(ISBLANK(INDEX('Policy Characteristics'!B:B,MATCH($C141,'Policy Characteristics'!$C:$C,0))),"",INDEX('Policy Characteristics'!B:B,MATCH($C141,'Policy Characteristics'!$C:$C,0)))</f>
        <v>Building Energy Efficiency Standards</v>
      </c>
      <c r="C141" t="s">
        <v>152</v>
      </c>
      <c r="D141" s="298" t="s">
        <v>686</v>
      </c>
      <c r="E141" s="298" t="s">
        <v>687</v>
      </c>
      <c r="F141" s="298" t="s">
        <v>688</v>
      </c>
      <c r="G141" s="298" t="s">
        <v>689</v>
      </c>
      <c r="H141" s="20">
        <v>13</v>
      </c>
      <c r="I141" s="295" t="s">
        <v>650</v>
      </c>
      <c r="J141" s="296" t="str">
        <f>IF(ISBLANK(INDEX('Policy Characteristics'!D:D,MATCH($C141,'Policy Characteristics'!$C:$C,0))),"",INDEX('Policy Characteristics'!D:D,MATCH($C141,'Policy Characteristics'!$C:$C,0)))</f>
        <v>Building Energy Efficiency Standards</v>
      </c>
      <c r="K141" s="293" t="str">
        <f>IF(ISBLANK(INDEX('Policy Characteristics'!E:E,MATCH($C141,'Policy Characteristics'!$C:$C,0))),"",INDEX('Policy Characteristics'!E:E,MATCH($C141,'Policy Characteristics'!$C:$C,0)))</f>
        <v>bldgs efficiency standards</v>
      </c>
      <c r="L141" s="237">
        <f>IF(ISBLANK(INDEX('Policy Characteristics'!F:F,MATCH($C141,'Policy Characteristics'!$C:$C,0))),"",INDEX('Policy Characteristics'!F:F,MATCH($C141,'Policy Characteristics'!$C:$C,0)))</f>
        <v>0</v>
      </c>
      <c r="M141" s="237">
        <f>IF(ISBLANK(INDEX('Policy Characteristics'!G:G,MATCH($C141,'Policy Characteristics'!$C:$C,0))),"",INDEX('Policy Characteristics'!G:G,MATCH($C141,'Policy Characteristics'!$C:$C,0)))</f>
        <v>0.75</v>
      </c>
      <c r="N141" s="237">
        <f>IF(ISBLANK(INDEX('Policy Characteristics'!H:H,MATCH($C141,'Policy Characteristics'!$C:$C,0))),"",INDEX('Policy Characteristics'!H:H,MATCH($C141,'Policy Characteristics'!$C:$C,0)))</f>
        <v>0.01</v>
      </c>
      <c r="O141" s="293" t="str">
        <f>IF(ISBLANK(INDEX('Policy Characteristics'!I:I,MATCH($C141,'Policy Characteristics'!$C:$C,0))),"",INDEX('Policy Characteristics'!I:I,MATCH($C141,'Policy Characteristics'!$C:$C,0)))</f>
        <v>% reduction in energy use</v>
      </c>
      <c r="P141" s="293"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293" t="str">
        <f>IF(ISBLANK(INDEX('Policy Characteristics'!K:K,MATCH($C141,'Policy Characteristics'!$C:$C,0))),"",INDEX('Policy Characteristics'!K:K,MATCH($C141,'Policy Characteristics'!$C:$C,0)))</f>
        <v>buildings-sector-main.html#eff-stds</v>
      </c>
      <c r="R141" s="293" t="str">
        <f>IF(ISBLANK(INDEX('Policy Characteristics'!L:L,MATCH($C141,'Policy Characteristics'!$C:$C,0))),"",INDEX('Policy Characteristics'!L:L,MATCH($C141,'Policy Characteristics'!$C:$C,0)))</f>
        <v>building-energy-efficiency-standards.html</v>
      </c>
    </row>
    <row r="142" spans="1:18" s="293" customFormat="1" x14ac:dyDescent="0.25">
      <c r="A142" s="293" t="str">
        <f>IF(ISBLANK(INDEX('Policy Characteristics'!A:A,MATCH($C142,'Policy Characteristics'!$C:$C,0))),"",INDEX('Policy Characteristics'!A:A,MATCH($C142,'Policy Characteristics'!$C:$C,0)))</f>
        <v>Buildings and Appliances</v>
      </c>
      <c r="B142" s="294" t="str">
        <f>IF(ISBLANK(INDEX('Policy Characteristics'!B:B,MATCH($C142,'Policy Characteristics'!$C:$C,0))),"",INDEX('Policy Characteristics'!B:B,MATCH($C142,'Policy Characteristics'!$C:$C,0)))</f>
        <v>Building Energy Efficiency Standards</v>
      </c>
      <c r="C142" s="293" t="str">
        <f t="shared" ref="C142:C157" si="12">C$141</f>
        <v>Reduction in E Use Allowed by Component Eff Std</v>
      </c>
      <c r="D142" s="298" t="s">
        <v>690</v>
      </c>
      <c r="E142" s="298" t="s">
        <v>687</v>
      </c>
      <c r="F142" s="298" t="s">
        <v>691</v>
      </c>
      <c r="G142" s="298" t="s">
        <v>689</v>
      </c>
      <c r="H142" s="20">
        <v>14</v>
      </c>
      <c r="I142" s="295" t="s">
        <v>650</v>
      </c>
      <c r="J142" s="296" t="str">
        <f>IF(ISBLANK(INDEX('Policy Characteristics'!D:D,MATCH($C142,'Policy Characteristics'!$C:$C,0))),"",INDEX('Policy Characteristics'!D:D,MATCH($C142,'Policy Characteristics'!$C:$C,0)))</f>
        <v>Building Energy Efficiency Standards</v>
      </c>
      <c r="K142" s="293" t="str">
        <f>IF(ISBLANK(INDEX('Policy Characteristics'!E:E,MATCH($C142,'Policy Characteristics'!$C:$C,0))),"",INDEX('Policy Characteristics'!E:E,MATCH($C142,'Policy Characteristics'!$C:$C,0)))</f>
        <v>bldgs efficiency standards</v>
      </c>
      <c r="L142" s="237">
        <f>IF(ISBLANK(INDEX('Policy Characteristics'!F:F,MATCH($C142,'Policy Characteristics'!$C:$C,0))),"",INDEX('Policy Characteristics'!F:F,MATCH($C142,'Policy Characteristics'!$C:$C,0)))</f>
        <v>0</v>
      </c>
      <c r="M142" s="237">
        <f>IF(ISBLANK(INDEX('Policy Characteristics'!G:G,MATCH($C142,'Policy Characteristics'!$C:$C,0))),"",INDEX('Policy Characteristics'!G:G,MATCH($C142,'Policy Characteristics'!$C:$C,0)))</f>
        <v>0.75</v>
      </c>
      <c r="N142" s="237">
        <f>IF(ISBLANK(INDEX('Policy Characteristics'!H:H,MATCH($C142,'Policy Characteristics'!$C:$C,0))),"",INDEX('Policy Characteristics'!H:H,MATCH($C142,'Policy Characteristics'!$C:$C,0)))</f>
        <v>0.01</v>
      </c>
      <c r="O142" s="293" t="str">
        <f>IF(ISBLANK(INDEX('Policy Characteristics'!I:I,MATCH($C142,'Policy Characteristics'!$C:$C,0))),"",INDEX('Policy Characteristics'!I:I,MATCH($C142,'Policy Characteristics'!$C:$C,0)))</f>
        <v>% reduction in energy use</v>
      </c>
      <c r="P142" s="293"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293" t="str">
        <f>IF(ISBLANK(INDEX('Policy Characteristics'!K:K,MATCH($C142,'Policy Characteristics'!$C:$C,0))),"",INDEX('Policy Characteristics'!K:K,MATCH($C142,'Policy Characteristics'!$C:$C,0)))</f>
        <v>buildings-sector-main.html#eff-stds</v>
      </c>
      <c r="R142" s="293" t="str">
        <f>IF(ISBLANK(INDEX('Policy Characteristics'!L:L,MATCH($C142,'Policy Characteristics'!$C:$C,0))),"",INDEX('Policy Characteristics'!L:L,MATCH($C142,'Policy Characteristics'!$C:$C,0)))</f>
        <v>building-energy-efficiency-standards.html</v>
      </c>
    </row>
    <row r="143" spans="1:18" s="293" customFormat="1" x14ac:dyDescent="0.25">
      <c r="A143" s="293" t="str">
        <f>IF(ISBLANK(INDEX('Policy Characteristics'!A:A,MATCH($C143,'Policy Characteristics'!$C:$C,0))),"",INDEX('Policy Characteristics'!A:A,MATCH($C143,'Policy Characteristics'!$C:$C,0)))</f>
        <v>Buildings and Appliances</v>
      </c>
      <c r="B143" s="294" t="str">
        <f>IF(ISBLANK(INDEX('Policy Characteristics'!B:B,MATCH($C143,'Policy Characteristics'!$C:$C,0))),"",INDEX('Policy Characteristics'!B:B,MATCH($C143,'Policy Characteristics'!$C:$C,0)))</f>
        <v>Building Energy Efficiency Standards</v>
      </c>
      <c r="C143" s="293" t="str">
        <f t="shared" si="12"/>
        <v>Reduction in E Use Allowed by Component Eff Std</v>
      </c>
      <c r="D143" s="298" t="s">
        <v>702</v>
      </c>
      <c r="E143" s="298" t="s">
        <v>687</v>
      </c>
      <c r="F143" s="298" t="s">
        <v>703</v>
      </c>
      <c r="G143" s="298" t="s">
        <v>689</v>
      </c>
      <c r="H143" s="20">
        <v>15</v>
      </c>
      <c r="I143" s="295" t="s">
        <v>650</v>
      </c>
      <c r="J143" s="296" t="str">
        <f>IF(ISBLANK(INDEX('Policy Characteristics'!D:D,MATCH($C143,'Policy Characteristics'!$C:$C,0))),"",INDEX('Policy Characteristics'!D:D,MATCH($C143,'Policy Characteristics'!$C:$C,0)))</f>
        <v>Building Energy Efficiency Standards</v>
      </c>
      <c r="K143" s="293" t="str">
        <f>IF(ISBLANK(INDEX('Policy Characteristics'!E:E,MATCH($C143,'Policy Characteristics'!$C:$C,0))),"",INDEX('Policy Characteristics'!E:E,MATCH($C143,'Policy Characteristics'!$C:$C,0)))</f>
        <v>bldgs efficiency standards</v>
      </c>
      <c r="L143" s="237">
        <f>IF(ISBLANK(INDEX('Policy Characteristics'!F:F,MATCH($C143,'Policy Characteristics'!$C:$C,0))),"",INDEX('Policy Characteristics'!F:F,MATCH($C143,'Policy Characteristics'!$C:$C,0)))</f>
        <v>0</v>
      </c>
      <c r="M143" s="237">
        <f>IF(ISBLANK(INDEX('Policy Characteristics'!G:G,MATCH($C143,'Policy Characteristics'!$C:$C,0))),"",INDEX('Policy Characteristics'!G:G,MATCH($C143,'Policy Characteristics'!$C:$C,0)))</f>
        <v>0.75</v>
      </c>
      <c r="N143" s="237">
        <f>IF(ISBLANK(INDEX('Policy Characteristics'!H:H,MATCH($C143,'Policy Characteristics'!$C:$C,0))),"",INDEX('Policy Characteristics'!H:H,MATCH($C143,'Policy Characteristics'!$C:$C,0)))</f>
        <v>0.01</v>
      </c>
      <c r="O143" s="293" t="str">
        <f>IF(ISBLANK(INDEX('Policy Characteristics'!I:I,MATCH($C143,'Policy Characteristics'!$C:$C,0))),"",INDEX('Policy Characteristics'!I:I,MATCH($C143,'Policy Characteristics'!$C:$C,0)))</f>
        <v>% reduction in energy use</v>
      </c>
      <c r="P143" s="293"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293" t="str">
        <f>IF(ISBLANK(INDEX('Policy Characteristics'!K:K,MATCH($C143,'Policy Characteristics'!$C:$C,0))),"",INDEX('Policy Characteristics'!K:K,MATCH($C143,'Policy Characteristics'!$C:$C,0)))</f>
        <v>buildings-sector-main.html#eff-stds</v>
      </c>
      <c r="R143" s="293" t="str">
        <f>IF(ISBLANK(INDEX('Policy Characteristics'!L:L,MATCH($C143,'Policy Characteristics'!$C:$C,0))),"",INDEX('Policy Characteristics'!L:L,MATCH($C143,'Policy Characteristics'!$C:$C,0)))</f>
        <v>building-energy-efficiency-standards.html</v>
      </c>
    </row>
    <row r="144" spans="1:18" s="293" customFormat="1" x14ac:dyDescent="0.25">
      <c r="A144" s="293" t="str">
        <f>IF(ISBLANK(INDEX('Policy Characteristics'!A:A,MATCH($C144,'Policy Characteristics'!$C:$C,0))),"",INDEX('Policy Characteristics'!A:A,MATCH($C144,'Policy Characteristics'!$C:$C,0)))</f>
        <v>Buildings and Appliances</v>
      </c>
      <c r="B144" s="294" t="str">
        <f>IF(ISBLANK(INDEX('Policy Characteristics'!B:B,MATCH($C144,'Policy Characteristics'!$C:$C,0))),"",INDEX('Policy Characteristics'!B:B,MATCH($C144,'Policy Characteristics'!$C:$C,0)))</f>
        <v>Building Energy Efficiency Standards</v>
      </c>
      <c r="C144" s="293" t="str">
        <f t="shared" si="12"/>
        <v>Reduction in E Use Allowed by Component Eff Std</v>
      </c>
      <c r="D144" s="298" t="s">
        <v>692</v>
      </c>
      <c r="E144" s="298" t="s">
        <v>687</v>
      </c>
      <c r="F144" s="298" t="s">
        <v>693</v>
      </c>
      <c r="G144" s="298" t="s">
        <v>689</v>
      </c>
      <c r="H144" s="20">
        <v>16</v>
      </c>
      <c r="I144" s="295" t="s">
        <v>650</v>
      </c>
      <c r="J144" s="296" t="str">
        <f>IF(ISBLANK(INDEX('Policy Characteristics'!D:D,MATCH($C144,'Policy Characteristics'!$C:$C,0))),"",INDEX('Policy Characteristics'!D:D,MATCH($C144,'Policy Characteristics'!$C:$C,0)))</f>
        <v>Building Energy Efficiency Standards</v>
      </c>
      <c r="K144" s="293" t="str">
        <f>IF(ISBLANK(INDEX('Policy Characteristics'!E:E,MATCH($C144,'Policy Characteristics'!$C:$C,0))),"",INDEX('Policy Characteristics'!E:E,MATCH($C144,'Policy Characteristics'!$C:$C,0)))</f>
        <v>bldgs efficiency standards</v>
      </c>
      <c r="L144" s="237">
        <f>IF(ISBLANK(INDEX('Policy Characteristics'!F:F,MATCH($C144,'Policy Characteristics'!$C:$C,0))),"",INDEX('Policy Characteristics'!F:F,MATCH($C144,'Policy Characteristics'!$C:$C,0)))</f>
        <v>0</v>
      </c>
      <c r="M144" s="237">
        <f>IF(ISBLANK(INDEX('Policy Characteristics'!G:G,MATCH($C144,'Policy Characteristics'!$C:$C,0))),"",INDEX('Policy Characteristics'!G:G,MATCH($C144,'Policy Characteristics'!$C:$C,0)))</f>
        <v>0.75</v>
      </c>
      <c r="N144" s="237">
        <f>IF(ISBLANK(INDEX('Policy Characteristics'!H:H,MATCH($C144,'Policy Characteristics'!$C:$C,0))),"",INDEX('Policy Characteristics'!H:H,MATCH($C144,'Policy Characteristics'!$C:$C,0)))</f>
        <v>0.01</v>
      </c>
      <c r="O144" s="293" t="str">
        <f>IF(ISBLANK(INDEX('Policy Characteristics'!I:I,MATCH($C144,'Policy Characteristics'!$C:$C,0))),"",INDEX('Policy Characteristics'!I:I,MATCH($C144,'Policy Characteristics'!$C:$C,0)))</f>
        <v>% reduction in energy use</v>
      </c>
      <c r="P144" s="293"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293" t="str">
        <f>IF(ISBLANK(INDEX('Policy Characteristics'!K:K,MATCH($C144,'Policy Characteristics'!$C:$C,0))),"",INDEX('Policy Characteristics'!K:K,MATCH($C144,'Policy Characteristics'!$C:$C,0)))</f>
        <v>buildings-sector-main.html#eff-stds</v>
      </c>
      <c r="R144" s="293" t="str">
        <f>IF(ISBLANK(INDEX('Policy Characteristics'!L:L,MATCH($C144,'Policy Characteristics'!$C:$C,0))),"",INDEX('Policy Characteristics'!L:L,MATCH($C144,'Policy Characteristics'!$C:$C,0)))</f>
        <v>building-energy-efficiency-standards.html</v>
      </c>
    </row>
    <row r="145" spans="1:18" s="293" customFormat="1" x14ac:dyDescent="0.25">
      <c r="A145" s="293" t="str">
        <f>IF(ISBLANK(INDEX('Policy Characteristics'!A:A,MATCH($C145,'Policy Characteristics'!$C:$C,0))),"",INDEX('Policy Characteristics'!A:A,MATCH($C145,'Policy Characteristics'!$C:$C,0)))</f>
        <v>Buildings and Appliances</v>
      </c>
      <c r="B145" s="294" t="str">
        <f>IF(ISBLANK(INDEX('Policy Characteristics'!B:B,MATCH($C145,'Policy Characteristics'!$C:$C,0))),"",INDEX('Policy Characteristics'!B:B,MATCH($C145,'Policy Characteristics'!$C:$C,0)))</f>
        <v>Building Energy Efficiency Standards</v>
      </c>
      <c r="C145" s="293" t="str">
        <f t="shared" si="12"/>
        <v>Reduction in E Use Allowed by Component Eff Std</v>
      </c>
      <c r="D145" s="298" t="s">
        <v>694</v>
      </c>
      <c r="E145" s="298" t="s">
        <v>687</v>
      </c>
      <c r="F145" s="298" t="s">
        <v>695</v>
      </c>
      <c r="G145" s="298" t="s">
        <v>689</v>
      </c>
      <c r="H145" s="20">
        <v>17</v>
      </c>
      <c r="I145" s="295" t="s">
        <v>650</v>
      </c>
      <c r="J145" s="296" t="str">
        <f>IF(ISBLANK(INDEX('Policy Characteristics'!D:D,MATCH($C145,'Policy Characteristics'!$C:$C,0))),"",INDEX('Policy Characteristics'!D:D,MATCH($C145,'Policy Characteristics'!$C:$C,0)))</f>
        <v>Building Energy Efficiency Standards</v>
      </c>
      <c r="K145" s="293" t="str">
        <f>IF(ISBLANK(INDEX('Policy Characteristics'!E:E,MATCH($C145,'Policy Characteristics'!$C:$C,0))),"",INDEX('Policy Characteristics'!E:E,MATCH($C145,'Policy Characteristics'!$C:$C,0)))</f>
        <v>bldgs efficiency standards</v>
      </c>
      <c r="L145" s="237">
        <f>IF(ISBLANK(INDEX('Policy Characteristics'!F:F,MATCH($C145,'Policy Characteristics'!$C:$C,0))),"",INDEX('Policy Characteristics'!F:F,MATCH($C145,'Policy Characteristics'!$C:$C,0)))</f>
        <v>0</v>
      </c>
      <c r="M145" s="237">
        <f>IF(ISBLANK(INDEX('Policy Characteristics'!G:G,MATCH($C145,'Policy Characteristics'!$C:$C,0))),"",INDEX('Policy Characteristics'!G:G,MATCH($C145,'Policy Characteristics'!$C:$C,0)))</f>
        <v>0.75</v>
      </c>
      <c r="N145" s="237">
        <f>IF(ISBLANK(INDEX('Policy Characteristics'!H:H,MATCH($C145,'Policy Characteristics'!$C:$C,0))),"",INDEX('Policy Characteristics'!H:H,MATCH($C145,'Policy Characteristics'!$C:$C,0)))</f>
        <v>0.01</v>
      </c>
      <c r="O145" s="293" t="str">
        <f>IF(ISBLANK(INDEX('Policy Characteristics'!I:I,MATCH($C145,'Policy Characteristics'!$C:$C,0))),"",INDEX('Policy Characteristics'!I:I,MATCH($C145,'Policy Characteristics'!$C:$C,0)))</f>
        <v>% reduction in energy use</v>
      </c>
      <c r="P145" s="293"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293" t="str">
        <f>IF(ISBLANK(INDEX('Policy Characteristics'!K:K,MATCH($C145,'Policy Characteristics'!$C:$C,0))),"",INDEX('Policy Characteristics'!K:K,MATCH($C145,'Policy Characteristics'!$C:$C,0)))</f>
        <v>buildings-sector-main.html#eff-stds</v>
      </c>
      <c r="R145" s="293" t="str">
        <f>IF(ISBLANK(INDEX('Policy Characteristics'!L:L,MATCH($C145,'Policy Characteristics'!$C:$C,0))),"",INDEX('Policy Characteristics'!L:L,MATCH($C145,'Policy Characteristics'!$C:$C,0)))</f>
        <v>building-energy-efficiency-standards.html</v>
      </c>
    </row>
    <row r="146" spans="1:18" s="293" customFormat="1" x14ac:dyDescent="0.25">
      <c r="A146" s="293" t="str">
        <f>IF(ISBLANK(INDEX('Policy Characteristics'!A:A,MATCH($C146,'Policy Characteristics'!$C:$C,0))),"",INDEX('Policy Characteristics'!A:A,MATCH($C146,'Policy Characteristics'!$C:$C,0)))</f>
        <v>Buildings and Appliances</v>
      </c>
      <c r="B146" s="294" t="str">
        <f>IF(ISBLANK(INDEX('Policy Characteristics'!B:B,MATCH($C146,'Policy Characteristics'!$C:$C,0))),"",INDEX('Policy Characteristics'!B:B,MATCH($C146,'Policy Characteristics'!$C:$C,0)))</f>
        <v>Building Energy Efficiency Standards</v>
      </c>
      <c r="C146" s="293" t="str">
        <f t="shared" si="12"/>
        <v>Reduction in E Use Allowed by Component Eff Std</v>
      </c>
      <c r="D146" s="298" t="s">
        <v>696</v>
      </c>
      <c r="E146" s="298" t="s">
        <v>687</v>
      </c>
      <c r="F146" s="298" t="s">
        <v>697</v>
      </c>
      <c r="G146" s="298" t="s">
        <v>689</v>
      </c>
      <c r="H146" s="20">
        <v>18</v>
      </c>
      <c r="I146" s="295" t="s">
        <v>650</v>
      </c>
      <c r="J146" s="296" t="str">
        <f>IF(ISBLANK(INDEX('Policy Characteristics'!D:D,MATCH($C146,'Policy Characteristics'!$C:$C,0))),"",INDEX('Policy Characteristics'!D:D,MATCH($C146,'Policy Characteristics'!$C:$C,0)))</f>
        <v>Building Energy Efficiency Standards</v>
      </c>
      <c r="K146" s="293" t="str">
        <f>IF(ISBLANK(INDEX('Policy Characteristics'!E:E,MATCH($C146,'Policy Characteristics'!$C:$C,0))),"",INDEX('Policy Characteristics'!E:E,MATCH($C146,'Policy Characteristics'!$C:$C,0)))</f>
        <v>bldgs efficiency standards</v>
      </c>
      <c r="L146" s="237">
        <f>IF(ISBLANK(INDEX('Policy Characteristics'!F:F,MATCH($C146,'Policy Characteristics'!$C:$C,0))),"",INDEX('Policy Characteristics'!F:F,MATCH($C146,'Policy Characteristics'!$C:$C,0)))</f>
        <v>0</v>
      </c>
      <c r="M146" s="237">
        <f>IF(ISBLANK(INDEX('Policy Characteristics'!G:G,MATCH($C146,'Policy Characteristics'!$C:$C,0))),"",INDEX('Policy Characteristics'!G:G,MATCH($C146,'Policy Characteristics'!$C:$C,0)))</f>
        <v>0.75</v>
      </c>
      <c r="N146" s="237">
        <f>IF(ISBLANK(INDEX('Policy Characteristics'!H:H,MATCH($C146,'Policy Characteristics'!$C:$C,0))),"",INDEX('Policy Characteristics'!H:H,MATCH($C146,'Policy Characteristics'!$C:$C,0)))</f>
        <v>0.01</v>
      </c>
      <c r="O146" s="293" t="str">
        <f>IF(ISBLANK(INDEX('Policy Characteristics'!I:I,MATCH($C146,'Policy Characteristics'!$C:$C,0))),"",INDEX('Policy Characteristics'!I:I,MATCH($C146,'Policy Characteristics'!$C:$C,0)))</f>
        <v>% reduction in energy use</v>
      </c>
      <c r="P146" s="293"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293" t="str">
        <f>IF(ISBLANK(INDEX('Policy Characteristics'!K:K,MATCH($C146,'Policy Characteristics'!$C:$C,0))),"",INDEX('Policy Characteristics'!K:K,MATCH($C146,'Policy Characteristics'!$C:$C,0)))</f>
        <v>buildings-sector-main.html#eff-stds</v>
      </c>
      <c r="R146" s="293" t="str">
        <f>IF(ISBLANK(INDEX('Policy Characteristics'!L:L,MATCH($C146,'Policy Characteristics'!$C:$C,0))),"",INDEX('Policy Characteristics'!L:L,MATCH($C146,'Policy Characteristics'!$C:$C,0)))</f>
        <v>building-energy-efficiency-standards.html</v>
      </c>
    </row>
    <row r="147" spans="1:18" s="293" customFormat="1" x14ac:dyDescent="0.25">
      <c r="A147" s="293" t="str">
        <f>IF(ISBLANK(INDEX('Policy Characteristics'!A:A,MATCH($C147,'Policy Characteristics'!$C:$C,0))),"",INDEX('Policy Characteristics'!A:A,MATCH($C147,'Policy Characteristics'!$C:$C,0)))</f>
        <v>Buildings and Appliances</v>
      </c>
      <c r="B147" s="294" t="str">
        <f>IF(ISBLANK(INDEX('Policy Characteristics'!B:B,MATCH($C147,'Policy Characteristics'!$C:$C,0))),"",INDEX('Policy Characteristics'!B:B,MATCH($C147,'Policy Characteristics'!$C:$C,0)))</f>
        <v>Building Energy Efficiency Standards</v>
      </c>
      <c r="C147" s="293" t="str">
        <f t="shared" si="12"/>
        <v>Reduction in E Use Allowed by Component Eff Std</v>
      </c>
      <c r="D147" s="298" t="s">
        <v>686</v>
      </c>
      <c r="E147" s="298" t="s">
        <v>698</v>
      </c>
      <c r="F147" s="298" t="s">
        <v>688</v>
      </c>
      <c r="G147" s="298" t="s">
        <v>699</v>
      </c>
      <c r="H147" s="20">
        <v>150</v>
      </c>
      <c r="I147" s="295" t="s">
        <v>650</v>
      </c>
      <c r="J147" s="296" t="str">
        <f>IF(ISBLANK(INDEX('Policy Characteristics'!D:D,MATCH($C147,'Policy Characteristics'!$C:$C,0))),"",INDEX('Policy Characteristics'!D:D,MATCH($C147,'Policy Characteristics'!$C:$C,0)))</f>
        <v>Building Energy Efficiency Standards</v>
      </c>
      <c r="K147" s="293" t="str">
        <f>IF(ISBLANK(INDEX('Policy Characteristics'!E:E,MATCH($C147,'Policy Characteristics'!$C:$C,0))),"",INDEX('Policy Characteristics'!E:E,MATCH($C147,'Policy Characteristics'!$C:$C,0)))</f>
        <v>bldgs efficiency standards</v>
      </c>
      <c r="L147" s="237">
        <f>IF(ISBLANK(INDEX('Policy Characteristics'!F:F,MATCH($C147,'Policy Characteristics'!$C:$C,0))),"",INDEX('Policy Characteristics'!F:F,MATCH($C147,'Policy Characteristics'!$C:$C,0)))</f>
        <v>0</v>
      </c>
      <c r="M147" s="237">
        <f>IF(ISBLANK(INDEX('Policy Characteristics'!G:G,MATCH($C147,'Policy Characteristics'!$C:$C,0))),"",INDEX('Policy Characteristics'!G:G,MATCH($C147,'Policy Characteristics'!$C:$C,0)))</f>
        <v>0.75</v>
      </c>
      <c r="N147" s="237">
        <f>IF(ISBLANK(INDEX('Policy Characteristics'!H:H,MATCH($C147,'Policy Characteristics'!$C:$C,0))),"",INDEX('Policy Characteristics'!H:H,MATCH($C147,'Policy Characteristics'!$C:$C,0)))</f>
        <v>0.01</v>
      </c>
      <c r="O147" s="293" t="str">
        <f>IF(ISBLANK(INDEX('Policy Characteristics'!I:I,MATCH($C147,'Policy Characteristics'!$C:$C,0))),"",INDEX('Policy Characteristics'!I:I,MATCH($C147,'Policy Characteristics'!$C:$C,0)))</f>
        <v>% reduction in energy use</v>
      </c>
      <c r="P147" s="293"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293" t="str">
        <f>IF(ISBLANK(INDEX('Policy Characteristics'!K:K,MATCH($C147,'Policy Characteristics'!$C:$C,0))),"",INDEX('Policy Characteristics'!K:K,MATCH($C147,'Policy Characteristics'!$C:$C,0)))</f>
        <v>buildings-sector-main.html#eff-stds</v>
      </c>
      <c r="R147" s="293" t="str">
        <f>IF(ISBLANK(INDEX('Policy Characteristics'!L:L,MATCH($C147,'Policy Characteristics'!$C:$C,0))),"",INDEX('Policy Characteristics'!L:L,MATCH($C147,'Policy Characteristics'!$C:$C,0)))</f>
        <v>building-energy-efficiency-standards.html</v>
      </c>
    </row>
    <row r="148" spans="1:18" s="293" customFormat="1" x14ac:dyDescent="0.25">
      <c r="A148" s="293" t="str">
        <f>IF(ISBLANK(INDEX('Policy Characteristics'!A:A,MATCH($C148,'Policy Characteristics'!$C:$C,0))),"",INDEX('Policy Characteristics'!A:A,MATCH($C148,'Policy Characteristics'!$C:$C,0)))</f>
        <v>Buildings and Appliances</v>
      </c>
      <c r="B148" s="294" t="str">
        <f>IF(ISBLANK(INDEX('Policy Characteristics'!B:B,MATCH($C148,'Policy Characteristics'!$C:$C,0))),"",INDEX('Policy Characteristics'!B:B,MATCH($C148,'Policy Characteristics'!$C:$C,0)))</f>
        <v>Building Energy Efficiency Standards</v>
      </c>
      <c r="C148" s="293" t="str">
        <f t="shared" si="12"/>
        <v>Reduction in E Use Allowed by Component Eff Std</v>
      </c>
      <c r="D148" s="298" t="s">
        <v>690</v>
      </c>
      <c r="E148" s="298" t="s">
        <v>698</v>
      </c>
      <c r="F148" s="298" t="s">
        <v>691</v>
      </c>
      <c r="G148" s="298" t="s">
        <v>699</v>
      </c>
      <c r="H148" s="20">
        <v>151</v>
      </c>
      <c r="I148" s="295" t="s">
        <v>650</v>
      </c>
      <c r="J148" s="296" t="str">
        <f>IF(ISBLANK(INDEX('Policy Characteristics'!D:D,MATCH($C148,'Policy Characteristics'!$C:$C,0))),"",INDEX('Policy Characteristics'!D:D,MATCH($C148,'Policy Characteristics'!$C:$C,0)))</f>
        <v>Building Energy Efficiency Standards</v>
      </c>
      <c r="K148" s="293" t="str">
        <f>IF(ISBLANK(INDEX('Policy Characteristics'!E:E,MATCH($C148,'Policy Characteristics'!$C:$C,0))),"",INDEX('Policy Characteristics'!E:E,MATCH($C148,'Policy Characteristics'!$C:$C,0)))</f>
        <v>bldgs efficiency standards</v>
      </c>
      <c r="L148" s="237">
        <f>IF(ISBLANK(INDEX('Policy Characteristics'!F:F,MATCH($C148,'Policy Characteristics'!$C:$C,0))),"",INDEX('Policy Characteristics'!F:F,MATCH($C148,'Policy Characteristics'!$C:$C,0)))</f>
        <v>0</v>
      </c>
      <c r="M148" s="237">
        <f>IF(ISBLANK(INDEX('Policy Characteristics'!G:G,MATCH($C148,'Policy Characteristics'!$C:$C,0))),"",INDEX('Policy Characteristics'!G:G,MATCH($C148,'Policy Characteristics'!$C:$C,0)))</f>
        <v>0.75</v>
      </c>
      <c r="N148" s="237">
        <f>IF(ISBLANK(INDEX('Policy Characteristics'!H:H,MATCH($C148,'Policy Characteristics'!$C:$C,0))),"",INDEX('Policy Characteristics'!H:H,MATCH($C148,'Policy Characteristics'!$C:$C,0)))</f>
        <v>0.01</v>
      </c>
      <c r="O148" s="293" t="str">
        <f>IF(ISBLANK(INDEX('Policy Characteristics'!I:I,MATCH($C148,'Policy Characteristics'!$C:$C,0))),"",INDEX('Policy Characteristics'!I:I,MATCH($C148,'Policy Characteristics'!$C:$C,0)))</f>
        <v>% reduction in energy use</v>
      </c>
      <c r="P148" s="293"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293" t="str">
        <f>IF(ISBLANK(INDEX('Policy Characteristics'!K:K,MATCH($C148,'Policy Characteristics'!$C:$C,0))),"",INDEX('Policy Characteristics'!K:K,MATCH($C148,'Policy Characteristics'!$C:$C,0)))</f>
        <v>buildings-sector-main.html#eff-stds</v>
      </c>
      <c r="R148" s="293" t="str">
        <f>IF(ISBLANK(INDEX('Policy Characteristics'!L:L,MATCH($C148,'Policy Characteristics'!$C:$C,0))),"",INDEX('Policy Characteristics'!L:L,MATCH($C148,'Policy Characteristics'!$C:$C,0)))</f>
        <v>building-energy-efficiency-standards.html</v>
      </c>
    </row>
    <row r="149" spans="1:18" s="293" customFormat="1" x14ac:dyDescent="0.25">
      <c r="A149" s="293" t="str">
        <f>IF(ISBLANK(INDEX('Policy Characteristics'!A:A,MATCH($C149,'Policy Characteristics'!$C:$C,0))),"",INDEX('Policy Characteristics'!A:A,MATCH($C149,'Policy Characteristics'!$C:$C,0)))</f>
        <v>Buildings and Appliances</v>
      </c>
      <c r="B149" s="294" t="str">
        <f>IF(ISBLANK(INDEX('Policy Characteristics'!B:B,MATCH($C149,'Policy Characteristics'!$C:$C,0))),"",INDEX('Policy Characteristics'!B:B,MATCH($C149,'Policy Characteristics'!$C:$C,0)))</f>
        <v>Building Energy Efficiency Standards</v>
      </c>
      <c r="C149" s="293" t="str">
        <f t="shared" si="12"/>
        <v>Reduction in E Use Allowed by Component Eff Std</v>
      </c>
      <c r="D149" s="298" t="s">
        <v>702</v>
      </c>
      <c r="E149" s="298" t="s">
        <v>698</v>
      </c>
      <c r="F149" s="298" t="s">
        <v>703</v>
      </c>
      <c r="G149" s="298" t="s">
        <v>699</v>
      </c>
      <c r="H149" s="20">
        <v>152</v>
      </c>
      <c r="I149" s="295" t="s">
        <v>650</v>
      </c>
      <c r="J149" s="296" t="str">
        <f>IF(ISBLANK(INDEX('Policy Characteristics'!D:D,MATCH($C149,'Policy Characteristics'!$C:$C,0))),"",INDEX('Policy Characteristics'!D:D,MATCH($C149,'Policy Characteristics'!$C:$C,0)))</f>
        <v>Building Energy Efficiency Standards</v>
      </c>
      <c r="K149" s="293" t="str">
        <f>IF(ISBLANK(INDEX('Policy Characteristics'!E:E,MATCH($C149,'Policy Characteristics'!$C:$C,0))),"",INDEX('Policy Characteristics'!E:E,MATCH($C149,'Policy Characteristics'!$C:$C,0)))</f>
        <v>bldgs efficiency standards</v>
      </c>
      <c r="L149" s="237">
        <f>IF(ISBLANK(INDEX('Policy Characteristics'!F:F,MATCH($C149,'Policy Characteristics'!$C:$C,0))),"",INDEX('Policy Characteristics'!F:F,MATCH($C149,'Policy Characteristics'!$C:$C,0)))</f>
        <v>0</v>
      </c>
      <c r="M149" s="237">
        <f>IF(ISBLANK(INDEX('Policy Characteristics'!G:G,MATCH($C149,'Policy Characteristics'!$C:$C,0))),"",INDEX('Policy Characteristics'!G:G,MATCH($C149,'Policy Characteristics'!$C:$C,0)))</f>
        <v>0.75</v>
      </c>
      <c r="N149" s="237">
        <f>IF(ISBLANK(INDEX('Policy Characteristics'!H:H,MATCH($C149,'Policy Characteristics'!$C:$C,0))),"",INDEX('Policy Characteristics'!H:H,MATCH($C149,'Policy Characteristics'!$C:$C,0)))</f>
        <v>0.01</v>
      </c>
      <c r="O149" s="293" t="str">
        <f>IF(ISBLANK(INDEX('Policy Characteristics'!I:I,MATCH($C149,'Policy Characteristics'!$C:$C,0))),"",INDEX('Policy Characteristics'!I:I,MATCH($C149,'Policy Characteristics'!$C:$C,0)))</f>
        <v>% reduction in energy use</v>
      </c>
      <c r="P149" s="293"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293" t="str">
        <f>IF(ISBLANK(INDEX('Policy Characteristics'!K:K,MATCH($C149,'Policy Characteristics'!$C:$C,0))),"",INDEX('Policy Characteristics'!K:K,MATCH($C149,'Policy Characteristics'!$C:$C,0)))</f>
        <v>buildings-sector-main.html#eff-stds</v>
      </c>
      <c r="R149" s="293" t="str">
        <f>IF(ISBLANK(INDEX('Policy Characteristics'!L:L,MATCH($C149,'Policy Characteristics'!$C:$C,0))),"",INDEX('Policy Characteristics'!L:L,MATCH($C149,'Policy Characteristics'!$C:$C,0)))</f>
        <v>building-energy-efficiency-standards.html</v>
      </c>
    </row>
    <row r="150" spans="1:18" s="293" customFormat="1" x14ac:dyDescent="0.25">
      <c r="A150" s="293" t="str">
        <f>IF(ISBLANK(INDEX('Policy Characteristics'!A:A,MATCH($C150,'Policy Characteristics'!$C:$C,0))),"",INDEX('Policy Characteristics'!A:A,MATCH($C150,'Policy Characteristics'!$C:$C,0)))</f>
        <v>Buildings and Appliances</v>
      </c>
      <c r="B150" s="294" t="str">
        <f>IF(ISBLANK(INDEX('Policy Characteristics'!B:B,MATCH($C150,'Policy Characteristics'!$C:$C,0))),"",INDEX('Policy Characteristics'!B:B,MATCH($C150,'Policy Characteristics'!$C:$C,0)))</f>
        <v>Building Energy Efficiency Standards</v>
      </c>
      <c r="C150" s="293" t="str">
        <f t="shared" si="12"/>
        <v>Reduction in E Use Allowed by Component Eff Std</v>
      </c>
      <c r="D150" s="298" t="s">
        <v>692</v>
      </c>
      <c r="E150" s="298" t="s">
        <v>698</v>
      </c>
      <c r="F150" s="298" t="s">
        <v>693</v>
      </c>
      <c r="G150" s="298" t="s">
        <v>699</v>
      </c>
      <c r="H150" s="20">
        <v>153</v>
      </c>
      <c r="I150" s="295" t="s">
        <v>650</v>
      </c>
      <c r="J150" s="296" t="str">
        <f>IF(ISBLANK(INDEX('Policy Characteristics'!D:D,MATCH($C150,'Policy Characteristics'!$C:$C,0))),"",INDEX('Policy Characteristics'!D:D,MATCH($C150,'Policy Characteristics'!$C:$C,0)))</f>
        <v>Building Energy Efficiency Standards</v>
      </c>
      <c r="K150" s="293" t="str">
        <f>IF(ISBLANK(INDEX('Policy Characteristics'!E:E,MATCH($C150,'Policy Characteristics'!$C:$C,0))),"",INDEX('Policy Characteristics'!E:E,MATCH($C150,'Policy Characteristics'!$C:$C,0)))</f>
        <v>bldgs efficiency standards</v>
      </c>
      <c r="L150" s="237">
        <f>IF(ISBLANK(INDEX('Policy Characteristics'!F:F,MATCH($C150,'Policy Characteristics'!$C:$C,0))),"",INDEX('Policy Characteristics'!F:F,MATCH($C150,'Policy Characteristics'!$C:$C,0)))</f>
        <v>0</v>
      </c>
      <c r="M150" s="237">
        <f>IF(ISBLANK(INDEX('Policy Characteristics'!G:G,MATCH($C150,'Policy Characteristics'!$C:$C,0))),"",INDEX('Policy Characteristics'!G:G,MATCH($C150,'Policy Characteristics'!$C:$C,0)))</f>
        <v>0.75</v>
      </c>
      <c r="N150" s="237">
        <f>IF(ISBLANK(INDEX('Policy Characteristics'!H:H,MATCH($C150,'Policy Characteristics'!$C:$C,0))),"",INDEX('Policy Characteristics'!H:H,MATCH($C150,'Policy Characteristics'!$C:$C,0)))</f>
        <v>0.01</v>
      </c>
      <c r="O150" s="293" t="str">
        <f>IF(ISBLANK(INDEX('Policy Characteristics'!I:I,MATCH($C150,'Policy Characteristics'!$C:$C,0))),"",INDEX('Policy Characteristics'!I:I,MATCH($C150,'Policy Characteristics'!$C:$C,0)))</f>
        <v>% reduction in energy use</v>
      </c>
      <c r="P150" s="293"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293" t="str">
        <f>IF(ISBLANK(INDEX('Policy Characteristics'!K:K,MATCH($C150,'Policy Characteristics'!$C:$C,0))),"",INDEX('Policy Characteristics'!K:K,MATCH($C150,'Policy Characteristics'!$C:$C,0)))</f>
        <v>buildings-sector-main.html#eff-stds</v>
      </c>
      <c r="R150" s="293" t="str">
        <f>IF(ISBLANK(INDEX('Policy Characteristics'!L:L,MATCH($C150,'Policy Characteristics'!$C:$C,0))),"",INDEX('Policy Characteristics'!L:L,MATCH($C150,'Policy Characteristics'!$C:$C,0)))</f>
        <v>building-energy-efficiency-standards.html</v>
      </c>
    </row>
    <row r="151" spans="1:18" s="293" customFormat="1" x14ac:dyDescent="0.25">
      <c r="A151" s="293" t="str">
        <f>IF(ISBLANK(INDEX('Policy Characteristics'!A:A,MATCH($C151,'Policy Characteristics'!$C:$C,0))),"",INDEX('Policy Characteristics'!A:A,MATCH($C151,'Policy Characteristics'!$C:$C,0)))</f>
        <v>Buildings and Appliances</v>
      </c>
      <c r="B151" s="294" t="str">
        <f>IF(ISBLANK(INDEX('Policy Characteristics'!B:B,MATCH($C151,'Policy Characteristics'!$C:$C,0))),"",INDEX('Policy Characteristics'!B:B,MATCH($C151,'Policy Characteristics'!$C:$C,0)))</f>
        <v>Building Energy Efficiency Standards</v>
      </c>
      <c r="C151" s="293" t="str">
        <f t="shared" si="12"/>
        <v>Reduction in E Use Allowed by Component Eff Std</v>
      </c>
      <c r="D151" s="298" t="s">
        <v>694</v>
      </c>
      <c r="E151" s="298" t="s">
        <v>698</v>
      </c>
      <c r="F151" s="298" t="s">
        <v>695</v>
      </c>
      <c r="G151" s="298" t="s">
        <v>699</v>
      </c>
      <c r="H151" s="20">
        <v>154</v>
      </c>
      <c r="I151" s="295" t="s">
        <v>650</v>
      </c>
      <c r="J151" s="296" t="str">
        <f>IF(ISBLANK(INDEX('Policy Characteristics'!D:D,MATCH($C151,'Policy Characteristics'!$C:$C,0))),"",INDEX('Policy Characteristics'!D:D,MATCH($C151,'Policy Characteristics'!$C:$C,0)))</f>
        <v>Building Energy Efficiency Standards</v>
      </c>
      <c r="K151" s="293" t="str">
        <f>IF(ISBLANK(INDEX('Policy Characteristics'!E:E,MATCH($C151,'Policy Characteristics'!$C:$C,0))),"",INDEX('Policy Characteristics'!E:E,MATCH($C151,'Policy Characteristics'!$C:$C,0)))</f>
        <v>bldgs efficiency standards</v>
      </c>
      <c r="L151" s="237">
        <f>IF(ISBLANK(INDEX('Policy Characteristics'!F:F,MATCH($C151,'Policy Characteristics'!$C:$C,0))),"",INDEX('Policy Characteristics'!F:F,MATCH($C151,'Policy Characteristics'!$C:$C,0)))</f>
        <v>0</v>
      </c>
      <c r="M151" s="237">
        <f>IF(ISBLANK(INDEX('Policy Characteristics'!G:G,MATCH($C151,'Policy Characteristics'!$C:$C,0))),"",INDEX('Policy Characteristics'!G:G,MATCH($C151,'Policy Characteristics'!$C:$C,0)))</f>
        <v>0.75</v>
      </c>
      <c r="N151" s="237">
        <f>IF(ISBLANK(INDEX('Policy Characteristics'!H:H,MATCH($C151,'Policy Characteristics'!$C:$C,0))),"",INDEX('Policy Characteristics'!H:H,MATCH($C151,'Policy Characteristics'!$C:$C,0)))</f>
        <v>0.01</v>
      </c>
      <c r="O151" s="293" t="str">
        <f>IF(ISBLANK(INDEX('Policy Characteristics'!I:I,MATCH($C151,'Policy Characteristics'!$C:$C,0))),"",INDEX('Policy Characteristics'!I:I,MATCH($C151,'Policy Characteristics'!$C:$C,0)))</f>
        <v>% reduction in energy use</v>
      </c>
      <c r="P151" s="293"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293" t="str">
        <f>IF(ISBLANK(INDEX('Policy Characteristics'!K:K,MATCH($C151,'Policy Characteristics'!$C:$C,0))),"",INDEX('Policy Characteristics'!K:K,MATCH($C151,'Policy Characteristics'!$C:$C,0)))</f>
        <v>buildings-sector-main.html#eff-stds</v>
      </c>
      <c r="R151" s="293" t="str">
        <f>IF(ISBLANK(INDEX('Policy Characteristics'!L:L,MATCH($C151,'Policy Characteristics'!$C:$C,0))),"",INDEX('Policy Characteristics'!L:L,MATCH($C151,'Policy Characteristics'!$C:$C,0)))</f>
        <v>building-energy-efficiency-standards.html</v>
      </c>
    </row>
    <row r="152" spans="1:18" s="293" customFormat="1" x14ac:dyDescent="0.25">
      <c r="A152" s="293" t="str">
        <f>IF(ISBLANK(INDEX('Policy Characteristics'!A:A,MATCH($C152,'Policy Characteristics'!$C:$C,0))),"",INDEX('Policy Characteristics'!A:A,MATCH($C152,'Policy Characteristics'!$C:$C,0)))</f>
        <v>Buildings and Appliances</v>
      </c>
      <c r="B152" s="294" t="str">
        <f>IF(ISBLANK(INDEX('Policy Characteristics'!B:B,MATCH($C152,'Policy Characteristics'!$C:$C,0))),"",INDEX('Policy Characteristics'!B:B,MATCH($C152,'Policy Characteristics'!$C:$C,0)))</f>
        <v>Building Energy Efficiency Standards</v>
      </c>
      <c r="C152" s="293" t="str">
        <f t="shared" si="12"/>
        <v>Reduction in E Use Allowed by Component Eff Std</v>
      </c>
      <c r="D152" s="298" t="s">
        <v>696</v>
      </c>
      <c r="E152" s="298" t="s">
        <v>698</v>
      </c>
      <c r="F152" s="298" t="s">
        <v>697</v>
      </c>
      <c r="G152" s="298" t="s">
        <v>699</v>
      </c>
      <c r="H152" s="20">
        <v>155</v>
      </c>
      <c r="I152" s="295" t="s">
        <v>650</v>
      </c>
      <c r="J152" s="296" t="str">
        <f>IF(ISBLANK(INDEX('Policy Characteristics'!D:D,MATCH($C152,'Policy Characteristics'!$C:$C,0))),"",INDEX('Policy Characteristics'!D:D,MATCH($C152,'Policy Characteristics'!$C:$C,0)))</f>
        <v>Building Energy Efficiency Standards</v>
      </c>
      <c r="K152" s="293" t="str">
        <f>IF(ISBLANK(INDEX('Policy Characteristics'!E:E,MATCH($C152,'Policy Characteristics'!$C:$C,0))),"",INDEX('Policy Characteristics'!E:E,MATCH($C152,'Policy Characteristics'!$C:$C,0)))</f>
        <v>bldgs efficiency standards</v>
      </c>
      <c r="L152" s="237">
        <f>IF(ISBLANK(INDEX('Policy Characteristics'!F:F,MATCH($C152,'Policy Characteristics'!$C:$C,0))),"",INDEX('Policy Characteristics'!F:F,MATCH($C152,'Policy Characteristics'!$C:$C,0)))</f>
        <v>0</v>
      </c>
      <c r="M152" s="237">
        <f>IF(ISBLANK(INDEX('Policy Characteristics'!G:G,MATCH($C152,'Policy Characteristics'!$C:$C,0))),"",INDEX('Policy Characteristics'!G:G,MATCH($C152,'Policy Characteristics'!$C:$C,0)))</f>
        <v>0.75</v>
      </c>
      <c r="N152" s="237">
        <f>IF(ISBLANK(INDEX('Policy Characteristics'!H:H,MATCH($C152,'Policy Characteristics'!$C:$C,0))),"",INDEX('Policy Characteristics'!H:H,MATCH($C152,'Policy Characteristics'!$C:$C,0)))</f>
        <v>0.01</v>
      </c>
      <c r="O152" s="293" t="str">
        <f>IF(ISBLANK(INDEX('Policy Characteristics'!I:I,MATCH($C152,'Policy Characteristics'!$C:$C,0))),"",INDEX('Policy Characteristics'!I:I,MATCH($C152,'Policy Characteristics'!$C:$C,0)))</f>
        <v>% reduction in energy use</v>
      </c>
      <c r="P152" s="293"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293" t="str">
        <f>IF(ISBLANK(INDEX('Policy Characteristics'!K:K,MATCH($C152,'Policy Characteristics'!$C:$C,0))),"",INDEX('Policy Characteristics'!K:K,MATCH($C152,'Policy Characteristics'!$C:$C,0)))</f>
        <v>buildings-sector-main.html#eff-stds</v>
      </c>
      <c r="R152" s="293" t="str">
        <f>IF(ISBLANK(INDEX('Policy Characteristics'!L:L,MATCH($C152,'Policy Characteristics'!$C:$C,0))),"",INDEX('Policy Characteristics'!L:L,MATCH($C152,'Policy Characteristics'!$C:$C,0)))</f>
        <v>building-energy-efficiency-standards.html</v>
      </c>
    </row>
    <row r="153" spans="1:18" s="293" customFormat="1" x14ac:dyDescent="0.25">
      <c r="A153" s="293" t="str">
        <f>IF(ISBLANK(INDEX('Policy Characteristics'!A:A,MATCH($C153,'Policy Characteristics'!$C:$C,0))),"",INDEX('Policy Characteristics'!A:A,MATCH($C153,'Policy Characteristics'!$C:$C,0)))</f>
        <v>Buildings and Appliances</v>
      </c>
      <c r="B153" s="294" t="str">
        <f>IF(ISBLANK(INDEX('Policy Characteristics'!B:B,MATCH($C153,'Policy Characteristics'!$C:$C,0))),"",INDEX('Policy Characteristics'!B:B,MATCH($C153,'Policy Characteristics'!$C:$C,0)))</f>
        <v>Building Energy Efficiency Standards</v>
      </c>
      <c r="C153" s="293" t="str">
        <f t="shared" si="12"/>
        <v>Reduction in E Use Allowed by Component Eff Std</v>
      </c>
      <c r="D153" s="298" t="s">
        <v>686</v>
      </c>
      <c r="E153" s="298" t="s">
        <v>700</v>
      </c>
      <c r="F153" s="298" t="s">
        <v>688</v>
      </c>
      <c r="G153" s="298" t="s">
        <v>701</v>
      </c>
      <c r="H153" s="20">
        <v>156</v>
      </c>
      <c r="I153" s="295" t="s">
        <v>650</v>
      </c>
      <c r="J153" s="296" t="str">
        <f>IF(ISBLANK(INDEX('Policy Characteristics'!D:D,MATCH($C153,'Policy Characteristics'!$C:$C,0))),"",INDEX('Policy Characteristics'!D:D,MATCH($C153,'Policy Characteristics'!$C:$C,0)))</f>
        <v>Building Energy Efficiency Standards</v>
      </c>
      <c r="K153" s="293" t="str">
        <f>IF(ISBLANK(INDEX('Policy Characteristics'!E:E,MATCH($C153,'Policy Characteristics'!$C:$C,0))),"",INDEX('Policy Characteristics'!E:E,MATCH($C153,'Policy Characteristics'!$C:$C,0)))</f>
        <v>bldgs efficiency standards</v>
      </c>
      <c r="L153" s="237">
        <f>IF(ISBLANK(INDEX('Policy Characteristics'!F:F,MATCH($C153,'Policy Characteristics'!$C:$C,0))),"",INDEX('Policy Characteristics'!F:F,MATCH($C153,'Policy Characteristics'!$C:$C,0)))</f>
        <v>0</v>
      </c>
      <c r="M153" s="237">
        <f>IF(ISBLANK(INDEX('Policy Characteristics'!G:G,MATCH($C153,'Policy Characteristics'!$C:$C,0))),"",INDEX('Policy Characteristics'!G:G,MATCH($C153,'Policy Characteristics'!$C:$C,0)))</f>
        <v>0.75</v>
      </c>
      <c r="N153" s="237">
        <f>IF(ISBLANK(INDEX('Policy Characteristics'!H:H,MATCH($C153,'Policy Characteristics'!$C:$C,0))),"",INDEX('Policy Characteristics'!H:H,MATCH($C153,'Policy Characteristics'!$C:$C,0)))</f>
        <v>0.01</v>
      </c>
      <c r="O153" s="293" t="str">
        <f>IF(ISBLANK(INDEX('Policy Characteristics'!I:I,MATCH($C153,'Policy Characteristics'!$C:$C,0))),"",INDEX('Policy Characteristics'!I:I,MATCH($C153,'Policy Characteristics'!$C:$C,0)))</f>
        <v>% reduction in energy use</v>
      </c>
      <c r="P153" s="293"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293" t="str">
        <f>IF(ISBLANK(INDEX('Policy Characteristics'!K:K,MATCH($C153,'Policy Characteristics'!$C:$C,0))),"",INDEX('Policy Characteristics'!K:K,MATCH($C153,'Policy Characteristics'!$C:$C,0)))</f>
        <v>buildings-sector-main.html#eff-stds</v>
      </c>
      <c r="R153" s="293" t="str">
        <f>IF(ISBLANK(INDEX('Policy Characteristics'!L:L,MATCH($C153,'Policy Characteristics'!$C:$C,0))),"",INDEX('Policy Characteristics'!L:L,MATCH($C153,'Policy Characteristics'!$C:$C,0)))</f>
        <v>building-energy-efficiency-standards.html</v>
      </c>
    </row>
    <row r="154" spans="1:18" s="293" customFormat="1" x14ac:dyDescent="0.25">
      <c r="A154" s="293" t="str">
        <f>IF(ISBLANK(INDEX('Policy Characteristics'!A:A,MATCH($C154,'Policy Characteristics'!$C:$C,0))),"",INDEX('Policy Characteristics'!A:A,MATCH($C154,'Policy Characteristics'!$C:$C,0)))</f>
        <v>Buildings and Appliances</v>
      </c>
      <c r="B154" s="294" t="str">
        <f>IF(ISBLANK(INDEX('Policy Characteristics'!B:B,MATCH($C154,'Policy Characteristics'!$C:$C,0))),"",INDEX('Policy Characteristics'!B:B,MATCH($C154,'Policy Characteristics'!$C:$C,0)))</f>
        <v>Building Energy Efficiency Standards</v>
      </c>
      <c r="C154" s="293" t="str">
        <f t="shared" si="12"/>
        <v>Reduction in E Use Allowed by Component Eff Std</v>
      </c>
      <c r="D154" s="298" t="s">
        <v>690</v>
      </c>
      <c r="E154" s="298" t="s">
        <v>700</v>
      </c>
      <c r="F154" s="298" t="s">
        <v>691</v>
      </c>
      <c r="G154" s="298" t="s">
        <v>701</v>
      </c>
      <c r="H154" s="20">
        <v>157</v>
      </c>
      <c r="I154" s="295" t="s">
        <v>650</v>
      </c>
      <c r="J154" s="296" t="str">
        <f>IF(ISBLANK(INDEX('Policy Characteristics'!D:D,MATCH($C154,'Policy Characteristics'!$C:$C,0))),"",INDEX('Policy Characteristics'!D:D,MATCH($C154,'Policy Characteristics'!$C:$C,0)))</f>
        <v>Building Energy Efficiency Standards</v>
      </c>
      <c r="K154" s="293" t="str">
        <f>IF(ISBLANK(INDEX('Policy Characteristics'!E:E,MATCH($C154,'Policy Characteristics'!$C:$C,0))),"",INDEX('Policy Characteristics'!E:E,MATCH($C154,'Policy Characteristics'!$C:$C,0)))</f>
        <v>bldgs efficiency standards</v>
      </c>
      <c r="L154" s="237">
        <f>IF(ISBLANK(INDEX('Policy Characteristics'!F:F,MATCH($C154,'Policy Characteristics'!$C:$C,0))),"",INDEX('Policy Characteristics'!F:F,MATCH($C154,'Policy Characteristics'!$C:$C,0)))</f>
        <v>0</v>
      </c>
      <c r="M154" s="237">
        <f>IF(ISBLANK(INDEX('Policy Characteristics'!G:G,MATCH($C154,'Policy Characteristics'!$C:$C,0))),"",INDEX('Policy Characteristics'!G:G,MATCH($C154,'Policy Characteristics'!$C:$C,0)))</f>
        <v>0.75</v>
      </c>
      <c r="N154" s="237">
        <f>IF(ISBLANK(INDEX('Policy Characteristics'!H:H,MATCH($C154,'Policy Characteristics'!$C:$C,0))),"",INDEX('Policy Characteristics'!H:H,MATCH($C154,'Policy Characteristics'!$C:$C,0)))</f>
        <v>0.01</v>
      </c>
      <c r="O154" s="293" t="str">
        <f>IF(ISBLANK(INDEX('Policy Characteristics'!I:I,MATCH($C154,'Policy Characteristics'!$C:$C,0))),"",INDEX('Policy Characteristics'!I:I,MATCH($C154,'Policy Characteristics'!$C:$C,0)))</f>
        <v>% reduction in energy use</v>
      </c>
      <c r="P154" s="293"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293" t="str">
        <f>IF(ISBLANK(INDEX('Policy Characteristics'!K:K,MATCH($C154,'Policy Characteristics'!$C:$C,0))),"",INDEX('Policy Characteristics'!K:K,MATCH($C154,'Policy Characteristics'!$C:$C,0)))</f>
        <v>buildings-sector-main.html#eff-stds</v>
      </c>
      <c r="R154" s="293" t="str">
        <f>IF(ISBLANK(INDEX('Policy Characteristics'!L:L,MATCH($C154,'Policy Characteristics'!$C:$C,0))),"",INDEX('Policy Characteristics'!L:L,MATCH($C154,'Policy Characteristics'!$C:$C,0)))</f>
        <v>building-energy-efficiency-standards.html</v>
      </c>
    </row>
    <row r="155" spans="1:18" s="293" customFormat="1" x14ac:dyDescent="0.25">
      <c r="A155" s="293" t="str">
        <f>IF(ISBLANK(INDEX('Policy Characteristics'!A:A,MATCH($C155,'Policy Characteristics'!$C:$C,0))),"",INDEX('Policy Characteristics'!A:A,MATCH($C155,'Policy Characteristics'!$C:$C,0)))</f>
        <v>Buildings and Appliances</v>
      </c>
      <c r="B155" s="294" t="str">
        <f>IF(ISBLANK(INDEX('Policy Characteristics'!B:B,MATCH($C155,'Policy Characteristics'!$C:$C,0))),"",INDEX('Policy Characteristics'!B:B,MATCH($C155,'Policy Characteristics'!$C:$C,0)))</f>
        <v>Building Energy Efficiency Standards</v>
      </c>
      <c r="C155" s="293" t="str">
        <f t="shared" si="12"/>
        <v>Reduction in E Use Allowed by Component Eff Std</v>
      </c>
      <c r="D155" s="298" t="s">
        <v>702</v>
      </c>
      <c r="E155" s="298" t="s">
        <v>700</v>
      </c>
      <c r="F155" s="298" t="s">
        <v>703</v>
      </c>
      <c r="G155" s="298" t="s">
        <v>701</v>
      </c>
      <c r="H155" s="20">
        <v>158</v>
      </c>
      <c r="I155" s="295" t="s">
        <v>650</v>
      </c>
      <c r="J155" s="296" t="str">
        <f>IF(ISBLANK(INDEX('Policy Characteristics'!D:D,MATCH($C155,'Policy Characteristics'!$C:$C,0))),"",INDEX('Policy Characteristics'!D:D,MATCH($C155,'Policy Characteristics'!$C:$C,0)))</f>
        <v>Building Energy Efficiency Standards</v>
      </c>
      <c r="K155" s="293" t="str">
        <f>IF(ISBLANK(INDEX('Policy Characteristics'!E:E,MATCH($C155,'Policy Characteristics'!$C:$C,0))),"",INDEX('Policy Characteristics'!E:E,MATCH($C155,'Policy Characteristics'!$C:$C,0)))</f>
        <v>bldgs efficiency standards</v>
      </c>
      <c r="L155" s="237">
        <f>IF(ISBLANK(INDEX('Policy Characteristics'!F:F,MATCH($C155,'Policy Characteristics'!$C:$C,0))),"",INDEX('Policy Characteristics'!F:F,MATCH($C155,'Policy Characteristics'!$C:$C,0)))</f>
        <v>0</v>
      </c>
      <c r="M155" s="237">
        <f>IF(ISBLANK(INDEX('Policy Characteristics'!G:G,MATCH($C155,'Policy Characteristics'!$C:$C,0))),"",INDEX('Policy Characteristics'!G:G,MATCH($C155,'Policy Characteristics'!$C:$C,0)))</f>
        <v>0.75</v>
      </c>
      <c r="N155" s="237">
        <f>IF(ISBLANK(INDEX('Policy Characteristics'!H:H,MATCH($C155,'Policy Characteristics'!$C:$C,0))),"",INDEX('Policy Characteristics'!H:H,MATCH($C155,'Policy Characteristics'!$C:$C,0)))</f>
        <v>0.01</v>
      </c>
      <c r="O155" s="293" t="str">
        <f>IF(ISBLANK(INDEX('Policy Characteristics'!I:I,MATCH($C155,'Policy Characteristics'!$C:$C,0))),"",INDEX('Policy Characteristics'!I:I,MATCH($C155,'Policy Characteristics'!$C:$C,0)))</f>
        <v>% reduction in energy use</v>
      </c>
      <c r="P155" s="293"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293" t="str">
        <f>IF(ISBLANK(INDEX('Policy Characteristics'!K:K,MATCH($C155,'Policy Characteristics'!$C:$C,0))),"",INDEX('Policy Characteristics'!K:K,MATCH($C155,'Policy Characteristics'!$C:$C,0)))</f>
        <v>buildings-sector-main.html#eff-stds</v>
      </c>
      <c r="R155" s="293" t="str">
        <f>IF(ISBLANK(INDEX('Policy Characteristics'!L:L,MATCH($C155,'Policy Characteristics'!$C:$C,0))),"",INDEX('Policy Characteristics'!L:L,MATCH($C155,'Policy Characteristics'!$C:$C,0)))</f>
        <v>building-energy-efficiency-standards.html</v>
      </c>
    </row>
    <row r="156" spans="1:18" s="293" customFormat="1" x14ac:dyDescent="0.25">
      <c r="A156" s="293" t="str">
        <f>IF(ISBLANK(INDEX('Policy Characteristics'!A:A,MATCH($C156,'Policy Characteristics'!$C:$C,0))),"",INDEX('Policy Characteristics'!A:A,MATCH($C156,'Policy Characteristics'!$C:$C,0)))</f>
        <v>Buildings and Appliances</v>
      </c>
      <c r="B156" s="294" t="str">
        <f>IF(ISBLANK(INDEX('Policy Characteristics'!B:B,MATCH($C156,'Policy Characteristics'!$C:$C,0))),"",INDEX('Policy Characteristics'!B:B,MATCH($C156,'Policy Characteristics'!$C:$C,0)))</f>
        <v>Building Energy Efficiency Standards</v>
      </c>
      <c r="C156" s="293" t="str">
        <f t="shared" si="12"/>
        <v>Reduction in E Use Allowed by Component Eff Std</v>
      </c>
      <c r="D156" s="298" t="s">
        <v>692</v>
      </c>
      <c r="E156" s="298" t="s">
        <v>700</v>
      </c>
      <c r="F156" s="298" t="s">
        <v>693</v>
      </c>
      <c r="G156" s="298" t="s">
        <v>701</v>
      </c>
      <c r="H156" s="20">
        <v>159</v>
      </c>
      <c r="I156" s="295" t="s">
        <v>650</v>
      </c>
      <c r="J156" s="296" t="str">
        <f>IF(ISBLANK(INDEX('Policy Characteristics'!D:D,MATCH($C156,'Policy Characteristics'!$C:$C,0))),"",INDEX('Policy Characteristics'!D:D,MATCH($C156,'Policy Characteristics'!$C:$C,0)))</f>
        <v>Building Energy Efficiency Standards</v>
      </c>
      <c r="K156" s="293" t="str">
        <f>IF(ISBLANK(INDEX('Policy Characteristics'!E:E,MATCH($C156,'Policy Characteristics'!$C:$C,0))),"",INDEX('Policy Characteristics'!E:E,MATCH($C156,'Policy Characteristics'!$C:$C,0)))</f>
        <v>bldgs efficiency standards</v>
      </c>
      <c r="L156" s="237">
        <f>IF(ISBLANK(INDEX('Policy Characteristics'!F:F,MATCH($C156,'Policy Characteristics'!$C:$C,0))),"",INDEX('Policy Characteristics'!F:F,MATCH($C156,'Policy Characteristics'!$C:$C,0)))</f>
        <v>0</v>
      </c>
      <c r="M156" s="237">
        <f>IF(ISBLANK(INDEX('Policy Characteristics'!G:G,MATCH($C156,'Policy Characteristics'!$C:$C,0))),"",INDEX('Policy Characteristics'!G:G,MATCH($C156,'Policy Characteristics'!$C:$C,0)))</f>
        <v>0.75</v>
      </c>
      <c r="N156" s="237">
        <f>IF(ISBLANK(INDEX('Policy Characteristics'!H:H,MATCH($C156,'Policy Characteristics'!$C:$C,0))),"",INDEX('Policy Characteristics'!H:H,MATCH($C156,'Policy Characteristics'!$C:$C,0)))</f>
        <v>0.01</v>
      </c>
      <c r="O156" s="293" t="str">
        <f>IF(ISBLANK(INDEX('Policy Characteristics'!I:I,MATCH($C156,'Policy Characteristics'!$C:$C,0))),"",INDEX('Policy Characteristics'!I:I,MATCH($C156,'Policy Characteristics'!$C:$C,0)))</f>
        <v>% reduction in energy use</v>
      </c>
      <c r="P156" s="293"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293" t="str">
        <f>IF(ISBLANK(INDEX('Policy Characteristics'!K:K,MATCH($C156,'Policy Characteristics'!$C:$C,0))),"",INDEX('Policy Characteristics'!K:K,MATCH($C156,'Policy Characteristics'!$C:$C,0)))</f>
        <v>buildings-sector-main.html#eff-stds</v>
      </c>
      <c r="R156" s="293" t="str">
        <f>IF(ISBLANK(INDEX('Policy Characteristics'!L:L,MATCH($C156,'Policy Characteristics'!$C:$C,0))),"",INDEX('Policy Characteristics'!L:L,MATCH($C156,'Policy Characteristics'!$C:$C,0)))</f>
        <v>building-energy-efficiency-standards.html</v>
      </c>
    </row>
    <row r="157" spans="1:18" s="293" customFormat="1" x14ac:dyDescent="0.25">
      <c r="A157" s="293" t="str">
        <f>IF(ISBLANK(INDEX('Policy Characteristics'!A:A,MATCH($C157,'Policy Characteristics'!$C:$C,0))),"",INDEX('Policy Characteristics'!A:A,MATCH($C157,'Policy Characteristics'!$C:$C,0)))</f>
        <v>Buildings and Appliances</v>
      </c>
      <c r="B157" s="294" t="str">
        <f>IF(ISBLANK(INDEX('Policy Characteristics'!B:B,MATCH($C157,'Policy Characteristics'!$C:$C,0))),"",INDEX('Policy Characteristics'!B:B,MATCH($C157,'Policy Characteristics'!$C:$C,0)))</f>
        <v>Building Energy Efficiency Standards</v>
      </c>
      <c r="C157" s="293" t="str">
        <f t="shared" si="12"/>
        <v>Reduction in E Use Allowed by Component Eff Std</v>
      </c>
      <c r="D157" s="298" t="s">
        <v>694</v>
      </c>
      <c r="E157" s="298" t="s">
        <v>700</v>
      </c>
      <c r="F157" s="298" t="s">
        <v>695</v>
      </c>
      <c r="G157" s="298" t="s">
        <v>701</v>
      </c>
      <c r="H157" s="20">
        <v>160</v>
      </c>
      <c r="I157" s="295" t="s">
        <v>650</v>
      </c>
      <c r="J157" s="296" t="str">
        <f>IF(ISBLANK(INDEX('Policy Characteristics'!D:D,MATCH($C157,'Policy Characteristics'!$C:$C,0))),"",INDEX('Policy Characteristics'!D:D,MATCH($C157,'Policy Characteristics'!$C:$C,0)))</f>
        <v>Building Energy Efficiency Standards</v>
      </c>
      <c r="K157" s="293" t="str">
        <f>IF(ISBLANK(INDEX('Policy Characteristics'!E:E,MATCH($C157,'Policy Characteristics'!$C:$C,0))),"",INDEX('Policy Characteristics'!E:E,MATCH($C157,'Policy Characteristics'!$C:$C,0)))</f>
        <v>bldgs efficiency standards</v>
      </c>
      <c r="L157" s="237">
        <f>IF(ISBLANK(INDEX('Policy Characteristics'!F:F,MATCH($C157,'Policy Characteristics'!$C:$C,0))),"",INDEX('Policy Characteristics'!F:F,MATCH($C157,'Policy Characteristics'!$C:$C,0)))</f>
        <v>0</v>
      </c>
      <c r="M157" s="237">
        <f>IF(ISBLANK(INDEX('Policy Characteristics'!G:G,MATCH($C157,'Policy Characteristics'!$C:$C,0))),"",INDEX('Policy Characteristics'!G:G,MATCH($C157,'Policy Characteristics'!$C:$C,0)))</f>
        <v>0.75</v>
      </c>
      <c r="N157" s="237">
        <f>IF(ISBLANK(INDEX('Policy Characteristics'!H:H,MATCH($C157,'Policy Characteristics'!$C:$C,0))),"",INDEX('Policy Characteristics'!H:H,MATCH($C157,'Policy Characteristics'!$C:$C,0)))</f>
        <v>0.01</v>
      </c>
      <c r="O157" s="293" t="str">
        <f>IF(ISBLANK(INDEX('Policy Characteristics'!I:I,MATCH($C157,'Policy Characteristics'!$C:$C,0))),"",INDEX('Policy Characteristics'!I:I,MATCH($C157,'Policy Characteristics'!$C:$C,0)))</f>
        <v>% reduction in energy use</v>
      </c>
      <c r="P157" s="293"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293" t="str">
        <f>IF(ISBLANK(INDEX('Policy Characteristics'!K:K,MATCH($C157,'Policy Characteristics'!$C:$C,0))),"",INDEX('Policy Characteristics'!K:K,MATCH($C157,'Policy Characteristics'!$C:$C,0)))</f>
        <v>buildings-sector-main.html#eff-stds</v>
      </c>
      <c r="R157" s="293" t="str">
        <f>IF(ISBLANK(INDEX('Policy Characteristics'!L:L,MATCH($C157,'Policy Characteristics'!$C:$C,0))),"",INDEX('Policy Characteristics'!L:L,MATCH($C157,'Policy Characteristics'!$C:$C,0)))</f>
        <v>building-energy-efficiency-standards.html</v>
      </c>
    </row>
    <row r="158" spans="1:18" s="293" customFormat="1" x14ac:dyDescent="0.25">
      <c r="A158" s="293" t="str">
        <f>IF(ISBLANK(INDEX('Policy Characteristics'!A:A,MATCH($C158,'Policy Characteristics'!$C:$C,0))),"",INDEX('Policy Characteristics'!A:A,MATCH($C158,'Policy Characteristics'!$C:$C,0)))</f>
        <v>Buildings and Appliances</v>
      </c>
      <c r="B158" s="294" t="str">
        <f>IF(ISBLANK(INDEX('Policy Characteristics'!B:B,MATCH($C158,'Policy Characteristics'!$C:$C,0))),"",INDEX('Policy Characteristics'!B:B,MATCH($C158,'Policy Characteristics'!$C:$C,0)))</f>
        <v>Building Energy Efficiency Standards</v>
      </c>
      <c r="C158" s="293" t="str">
        <f t="shared" ref="C158" si="13">C$141</f>
        <v>Reduction in E Use Allowed by Component Eff Std</v>
      </c>
      <c r="D158" s="298" t="s">
        <v>696</v>
      </c>
      <c r="E158" s="298" t="s">
        <v>700</v>
      </c>
      <c r="F158" s="298" t="s">
        <v>697</v>
      </c>
      <c r="G158" s="298" t="s">
        <v>701</v>
      </c>
      <c r="H158" s="20">
        <v>161</v>
      </c>
      <c r="I158" s="295" t="s">
        <v>650</v>
      </c>
      <c r="J158" s="296" t="str">
        <f>IF(ISBLANK(INDEX('Policy Characteristics'!D:D,MATCH($C158,'Policy Characteristics'!$C:$C,0))),"",INDEX('Policy Characteristics'!D:D,MATCH($C158,'Policy Characteristics'!$C:$C,0)))</f>
        <v>Building Energy Efficiency Standards</v>
      </c>
      <c r="K158" s="293" t="str">
        <f>IF(ISBLANK(INDEX('Policy Characteristics'!E:E,MATCH($C158,'Policy Characteristics'!$C:$C,0))),"",INDEX('Policy Characteristics'!E:E,MATCH($C158,'Policy Characteristics'!$C:$C,0)))</f>
        <v>bldgs efficiency standards</v>
      </c>
      <c r="L158" s="237">
        <f>IF(ISBLANK(INDEX('Policy Characteristics'!F:F,MATCH($C158,'Policy Characteristics'!$C:$C,0))),"",INDEX('Policy Characteristics'!F:F,MATCH($C158,'Policy Characteristics'!$C:$C,0)))</f>
        <v>0</v>
      </c>
      <c r="M158" s="237">
        <f>IF(ISBLANK(INDEX('Policy Characteristics'!G:G,MATCH($C158,'Policy Characteristics'!$C:$C,0))),"",INDEX('Policy Characteristics'!G:G,MATCH($C158,'Policy Characteristics'!$C:$C,0)))</f>
        <v>0.75</v>
      </c>
      <c r="N158" s="237">
        <f>IF(ISBLANK(INDEX('Policy Characteristics'!H:H,MATCH($C158,'Policy Characteristics'!$C:$C,0))),"",INDEX('Policy Characteristics'!H:H,MATCH($C158,'Policy Characteristics'!$C:$C,0)))</f>
        <v>0.01</v>
      </c>
      <c r="O158" s="293" t="str">
        <f>IF(ISBLANK(INDEX('Policy Characteristics'!I:I,MATCH($C158,'Policy Characteristics'!$C:$C,0))),"",INDEX('Policy Characteristics'!I:I,MATCH($C158,'Policy Characteristics'!$C:$C,0)))</f>
        <v>% reduction in energy use</v>
      </c>
      <c r="P158" s="293"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293" t="str">
        <f>IF(ISBLANK(INDEX('Policy Characteristics'!K:K,MATCH($C158,'Policy Characteristics'!$C:$C,0))),"",INDEX('Policy Characteristics'!K:K,MATCH($C158,'Policy Characteristics'!$C:$C,0)))</f>
        <v>buildings-sector-main.html#eff-stds</v>
      </c>
      <c r="R158" s="293" t="str">
        <f>IF(ISBLANK(INDEX('Policy Characteristics'!L:L,MATCH($C158,'Policy Characteristics'!$C:$C,0))),"",INDEX('Policy Characteristics'!L:L,MATCH($C158,'Policy Characteristics'!$C:$C,0)))</f>
        <v>building-energy-efficiency-standards.html</v>
      </c>
    </row>
    <row r="159" spans="1:18" s="293" customFormat="1" x14ac:dyDescent="0.25">
      <c r="A159" s="293" t="str">
        <f>IF(ISBLANK(INDEX('Policy Characteristics'!A:A,MATCH($C159,'Policy Characteristics'!$C:$C,0))),"",INDEX('Policy Characteristics'!A:A,MATCH($C159,'Policy Characteristics'!$C:$C,0)))</f>
        <v>Buildings and Appliances</v>
      </c>
      <c r="B159" s="294" t="str">
        <f>IF(ISBLANK(INDEX('Policy Characteristics'!B:B,MATCH($C159,'Policy Characteristics'!$C:$C,0))),"",INDEX('Policy Characteristics'!B:B,MATCH($C159,'Policy Characteristics'!$C:$C,0)))</f>
        <v>Contractor Training</v>
      </c>
      <c r="C159" t="s">
        <v>161</v>
      </c>
      <c r="D159" s="298"/>
      <c r="E159" s="298"/>
      <c r="F159" s="298"/>
      <c r="G159" s="298"/>
      <c r="H159" s="20">
        <v>19</v>
      </c>
      <c r="I159" s="295" t="s">
        <v>650</v>
      </c>
      <c r="J159" s="296" t="str">
        <f>IF(ISBLANK(INDEX('Policy Characteristics'!D:D,MATCH($C159,'Policy Characteristics'!$C:$C,0))),"",INDEX('Policy Characteristics'!D:D,MATCH($C159,'Policy Characteristics'!$C:$C,0)))</f>
        <v>Contractor Training</v>
      </c>
      <c r="K159" s="293" t="str">
        <f>IF(ISBLANK(INDEX('Policy Characteristics'!E:E,MATCH($C159,'Policy Characteristics'!$C:$C,0))),"",INDEX('Policy Characteristics'!E:E,MATCH($C159,'Policy Characteristics'!$C:$C,0)))</f>
        <v>bldgs contractor training</v>
      </c>
      <c r="L159" s="293">
        <f>IF(ISBLANK(INDEX('Policy Characteristics'!F:F,MATCH($C159,'Policy Characteristics'!$C:$C,0))),"",INDEX('Policy Characteristics'!F:F,MATCH($C159,'Policy Characteristics'!$C:$C,0)))</f>
        <v>0</v>
      </c>
      <c r="M159" s="293">
        <f>IF(ISBLANK(INDEX('Policy Characteristics'!G:G,MATCH($C159,'Policy Characteristics'!$C:$C,0))),"",INDEX('Policy Characteristics'!G:G,MATCH($C159,'Policy Characteristics'!$C:$C,0)))</f>
        <v>1</v>
      </c>
      <c r="N159" s="293">
        <f>IF(ISBLANK(INDEX('Policy Characteristics'!H:H,MATCH($C159,'Policy Characteristics'!$C:$C,0))),"",INDEX('Policy Characteristics'!H:H,MATCH($C159,'Policy Characteristics'!$C:$C,0)))</f>
        <v>1</v>
      </c>
      <c r="O159" s="293" t="str">
        <f>IF(ISBLANK(INDEX('Policy Characteristics'!I:I,MATCH($C159,'Policy Characteristics'!$C:$C,0))),"",INDEX('Policy Characteristics'!I:I,MATCH($C159,'Policy Characteristics'!$C:$C,0)))</f>
        <v>on/off</v>
      </c>
      <c r="P159" s="293"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293" t="str">
        <f>IF(ISBLANK(INDEX('Policy Characteristics'!K:K,MATCH($C159,'Policy Characteristics'!$C:$C,0))),"",INDEX('Policy Characteristics'!K:K,MATCH($C159,'Policy Characteristics'!$C:$C,0)))</f>
        <v>buildings-sector-main.html#contractor-ed</v>
      </c>
      <c r="R159" s="293" t="str">
        <f>IF(ISBLANK(INDEX('Policy Characteristics'!L:L,MATCH($C159,'Policy Characteristics'!$C:$C,0))),"",INDEX('Policy Characteristics'!L:L,MATCH($C159,'Policy Characteristics'!$C:$C,0)))</f>
        <v>contractor-training.html</v>
      </c>
    </row>
    <row r="160" spans="1:18" s="293" customFormat="1" x14ac:dyDescent="0.25">
      <c r="A160" s="293" t="str">
        <f>IF(ISBLANK(INDEX('Policy Characteristics'!A:A,MATCH($C160,'Policy Characteristics'!$C:$C,0))),"",INDEX('Policy Characteristics'!A:A,MATCH($C160,'Policy Characteristics'!$C:$C,0)))</f>
        <v>Buildings and Appliances</v>
      </c>
      <c r="B160" s="294" t="str">
        <f>IF(ISBLANK(INDEX('Policy Characteristics'!B:B,MATCH($C160,'Policy Characteristics'!$C:$C,0))),"",INDEX('Policy Characteristics'!B:B,MATCH($C160,'Policy Characteristics'!$C:$C,0)))</f>
        <v>Distributed Solar Carve-Out</v>
      </c>
      <c r="C160" t="s">
        <v>168</v>
      </c>
      <c r="D160" s="298"/>
      <c r="E160" s="298"/>
      <c r="F160" s="298"/>
      <c r="G160" s="298"/>
      <c r="H160" s="20">
        <v>146</v>
      </c>
      <c r="I160" s="295" t="s">
        <v>650</v>
      </c>
      <c r="J160" s="296" t="str">
        <f>IF(ISBLANK(INDEX('Policy Characteristics'!D:D,MATCH($C160,'Policy Characteristics'!$C:$C,0))),"",INDEX('Policy Characteristics'!D:D,MATCH($C160,'Policy Characteristics'!$C:$C,0)))</f>
        <v>Distributed Solar Promotion</v>
      </c>
      <c r="K160" s="293" t="str">
        <f>IF(ISBLANK(INDEX('Policy Characteristics'!E:E,MATCH($C160,'Policy Characteristics'!$C:$C,0))),"",INDEX('Policy Characteristics'!E:E,MATCH($C160,'Policy Characteristics'!$C:$C,0)))</f>
        <v>bldgs min fraction distributed solar</v>
      </c>
      <c r="L160" s="237">
        <f>IF(ISBLANK(INDEX('Policy Characteristics'!F:F,MATCH($C160,'Policy Characteristics'!$C:$C,0))),"",INDEX('Policy Characteristics'!F:F,MATCH($C160,'Policy Characteristics'!$C:$C,0)))</f>
        <v>0</v>
      </c>
      <c r="M160" s="237">
        <f>IF(ISBLANK(INDEX('Policy Characteristics'!G:G,MATCH($C160,'Policy Characteristics'!$C:$C,0))),"",INDEX('Policy Characteristics'!G:G,MATCH($C160,'Policy Characteristics'!$C:$C,0)))</f>
        <v>0.24</v>
      </c>
      <c r="N160" s="237">
        <f>IF(ISBLANK(INDEX('Policy Characteristics'!H:H,MATCH($C160,'Policy Characteristics'!$C:$C,0))),"",INDEX('Policy Characteristics'!H:H,MATCH($C160,'Policy Characteristics'!$C:$C,0)))</f>
        <v>5.0000000000000001E-3</v>
      </c>
      <c r="O160" s="293" t="str">
        <f>IF(ISBLANK(INDEX('Policy Characteristics'!I:I,MATCH($C160,'Policy Characteristics'!$C:$C,0))),"",INDEX('Policy Characteristics'!I:I,MATCH($C160,'Policy Characteristics'!$C:$C,0)))</f>
        <v>minimum % elec from solar</v>
      </c>
      <c r="P160" s="293"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 Canada has no current carve-out policies.</v>
      </c>
      <c r="Q160" s="293" t="str">
        <f>IF(ISBLANK(INDEX('Policy Characteristics'!K:K,MATCH($C160,'Policy Characteristics'!$C:$C,0))),"",INDEX('Policy Characteristics'!K:K,MATCH($C160,'Policy Characteristics'!$C:$C,0)))</f>
        <v>buildings-sector-main.html#solar-carve-out</v>
      </c>
      <c r="R160" s="293" t="str">
        <f>IF(ISBLANK(INDEX('Policy Characteristics'!L:L,MATCH($C160,'Policy Characteristics'!$C:$C,0))),"",INDEX('Policy Characteristics'!L:L,MATCH($C160,'Policy Characteristics'!$C:$C,0)))</f>
        <v>solar-carve-out.html</v>
      </c>
    </row>
    <row r="161" spans="1:18" s="293" customFormat="1" x14ac:dyDescent="0.25">
      <c r="A161" s="293" t="str">
        <f>IF(ISBLANK(INDEX('Policy Characteristics'!A:A,MATCH($C161,'Policy Characteristics'!$C:$C,0))),"",INDEX('Policy Characteristics'!A:A,MATCH($C161,'Policy Characteristics'!$C:$C,0)))</f>
        <v>Buildings and Appliances</v>
      </c>
      <c r="B161" s="294" t="str">
        <f>IF(ISBLANK(INDEX('Policy Characteristics'!B:B,MATCH($C161,'Policy Characteristics'!$C:$C,0))),"",INDEX('Policy Characteristics'!B:B,MATCH($C161,'Policy Characteristics'!$C:$C,0)))</f>
        <v>Distributed Solar Subsidy</v>
      </c>
      <c r="C161" t="s">
        <v>178</v>
      </c>
      <c r="D161" s="298"/>
      <c r="E161" s="298"/>
      <c r="F161" s="298"/>
      <c r="G161" s="298"/>
      <c r="H161" s="20">
        <v>147</v>
      </c>
      <c r="I161" s="295" t="s">
        <v>650</v>
      </c>
      <c r="J161" s="296" t="str">
        <f>IF(ISBLANK(INDEX('Policy Characteristics'!D:D,MATCH($C161,'Policy Characteristics'!$C:$C,0))),"",INDEX('Policy Characteristics'!D:D,MATCH($C161,'Policy Characteristics'!$C:$C,0)))</f>
        <v>Distributed Solar Promotion</v>
      </c>
      <c r="K161" s="293" t="str">
        <f>IF(ISBLANK(INDEX('Policy Characteristics'!E:E,MATCH($C161,'Policy Characteristics'!$C:$C,0))),"",INDEX('Policy Characteristics'!E:E,MATCH($C161,'Policy Characteristics'!$C:$C,0)))</f>
        <v>bldgs distributed solar subsidy</v>
      </c>
      <c r="L161" s="237">
        <f>IF(ISBLANK(INDEX('Policy Characteristics'!F:F,MATCH($C161,'Policy Characteristics'!$C:$C,0))),"",INDEX('Policy Characteristics'!F:F,MATCH($C161,'Policy Characteristics'!$C:$C,0)))</f>
        <v>0</v>
      </c>
      <c r="M161" s="237">
        <f>IF(ISBLANK(INDEX('Policy Characteristics'!G:G,MATCH($C161,'Policy Characteristics'!$C:$C,0))),"",INDEX('Policy Characteristics'!G:G,MATCH($C161,'Policy Characteristics'!$C:$C,0)))</f>
        <v>0.5</v>
      </c>
      <c r="N161" s="237">
        <f>IF(ISBLANK(INDEX('Policy Characteristics'!H:H,MATCH($C161,'Policy Characteristics'!$C:$C,0))),"",INDEX('Policy Characteristics'!H:H,MATCH($C161,'Policy Characteristics'!$C:$C,0)))</f>
        <v>0.01</v>
      </c>
      <c r="O161" s="293" t="str">
        <f>IF(ISBLANK(INDEX('Policy Characteristics'!I:I,MATCH($C161,'Policy Characteristics'!$C:$C,0))),"",INDEX('Policy Characteristics'!I:I,MATCH($C161,'Policy Characteristics'!$C:$C,0)))</f>
        <v>% of PV system cost</v>
      </c>
      <c r="P161" s="293" t="str">
        <f>IF(ISBLANK(INDEX('Policy Characteristics'!J:J,MATCH($C161,'Policy Characteristics'!$C:$C,0))),"",INDEX('Policy Characteristics'!J:J,MATCH($C161,'Policy Characteristics'!$C:$C,0)))</f>
        <v xml:space="preserve">**Description:**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v>
      </c>
      <c r="Q161" s="293" t="str">
        <f>IF(ISBLANK(INDEX('Policy Characteristics'!K:K,MATCH($C161,'Policy Characteristics'!$C:$C,0))),"",INDEX('Policy Characteristics'!K:K,MATCH($C161,'Policy Characteristics'!$C:$C,0)))</f>
        <v>buildings-sector-main.html#distributed-solar-subsidy</v>
      </c>
      <c r="R161" s="293" t="str">
        <f>IF(ISBLANK(INDEX('Policy Characteristics'!L:L,MATCH($C161,'Policy Characteristics'!$C:$C,0))),"",INDEX('Policy Characteristics'!L:L,MATCH($C161,'Policy Characteristics'!$C:$C,0)))</f>
        <v>distributed-solar-subsidy.html</v>
      </c>
    </row>
    <row r="162" spans="1:18" s="293" customFormat="1" x14ac:dyDescent="0.25">
      <c r="A162" s="293" t="str">
        <f>IF(ISBLANK(INDEX('Policy Characteristics'!A:A,MATCH($C162,'Policy Characteristics'!$C:$C,0))),"",INDEX('Policy Characteristics'!A:A,MATCH($C162,'Policy Characteristics'!$C:$C,0)))</f>
        <v>Buildings and Appliances</v>
      </c>
      <c r="B162" s="294" t="str">
        <f>IF(ISBLANK(INDEX('Policy Characteristics'!B:B,MATCH($C162,'Policy Characteristics'!$C:$C,0))),"",INDEX('Policy Characteristics'!B:B,MATCH($C162,'Policy Characteristics'!$C:$C,0)))</f>
        <v>Improved Labeling</v>
      </c>
      <c r="C162" t="s">
        <v>186</v>
      </c>
      <c r="D162" s="298"/>
      <c r="E162" s="298"/>
      <c r="F162" s="298"/>
      <c r="G162" s="298"/>
      <c r="H162" s="20">
        <v>20</v>
      </c>
      <c r="I162" s="295" t="s">
        <v>650</v>
      </c>
      <c r="J162" s="296" t="str">
        <f>IF(ISBLANK(INDEX('Policy Characteristics'!D:D,MATCH($C162,'Policy Characteristics'!$C:$C,0))),"",INDEX('Policy Characteristics'!D:D,MATCH($C162,'Policy Characteristics'!$C:$C,0)))</f>
        <v>Improved Labeling</v>
      </c>
      <c r="K162" s="293" t="str">
        <f>IF(ISBLANK(INDEX('Policy Characteristics'!E:E,MATCH($C162,'Policy Characteristics'!$C:$C,0))),"",INDEX('Policy Characteristics'!E:E,MATCH($C162,'Policy Characteristics'!$C:$C,0)))</f>
        <v>bldgs device labeling</v>
      </c>
      <c r="L162" s="293">
        <f>IF(ISBLANK(INDEX('Policy Characteristics'!F:F,MATCH($C162,'Policy Characteristics'!$C:$C,0))),"",INDEX('Policy Characteristics'!F:F,MATCH($C162,'Policy Characteristics'!$C:$C,0)))</f>
        <v>0</v>
      </c>
      <c r="M162" s="293">
        <f>IF(ISBLANK(INDEX('Policy Characteristics'!G:G,MATCH($C162,'Policy Characteristics'!$C:$C,0))),"",INDEX('Policy Characteristics'!G:G,MATCH($C162,'Policy Characteristics'!$C:$C,0)))</f>
        <v>1</v>
      </c>
      <c r="N162" s="293">
        <f>IF(ISBLANK(INDEX('Policy Characteristics'!H:H,MATCH($C162,'Policy Characteristics'!$C:$C,0))),"",INDEX('Policy Characteristics'!H:H,MATCH($C162,'Policy Characteristics'!$C:$C,0)))</f>
        <v>1</v>
      </c>
      <c r="O162" s="293" t="str">
        <f>IF(ISBLANK(INDEX('Policy Characteristics'!I:I,MATCH($C162,'Policy Characteristics'!$C:$C,0))),"",INDEX('Policy Characteristics'!I:I,MATCH($C162,'Policy Characteristics'!$C:$C,0)))</f>
        <v>on/off</v>
      </c>
      <c r="P162" s="293"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293" t="str">
        <f>IF(ISBLANK(INDEX('Policy Characteristics'!K:K,MATCH($C162,'Policy Characteristics'!$C:$C,0))),"",INDEX('Policy Characteristics'!K:K,MATCH($C162,'Policy Characteristics'!$C:$C,0)))</f>
        <v>buildings-sector-main.html#device-labeling</v>
      </c>
      <c r="R162" s="293" t="str">
        <f>IF(ISBLANK(INDEX('Policy Characteristics'!L:L,MATCH($C162,'Policy Characteristics'!$C:$C,0))),"",INDEX('Policy Characteristics'!L:L,MATCH($C162,'Policy Characteristics'!$C:$C,0)))</f>
        <v>improved-labeling.html</v>
      </c>
    </row>
    <row r="163" spans="1:18" s="293" customFormat="1" x14ac:dyDescent="0.25">
      <c r="A163" s="293" t="str">
        <f>IF(ISBLANK(INDEX('Policy Characteristics'!A:A,MATCH($C163,'Policy Characteristics'!$C:$C,0))),"",INDEX('Policy Characteristics'!A:A,MATCH($C163,'Policy Characteristics'!$C:$C,0)))</f>
        <v>Buildings and Appliances</v>
      </c>
      <c r="B163" s="294" t="str">
        <f>IF(ISBLANK(INDEX('Policy Characteristics'!B:B,MATCH($C163,'Policy Characteristics'!$C:$C,0))),"",INDEX('Policy Characteristics'!B:B,MATCH($C163,'Policy Characteristics'!$C:$C,0)))</f>
        <v>Retrofit Existing Buildings</v>
      </c>
      <c r="C163" t="s">
        <v>193</v>
      </c>
      <c r="D163" s="298" t="s">
        <v>687</v>
      </c>
      <c r="E163" s="298"/>
      <c r="F163" s="298" t="s">
        <v>689</v>
      </c>
      <c r="G163" s="298"/>
      <c r="H163" s="20">
        <v>378</v>
      </c>
      <c r="I163" s="295" t="s">
        <v>650</v>
      </c>
      <c r="J163" s="296" t="str">
        <f>IF(ISBLANK(INDEX('Policy Characteristics'!D:D,MATCH($C163,'Policy Characteristics'!$C:$C,0))),"",INDEX('Policy Characteristics'!D:D,MATCH($C163,'Policy Characteristics'!$C:$C,0)))</f>
        <v>Increased Retrofitting</v>
      </c>
      <c r="K163" s="293" t="str">
        <f>IF(ISBLANK(INDEX('Policy Characteristics'!E:E,MATCH($C163,'Policy Characteristics'!$C:$C,0))),"",INDEX('Policy Characteristics'!E:E,MATCH($C163,'Policy Characteristics'!$C:$C,0)))</f>
        <v>bldgs retrofitting</v>
      </c>
      <c r="L163" s="237">
        <f>IF(ISBLANK(INDEX('Policy Characteristics'!F:F,MATCH($C163,'Policy Characteristics'!$C:$C,0))),"",INDEX('Policy Characteristics'!F:F,MATCH($C163,'Policy Characteristics'!$C:$C,0)))</f>
        <v>0</v>
      </c>
      <c r="M163" s="237">
        <f>IF(ISBLANK(INDEX('Policy Characteristics'!G:G,MATCH($C163,'Policy Characteristics'!$C:$C,0))),"",INDEX('Policy Characteristics'!G:G,MATCH($C163,'Policy Characteristics'!$C:$C,0)))</f>
        <v>0.5</v>
      </c>
      <c r="N163" s="237">
        <f>IF(ISBLANK(INDEX('Policy Characteristics'!H:H,MATCH($C163,'Policy Characteristics'!$C:$C,0))),"",INDEX('Policy Characteristics'!H:H,MATCH($C163,'Policy Characteristics'!$C:$C,0)))</f>
        <v>0.01</v>
      </c>
      <c r="O163" s="293" t="str">
        <f>IF(ISBLANK(INDEX('Policy Characteristics'!I:I,MATCH($C163,'Policy Characteristics'!$C:$C,0))),"",INDEX('Policy Characteristics'!I:I,MATCH($C163,'Policy Characteristics'!$C:$C,0)))</f>
        <v>% of existing buildings</v>
      </c>
      <c r="P163" s="293"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70% of preexisting buildings will be in use, and 37% of the preexisting buildings will still survive without major renovations, so a value of 37% will retrofit all such surviving buildings by 2050.  Policy settings higher than this will retrofit all eligible buildings sooner than 2050.</v>
      </c>
      <c r="Q163" s="293" t="str">
        <f>IF(ISBLANK(INDEX('Policy Characteristics'!K:K,MATCH($C163,'Policy Characteristics'!$C:$C,0))),"",INDEX('Policy Characteristics'!K:K,MATCH($C163,'Policy Characteristics'!$C:$C,0)))</f>
        <v>buildings-sector-main.html#retrofitting</v>
      </c>
      <c r="R163" s="293" t="str">
        <f>IF(ISBLANK(INDEX('Policy Characteristics'!L:L,MATCH($C163,'Policy Characteristics'!$C:$C,0))),"",INDEX('Policy Characteristics'!L:L,MATCH($C163,'Policy Characteristics'!$C:$C,0)))</f>
        <v>increased-retrofitting.html</v>
      </c>
    </row>
    <row r="164" spans="1:18" s="293" customFormat="1" x14ac:dyDescent="0.25">
      <c r="A164" s="293" t="str">
        <f>IF(ISBLANK(INDEX('Policy Characteristics'!A:A,MATCH($C164,'Policy Characteristics'!$C:$C,0))),"",INDEX('Policy Characteristics'!A:A,MATCH($C164,'Policy Characteristics'!$C:$C,0)))</f>
        <v>Buildings and Appliances</v>
      </c>
      <c r="B164" s="294" t="str">
        <f>IF(ISBLANK(INDEX('Policy Characteristics'!B:B,MATCH($C164,'Policy Characteristics'!$C:$C,0))),"",INDEX('Policy Characteristics'!B:B,MATCH($C164,'Policy Characteristics'!$C:$C,0)))</f>
        <v>Retrofit Existing Buildings</v>
      </c>
      <c r="C164" s="293" t="str">
        <f t="shared" ref="C164:C165" si="14">C$163</f>
        <v>Share of Preexisting Buildings Subject to Retrofitting</v>
      </c>
      <c r="D164" s="298" t="s">
        <v>698</v>
      </c>
      <c r="E164" s="298"/>
      <c r="F164" s="298" t="s">
        <v>699</v>
      </c>
      <c r="G164" s="298"/>
      <c r="H164" s="20">
        <v>379</v>
      </c>
      <c r="I164" s="295" t="s">
        <v>650</v>
      </c>
      <c r="J164" s="296" t="str">
        <f>IF(ISBLANK(INDEX('Policy Characteristics'!D:D,MATCH($C164,'Policy Characteristics'!$C:$C,0))),"",INDEX('Policy Characteristics'!D:D,MATCH($C164,'Policy Characteristics'!$C:$C,0)))</f>
        <v>Increased Retrofitting</v>
      </c>
      <c r="K164" s="293" t="str">
        <f>IF(ISBLANK(INDEX('Policy Characteristics'!E:E,MATCH($C164,'Policy Characteristics'!$C:$C,0))),"",INDEX('Policy Characteristics'!E:E,MATCH($C164,'Policy Characteristics'!$C:$C,0)))</f>
        <v>bldgs retrofitting</v>
      </c>
      <c r="L164" s="237">
        <f>IF(ISBLANK(INDEX('Policy Characteristics'!F:F,MATCH($C164,'Policy Characteristics'!$C:$C,0))),"",INDEX('Policy Characteristics'!F:F,MATCH($C164,'Policy Characteristics'!$C:$C,0)))</f>
        <v>0</v>
      </c>
      <c r="M164" s="237">
        <f>IF(ISBLANK(INDEX('Policy Characteristics'!G:G,MATCH($C164,'Policy Characteristics'!$C:$C,0))),"",INDEX('Policy Characteristics'!G:G,MATCH($C164,'Policy Characteristics'!$C:$C,0)))</f>
        <v>0.5</v>
      </c>
      <c r="N164" s="237">
        <f>IF(ISBLANK(INDEX('Policy Characteristics'!H:H,MATCH($C164,'Policy Characteristics'!$C:$C,0))),"",INDEX('Policy Characteristics'!H:H,MATCH($C164,'Policy Characteristics'!$C:$C,0)))</f>
        <v>0.01</v>
      </c>
      <c r="O164" s="293" t="str">
        <f>IF(ISBLANK(INDEX('Policy Characteristics'!I:I,MATCH($C164,'Policy Characteristics'!$C:$C,0))),"",INDEX('Policy Characteristics'!I:I,MATCH($C164,'Policy Characteristics'!$C:$C,0)))</f>
        <v>% of existing buildings</v>
      </c>
      <c r="P164" s="293"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70% of preexisting buildings will be in use, and 37% of the preexisting buildings will still survive without major renovations, so a value of 37% will retrofit all such surviving buildings by 2050.  Policy settings higher than this will retrofit all eligible buildings sooner than 2050.</v>
      </c>
      <c r="Q164" s="293" t="str">
        <f>IF(ISBLANK(INDEX('Policy Characteristics'!K:K,MATCH($C164,'Policy Characteristics'!$C:$C,0))),"",INDEX('Policy Characteristics'!K:K,MATCH($C164,'Policy Characteristics'!$C:$C,0)))</f>
        <v>buildings-sector-main.html#retrofitting</v>
      </c>
      <c r="R164" s="293" t="str">
        <f>IF(ISBLANK(INDEX('Policy Characteristics'!L:L,MATCH($C164,'Policy Characteristics'!$C:$C,0))),"",INDEX('Policy Characteristics'!L:L,MATCH($C164,'Policy Characteristics'!$C:$C,0)))</f>
        <v>increased-retrofitting.html</v>
      </c>
    </row>
    <row r="165" spans="1:18" s="293" customFormat="1" x14ac:dyDescent="0.25">
      <c r="A165" s="293" t="str">
        <f>IF(ISBLANK(INDEX('Policy Characteristics'!A:A,MATCH($C165,'Policy Characteristics'!$C:$C,0))),"",INDEX('Policy Characteristics'!A:A,MATCH($C165,'Policy Characteristics'!$C:$C,0)))</f>
        <v>Buildings and Appliances</v>
      </c>
      <c r="B165" s="294" t="str">
        <f>IF(ISBLANK(INDEX('Policy Characteristics'!B:B,MATCH($C165,'Policy Characteristics'!$C:$C,0))),"",INDEX('Policy Characteristics'!B:B,MATCH($C165,'Policy Characteristics'!$C:$C,0)))</f>
        <v>Retrofit Existing Buildings</v>
      </c>
      <c r="C165" s="293" t="str">
        <f t="shared" si="14"/>
        <v>Share of Preexisting Buildings Subject to Retrofitting</v>
      </c>
      <c r="D165" s="298" t="s">
        <v>700</v>
      </c>
      <c r="E165" s="298"/>
      <c r="F165" s="298" t="s">
        <v>701</v>
      </c>
      <c r="G165" s="298"/>
      <c r="H165" s="20">
        <v>380</v>
      </c>
      <c r="I165" s="295" t="s">
        <v>650</v>
      </c>
      <c r="J165" s="296" t="str">
        <f>IF(ISBLANK(INDEX('Policy Characteristics'!D:D,MATCH($C165,'Policy Characteristics'!$C:$C,0))),"",INDEX('Policy Characteristics'!D:D,MATCH($C165,'Policy Characteristics'!$C:$C,0)))</f>
        <v>Increased Retrofitting</v>
      </c>
      <c r="K165" s="293" t="str">
        <f>IF(ISBLANK(INDEX('Policy Characteristics'!E:E,MATCH($C165,'Policy Characteristics'!$C:$C,0))),"",INDEX('Policy Characteristics'!E:E,MATCH($C165,'Policy Characteristics'!$C:$C,0)))</f>
        <v>bldgs retrofitting</v>
      </c>
      <c r="L165" s="237">
        <f>IF(ISBLANK(INDEX('Policy Characteristics'!F:F,MATCH($C165,'Policy Characteristics'!$C:$C,0))),"",INDEX('Policy Characteristics'!F:F,MATCH($C165,'Policy Characteristics'!$C:$C,0)))</f>
        <v>0</v>
      </c>
      <c r="M165" s="237">
        <f>IF(ISBLANK(INDEX('Policy Characteristics'!G:G,MATCH($C165,'Policy Characteristics'!$C:$C,0))),"",INDEX('Policy Characteristics'!G:G,MATCH($C165,'Policy Characteristics'!$C:$C,0)))</f>
        <v>0.5</v>
      </c>
      <c r="N165" s="237">
        <f>IF(ISBLANK(INDEX('Policy Characteristics'!H:H,MATCH($C165,'Policy Characteristics'!$C:$C,0))),"",INDEX('Policy Characteristics'!H:H,MATCH($C165,'Policy Characteristics'!$C:$C,0)))</f>
        <v>0.01</v>
      </c>
      <c r="O165" s="293" t="str">
        <f>IF(ISBLANK(INDEX('Policy Characteristics'!I:I,MATCH($C165,'Policy Characteristics'!$C:$C,0))),"",INDEX('Policy Characteristics'!I:I,MATCH($C165,'Policy Characteristics'!$C:$C,0)))</f>
        <v>% of existing buildings</v>
      </c>
      <c r="P165" s="293"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70% of preexisting buildings will be in use, and 37% of the preexisting buildings will still survive without major renovations, so a value of 37% will retrofit all such surviving buildings by 2050.  Policy settings higher than this will retrofit all eligible buildings sooner than 2050.</v>
      </c>
      <c r="Q165" s="293" t="str">
        <f>IF(ISBLANK(INDEX('Policy Characteristics'!K:K,MATCH($C165,'Policy Characteristics'!$C:$C,0))),"",INDEX('Policy Characteristics'!K:K,MATCH($C165,'Policy Characteristics'!$C:$C,0)))</f>
        <v>buildings-sector-main.html#retrofitting</v>
      </c>
      <c r="R165" s="293" t="str">
        <f>IF(ISBLANK(INDEX('Policy Characteristics'!L:L,MATCH($C165,'Policy Characteristics'!$C:$C,0))),"",INDEX('Policy Characteristics'!L:L,MATCH($C165,'Policy Characteristics'!$C:$C,0)))</f>
        <v>increased-retrofitting.html</v>
      </c>
    </row>
    <row r="166" spans="1:18" s="293" customFormat="1" x14ac:dyDescent="0.25">
      <c r="A166" s="293" t="str">
        <f>IF(ISBLANK(INDEX('Policy Characteristics'!A:A,MATCH($C166,'Policy Characteristics'!$C:$C,0))),"",INDEX('Policy Characteristics'!A:A,MATCH($C166,'Policy Characteristics'!$C:$C,0)))</f>
        <v>Buildings and Appliances</v>
      </c>
      <c r="B166" s="294" t="str">
        <f>IF(ISBLANK(INDEX('Policy Characteristics'!B:B,MATCH($C166,'Policy Characteristics'!$C:$C,0))),"",INDEX('Policy Characteristics'!B:B,MATCH($C166,'Policy Characteristics'!$C:$C,0)))</f>
        <v>Rebate for Efficient Products</v>
      </c>
      <c r="C166" t="s">
        <v>202</v>
      </c>
      <c r="D166" s="298" t="s">
        <v>686</v>
      </c>
      <c r="E166" s="298"/>
      <c r="F166" s="298" t="s">
        <v>688</v>
      </c>
      <c r="G166" s="298"/>
      <c r="H166" s="20">
        <v>27</v>
      </c>
      <c r="I166" s="295" t="s">
        <v>650</v>
      </c>
      <c r="J166" s="296" t="str">
        <f>IF(ISBLANK(INDEX('Policy Characteristics'!D:D,MATCH($C166,'Policy Characteristics'!$C:$C,0))),"",INDEX('Policy Characteristics'!D:D,MATCH($C166,'Policy Characteristics'!$C:$C,0)))</f>
        <v>Rebate for Efficient Products</v>
      </c>
      <c r="K166" s="293" t="str">
        <f>IF(ISBLANK(INDEX('Policy Characteristics'!E:E,MATCH($C166,'Policy Characteristics'!$C:$C,0))),"",INDEX('Policy Characteristics'!E:E,MATCH($C166,'Policy Characteristics'!$C:$C,0)))</f>
        <v>bldgs rebate</v>
      </c>
      <c r="L166" s="293">
        <f>IF(ISBLANK(INDEX('Policy Characteristics'!F:F,MATCH($C166,'Policy Characteristics'!$C:$C,0))),"",INDEX('Policy Characteristics'!F:F,MATCH($C166,'Policy Characteristics'!$C:$C,0)))</f>
        <v>0</v>
      </c>
      <c r="M166" s="293">
        <f>IF(ISBLANK(INDEX('Policy Characteristics'!G:G,MATCH($C166,'Policy Characteristics'!$C:$C,0))),"",INDEX('Policy Characteristics'!G:G,MATCH($C166,'Policy Characteristics'!$C:$C,0)))</f>
        <v>1</v>
      </c>
      <c r="N166" s="293">
        <f>IF(ISBLANK(INDEX('Policy Characteristics'!H:H,MATCH($C166,'Policy Characteristics'!$C:$C,0))),"",INDEX('Policy Characteristics'!H:H,MATCH($C166,'Policy Characteristics'!$C:$C,0)))</f>
        <v>1</v>
      </c>
      <c r="O166" s="293" t="str">
        <f>IF(ISBLANK(INDEX('Policy Characteristics'!I:I,MATCH($C166,'Policy Characteristics'!$C:$C,0))),"",INDEX('Policy Characteristics'!I:I,MATCH($C166,'Policy Characteristics'!$C:$C,0)))</f>
        <v>on/off</v>
      </c>
      <c r="P166" s="293"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293" t="str">
        <f>IF(ISBLANK(INDEX('Policy Characteristics'!K:K,MATCH($C166,'Policy Characteristics'!$C:$C,0))),"",INDEX('Policy Characteristics'!K:K,MATCH($C166,'Policy Characteristics'!$C:$C,0)))</f>
        <v>buildings-sector-main.html#rebate</v>
      </c>
      <c r="R166" s="293" t="str">
        <f>IF(ISBLANK(INDEX('Policy Characteristics'!L:L,MATCH($C166,'Policy Characteristics'!$C:$C,0))),"",INDEX('Policy Characteristics'!L:L,MATCH($C166,'Policy Characteristics'!$C:$C,0)))</f>
        <v>rebate-for-efficient-products.html</v>
      </c>
    </row>
    <row r="167" spans="1:18" s="293" customFormat="1" x14ac:dyDescent="0.25">
      <c r="A167" s="293" t="str">
        <f>IF(ISBLANK(INDEX('Policy Characteristics'!A:A,MATCH($C167,'Policy Characteristics'!$C:$C,0))),"",INDEX('Policy Characteristics'!A:A,MATCH($C167,'Policy Characteristics'!$C:$C,0)))</f>
        <v>Buildings and Appliances</v>
      </c>
      <c r="B167" s="294" t="str">
        <f>IF(ISBLANK(INDEX('Policy Characteristics'!B:B,MATCH($C167,'Policy Characteristics'!$C:$C,0))),"",INDEX('Policy Characteristics'!B:B,MATCH($C167,'Policy Characteristics'!$C:$C,0)))</f>
        <v>Rebate for Efficient Products</v>
      </c>
      <c r="C167" s="293" t="str">
        <f t="shared" ref="C167:C171" si="15">C$166</f>
        <v>Boolean Rebate Program for Efficient Components</v>
      </c>
      <c r="D167" s="298" t="s">
        <v>690</v>
      </c>
      <c r="E167" s="298"/>
      <c r="F167" s="298" t="s">
        <v>691</v>
      </c>
      <c r="G167" s="298"/>
      <c r="H167" s="20">
        <v>28</v>
      </c>
      <c r="I167" s="295" t="s">
        <v>650</v>
      </c>
      <c r="J167" s="296" t="str">
        <f>IF(ISBLANK(INDEX('Policy Characteristics'!D:D,MATCH($C167,'Policy Characteristics'!$C:$C,0))),"",INDEX('Policy Characteristics'!D:D,MATCH($C167,'Policy Characteristics'!$C:$C,0)))</f>
        <v>Rebate for Efficient Products</v>
      </c>
      <c r="K167" s="293" t="str">
        <f>IF(ISBLANK(INDEX('Policy Characteristics'!E:E,MATCH($C167,'Policy Characteristics'!$C:$C,0))),"",INDEX('Policy Characteristics'!E:E,MATCH($C167,'Policy Characteristics'!$C:$C,0)))</f>
        <v>bldgs rebate</v>
      </c>
      <c r="L167" s="293">
        <f>IF(ISBLANK(INDEX('Policy Characteristics'!F:F,MATCH($C167,'Policy Characteristics'!$C:$C,0))),"",INDEX('Policy Characteristics'!F:F,MATCH($C167,'Policy Characteristics'!$C:$C,0)))</f>
        <v>0</v>
      </c>
      <c r="M167" s="293">
        <f>IF(ISBLANK(INDEX('Policy Characteristics'!G:G,MATCH($C167,'Policy Characteristics'!$C:$C,0))),"",INDEX('Policy Characteristics'!G:G,MATCH($C167,'Policy Characteristics'!$C:$C,0)))</f>
        <v>1</v>
      </c>
      <c r="N167" s="293">
        <f>IF(ISBLANK(INDEX('Policy Characteristics'!H:H,MATCH($C167,'Policy Characteristics'!$C:$C,0))),"",INDEX('Policy Characteristics'!H:H,MATCH($C167,'Policy Characteristics'!$C:$C,0)))</f>
        <v>1</v>
      </c>
      <c r="O167" s="293" t="str">
        <f>IF(ISBLANK(INDEX('Policy Characteristics'!I:I,MATCH($C167,'Policy Characteristics'!$C:$C,0))),"",INDEX('Policy Characteristics'!I:I,MATCH($C167,'Policy Characteristics'!$C:$C,0)))</f>
        <v>on/off</v>
      </c>
      <c r="P167" s="293"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293" t="str">
        <f>IF(ISBLANK(INDEX('Policy Characteristics'!K:K,MATCH($C167,'Policy Characteristics'!$C:$C,0))),"",INDEX('Policy Characteristics'!K:K,MATCH($C167,'Policy Characteristics'!$C:$C,0)))</f>
        <v>buildings-sector-main.html#rebate</v>
      </c>
      <c r="R167" s="293" t="str">
        <f>IF(ISBLANK(INDEX('Policy Characteristics'!L:L,MATCH($C167,'Policy Characteristics'!$C:$C,0))),"",INDEX('Policy Characteristics'!L:L,MATCH($C167,'Policy Characteristics'!$C:$C,0)))</f>
        <v>rebate-for-efficient-products.html</v>
      </c>
    </row>
    <row r="168" spans="1:18" s="293" customFormat="1" x14ac:dyDescent="0.25">
      <c r="A168" s="293" t="str">
        <f>IF(ISBLANK(INDEX('Policy Characteristics'!A:A,MATCH($C168,'Policy Characteristics'!$C:$C,0))),"",INDEX('Policy Characteristics'!A:A,MATCH($C168,'Policy Characteristics'!$C:$C,0)))</f>
        <v>Buildings and Appliances</v>
      </c>
      <c r="B168" s="294" t="str">
        <f>IF(ISBLANK(INDEX('Policy Characteristics'!B:B,MATCH($C168,'Policy Characteristics'!$C:$C,0))),"",INDEX('Policy Characteristics'!B:B,MATCH($C168,'Policy Characteristics'!$C:$C,0)))</f>
        <v>Rebate for Efficient Products</v>
      </c>
      <c r="C168" s="293" t="str">
        <f t="shared" si="15"/>
        <v>Boolean Rebate Program for Efficient Components</v>
      </c>
      <c r="D168" s="298" t="s">
        <v>702</v>
      </c>
      <c r="E168" s="298"/>
      <c r="F168" s="298" t="s">
        <v>703</v>
      </c>
      <c r="G168" s="298"/>
      <c r="H168" s="20">
        <v>605</v>
      </c>
      <c r="I168" s="295" t="s">
        <v>660</v>
      </c>
      <c r="J168" s="296" t="str">
        <f>IF(ISBLANK(INDEX('Policy Characteristics'!D:D,MATCH($C168,'Policy Characteristics'!$C:$C,0))),"",INDEX('Policy Characteristics'!D:D,MATCH($C168,'Policy Characteristics'!$C:$C,0)))</f>
        <v>Rebate for Efficient Products</v>
      </c>
      <c r="K168" s="293" t="str">
        <f>IF(ISBLANK(INDEX('Policy Characteristics'!E:E,MATCH($C168,'Policy Characteristics'!$C:$C,0))),"",INDEX('Policy Characteristics'!E:E,MATCH($C168,'Policy Characteristics'!$C:$C,0)))</f>
        <v>bldgs rebate</v>
      </c>
      <c r="L168" s="293">
        <f>IF(ISBLANK(INDEX('Policy Characteristics'!F:F,MATCH($C168,'Policy Characteristics'!$C:$C,0))),"",INDEX('Policy Characteristics'!F:F,MATCH($C168,'Policy Characteristics'!$C:$C,0)))</f>
        <v>0</v>
      </c>
      <c r="M168" s="293">
        <f>IF(ISBLANK(INDEX('Policy Characteristics'!G:G,MATCH($C168,'Policy Characteristics'!$C:$C,0))),"",INDEX('Policy Characteristics'!G:G,MATCH($C168,'Policy Characteristics'!$C:$C,0)))</f>
        <v>1</v>
      </c>
      <c r="N168" s="293">
        <f>IF(ISBLANK(INDEX('Policy Characteristics'!H:H,MATCH($C168,'Policy Characteristics'!$C:$C,0))),"",INDEX('Policy Characteristics'!H:H,MATCH($C168,'Policy Characteristics'!$C:$C,0)))</f>
        <v>1</v>
      </c>
      <c r="O168" s="293" t="str">
        <f>IF(ISBLANK(INDEX('Policy Characteristics'!I:I,MATCH($C168,'Policy Characteristics'!$C:$C,0))),"",INDEX('Policy Characteristics'!I:I,MATCH($C168,'Policy Characteristics'!$C:$C,0)))</f>
        <v>on/off</v>
      </c>
      <c r="P168" s="293"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293" t="str">
        <f>IF(ISBLANK(INDEX('Policy Characteristics'!K:K,MATCH($C168,'Policy Characteristics'!$C:$C,0))),"",INDEX('Policy Characteristics'!K:K,MATCH($C168,'Policy Characteristics'!$C:$C,0)))</f>
        <v>buildings-sector-main.html#rebate</v>
      </c>
      <c r="R168" s="293" t="str">
        <f>IF(ISBLANK(INDEX('Policy Characteristics'!L:L,MATCH($C168,'Policy Characteristics'!$C:$C,0))),"",INDEX('Policy Characteristics'!L:L,MATCH($C168,'Policy Characteristics'!$C:$C,0)))</f>
        <v>rebate-for-efficient-products.html</v>
      </c>
    </row>
    <row r="169" spans="1:18" s="293" customFormat="1" x14ac:dyDescent="0.25">
      <c r="A169" s="293" t="str">
        <f>IF(ISBLANK(INDEX('Policy Characteristics'!A:A,MATCH($C169,'Policy Characteristics'!$C:$C,0))),"",INDEX('Policy Characteristics'!A:A,MATCH($C169,'Policy Characteristics'!$C:$C,0)))</f>
        <v>Buildings and Appliances</v>
      </c>
      <c r="B169" s="294" t="str">
        <f>IF(ISBLANK(INDEX('Policy Characteristics'!B:B,MATCH($C169,'Policy Characteristics'!$C:$C,0))),"",INDEX('Policy Characteristics'!B:B,MATCH($C169,'Policy Characteristics'!$C:$C,0)))</f>
        <v>Rebate for Efficient Products</v>
      </c>
      <c r="C169" s="293" t="str">
        <f t="shared" si="15"/>
        <v>Boolean Rebate Program for Efficient Components</v>
      </c>
      <c r="D169" s="298" t="s">
        <v>692</v>
      </c>
      <c r="E169" s="298"/>
      <c r="F169" s="298" t="s">
        <v>693</v>
      </c>
      <c r="G169" s="298"/>
      <c r="H169" s="20">
        <v>606</v>
      </c>
      <c r="I169" s="295" t="s">
        <v>660</v>
      </c>
      <c r="J169" s="296" t="str">
        <f>IF(ISBLANK(INDEX('Policy Characteristics'!D:D,MATCH($C169,'Policy Characteristics'!$C:$C,0))),"",INDEX('Policy Characteristics'!D:D,MATCH($C169,'Policy Characteristics'!$C:$C,0)))</f>
        <v>Rebate for Efficient Products</v>
      </c>
      <c r="K169" s="293" t="str">
        <f>IF(ISBLANK(INDEX('Policy Characteristics'!E:E,MATCH($C169,'Policy Characteristics'!$C:$C,0))),"",INDEX('Policy Characteristics'!E:E,MATCH($C169,'Policy Characteristics'!$C:$C,0)))</f>
        <v>bldgs rebate</v>
      </c>
      <c r="L169" s="293">
        <f>IF(ISBLANK(INDEX('Policy Characteristics'!F:F,MATCH($C169,'Policy Characteristics'!$C:$C,0))),"",INDEX('Policy Characteristics'!F:F,MATCH($C169,'Policy Characteristics'!$C:$C,0)))</f>
        <v>0</v>
      </c>
      <c r="M169" s="293">
        <f>IF(ISBLANK(INDEX('Policy Characteristics'!G:G,MATCH($C169,'Policy Characteristics'!$C:$C,0))),"",INDEX('Policy Characteristics'!G:G,MATCH($C169,'Policy Characteristics'!$C:$C,0)))</f>
        <v>1</v>
      </c>
      <c r="N169" s="293">
        <f>IF(ISBLANK(INDEX('Policy Characteristics'!H:H,MATCH($C169,'Policy Characteristics'!$C:$C,0))),"",INDEX('Policy Characteristics'!H:H,MATCH($C169,'Policy Characteristics'!$C:$C,0)))</f>
        <v>1</v>
      </c>
      <c r="O169" s="293" t="str">
        <f>IF(ISBLANK(INDEX('Policy Characteristics'!I:I,MATCH($C169,'Policy Characteristics'!$C:$C,0))),"",INDEX('Policy Characteristics'!I:I,MATCH($C169,'Policy Characteristics'!$C:$C,0)))</f>
        <v>on/off</v>
      </c>
      <c r="P169" s="293"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293" t="str">
        <f>IF(ISBLANK(INDEX('Policy Characteristics'!K:K,MATCH($C169,'Policy Characteristics'!$C:$C,0))),"",INDEX('Policy Characteristics'!K:K,MATCH($C169,'Policy Characteristics'!$C:$C,0)))</f>
        <v>buildings-sector-main.html#rebate</v>
      </c>
      <c r="R169" s="293" t="str">
        <f>IF(ISBLANK(INDEX('Policy Characteristics'!L:L,MATCH($C169,'Policy Characteristics'!$C:$C,0))),"",INDEX('Policy Characteristics'!L:L,MATCH($C169,'Policy Characteristics'!$C:$C,0)))</f>
        <v>rebate-for-efficient-products.html</v>
      </c>
    </row>
    <row r="170" spans="1:18" s="293" customFormat="1" x14ac:dyDescent="0.25">
      <c r="A170" s="293" t="str">
        <f>IF(ISBLANK(INDEX('Policy Characteristics'!A:A,MATCH($C170,'Policy Characteristics'!$C:$C,0))),"",INDEX('Policy Characteristics'!A:A,MATCH($C170,'Policy Characteristics'!$C:$C,0)))</f>
        <v>Buildings and Appliances</v>
      </c>
      <c r="B170" s="294" t="str">
        <f>IF(ISBLANK(INDEX('Policy Characteristics'!B:B,MATCH($C170,'Policy Characteristics'!$C:$C,0))),"",INDEX('Policy Characteristics'!B:B,MATCH($C170,'Policy Characteristics'!$C:$C,0)))</f>
        <v>Rebate for Efficient Products</v>
      </c>
      <c r="C170" s="293" t="str">
        <f t="shared" si="15"/>
        <v>Boolean Rebate Program for Efficient Components</v>
      </c>
      <c r="D170" s="298" t="s">
        <v>694</v>
      </c>
      <c r="E170" s="298"/>
      <c r="F170" s="298" t="s">
        <v>695</v>
      </c>
      <c r="G170" s="298"/>
      <c r="H170" s="20">
        <v>29</v>
      </c>
      <c r="I170" s="295" t="s">
        <v>650</v>
      </c>
      <c r="J170" s="296" t="str">
        <f>IF(ISBLANK(INDEX('Policy Characteristics'!D:D,MATCH($C170,'Policy Characteristics'!$C:$C,0))),"",INDEX('Policy Characteristics'!D:D,MATCH($C170,'Policy Characteristics'!$C:$C,0)))</f>
        <v>Rebate for Efficient Products</v>
      </c>
      <c r="K170" s="293" t="str">
        <f>IF(ISBLANK(INDEX('Policy Characteristics'!E:E,MATCH($C170,'Policy Characteristics'!$C:$C,0))),"",INDEX('Policy Characteristics'!E:E,MATCH($C170,'Policy Characteristics'!$C:$C,0)))</f>
        <v>bldgs rebate</v>
      </c>
      <c r="L170" s="293">
        <f>IF(ISBLANK(INDEX('Policy Characteristics'!F:F,MATCH($C170,'Policy Characteristics'!$C:$C,0))),"",INDEX('Policy Characteristics'!F:F,MATCH($C170,'Policy Characteristics'!$C:$C,0)))</f>
        <v>0</v>
      </c>
      <c r="M170" s="293">
        <f>IF(ISBLANK(INDEX('Policy Characteristics'!G:G,MATCH($C170,'Policy Characteristics'!$C:$C,0))),"",INDEX('Policy Characteristics'!G:G,MATCH($C170,'Policy Characteristics'!$C:$C,0)))</f>
        <v>1</v>
      </c>
      <c r="N170" s="293">
        <f>IF(ISBLANK(INDEX('Policy Characteristics'!H:H,MATCH($C170,'Policy Characteristics'!$C:$C,0))),"",INDEX('Policy Characteristics'!H:H,MATCH($C170,'Policy Characteristics'!$C:$C,0)))</f>
        <v>1</v>
      </c>
      <c r="O170" s="293" t="str">
        <f>IF(ISBLANK(INDEX('Policy Characteristics'!I:I,MATCH($C170,'Policy Characteristics'!$C:$C,0))),"",INDEX('Policy Characteristics'!I:I,MATCH($C170,'Policy Characteristics'!$C:$C,0)))</f>
        <v>on/off</v>
      </c>
      <c r="P170" s="293"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293" t="str">
        <f>IF(ISBLANK(INDEX('Policy Characteristics'!K:K,MATCH($C170,'Policy Characteristics'!$C:$C,0))),"",INDEX('Policy Characteristics'!K:K,MATCH($C170,'Policy Characteristics'!$C:$C,0)))</f>
        <v>buildings-sector-main.html#rebate</v>
      </c>
      <c r="R170" s="293" t="str">
        <f>IF(ISBLANK(INDEX('Policy Characteristics'!L:L,MATCH($C170,'Policy Characteristics'!$C:$C,0))),"",INDEX('Policy Characteristics'!L:L,MATCH($C170,'Policy Characteristics'!$C:$C,0)))</f>
        <v>rebate-for-efficient-products.html</v>
      </c>
    </row>
    <row r="171" spans="1:18" s="293" customFormat="1" x14ac:dyDescent="0.25">
      <c r="A171" s="293" t="str">
        <f>IF(ISBLANK(INDEX('Policy Characteristics'!A:A,MATCH($C171,'Policy Characteristics'!$C:$C,0))),"",INDEX('Policy Characteristics'!A:A,MATCH($C171,'Policy Characteristics'!$C:$C,0)))</f>
        <v>Buildings and Appliances</v>
      </c>
      <c r="B171" s="294" t="str">
        <f>IF(ISBLANK(INDEX('Policy Characteristics'!B:B,MATCH($C171,'Policy Characteristics'!$C:$C,0))),"",INDEX('Policy Characteristics'!B:B,MATCH($C171,'Policy Characteristics'!$C:$C,0)))</f>
        <v>Rebate for Efficient Products</v>
      </c>
      <c r="C171" s="293" t="str">
        <f t="shared" si="15"/>
        <v>Boolean Rebate Program for Efficient Components</v>
      </c>
      <c r="D171" s="298" t="s">
        <v>696</v>
      </c>
      <c r="E171" s="298"/>
      <c r="F171" s="298" t="s">
        <v>697</v>
      </c>
      <c r="G171" s="298"/>
      <c r="H171" s="20">
        <v>607</v>
      </c>
      <c r="I171" s="295" t="s">
        <v>660</v>
      </c>
      <c r="J171" s="296" t="str">
        <f>IF(ISBLANK(INDEX('Policy Characteristics'!D:D,MATCH($C171,'Policy Characteristics'!$C:$C,0))),"",INDEX('Policy Characteristics'!D:D,MATCH($C171,'Policy Characteristics'!$C:$C,0)))</f>
        <v>Rebate for Efficient Products</v>
      </c>
      <c r="K171" s="293" t="str">
        <f>IF(ISBLANK(INDEX('Policy Characteristics'!E:E,MATCH($C171,'Policy Characteristics'!$C:$C,0))),"",INDEX('Policy Characteristics'!E:E,MATCH($C171,'Policy Characteristics'!$C:$C,0)))</f>
        <v>bldgs rebate</v>
      </c>
      <c r="L171" s="293">
        <f>IF(ISBLANK(INDEX('Policy Characteristics'!F:F,MATCH($C171,'Policy Characteristics'!$C:$C,0))),"",INDEX('Policy Characteristics'!F:F,MATCH($C171,'Policy Characteristics'!$C:$C,0)))</f>
        <v>0</v>
      </c>
      <c r="M171" s="293">
        <f>IF(ISBLANK(INDEX('Policy Characteristics'!G:G,MATCH($C171,'Policy Characteristics'!$C:$C,0))),"",INDEX('Policy Characteristics'!G:G,MATCH($C171,'Policy Characteristics'!$C:$C,0)))</f>
        <v>1</v>
      </c>
      <c r="N171" s="293">
        <f>IF(ISBLANK(INDEX('Policy Characteristics'!H:H,MATCH($C171,'Policy Characteristics'!$C:$C,0))),"",INDEX('Policy Characteristics'!H:H,MATCH($C171,'Policy Characteristics'!$C:$C,0)))</f>
        <v>1</v>
      </c>
      <c r="O171" s="293" t="str">
        <f>IF(ISBLANK(INDEX('Policy Characteristics'!I:I,MATCH($C171,'Policy Characteristics'!$C:$C,0))),"",INDEX('Policy Characteristics'!I:I,MATCH($C171,'Policy Characteristics'!$C:$C,0)))</f>
        <v>on/off</v>
      </c>
      <c r="P171" s="293"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293" t="str">
        <f>IF(ISBLANK(INDEX('Policy Characteristics'!K:K,MATCH($C171,'Policy Characteristics'!$C:$C,0))),"",INDEX('Policy Characteristics'!K:K,MATCH($C171,'Policy Characteristics'!$C:$C,0)))</f>
        <v>buildings-sector-main.html#rebate</v>
      </c>
      <c r="R171" s="293" t="str">
        <f>IF(ISBLANK(INDEX('Policy Characteristics'!L:L,MATCH($C171,'Policy Characteristics'!$C:$C,0))),"",INDEX('Policy Characteristics'!L:L,MATCH($C171,'Policy Characteristics'!$C:$C,0)))</f>
        <v>rebate-for-efficient-products.html</v>
      </c>
    </row>
    <row r="172" spans="1:18" s="275" customFormat="1" x14ac:dyDescent="0.25">
      <c r="A172" s="293" t="str">
        <f>IF(ISBLANK(INDEX('Policy Characteristics'!A:A,MATCH($C172,'Policy Characteristics'!$C:$C,0))),"",INDEX('Policy Characteristics'!A:A,MATCH($C172,'Policy Characteristics'!$C:$C,0)))</f>
        <v>Electricity Supply</v>
      </c>
      <c r="B172" s="294" t="str">
        <f>IF(ISBLANK(INDEX('Policy Characteristics'!B:B,MATCH($C172,'Policy Characteristics'!$C:$C,0))),"",INDEX('Policy Characteristics'!B:B,MATCH($C172,'Policy Characteristics'!$C:$C,0)))</f>
        <v>Ban New Power Plants</v>
      </c>
      <c r="C172" s="275" t="s">
        <v>209</v>
      </c>
      <c r="D172" s="298" t="s">
        <v>704</v>
      </c>
      <c r="E172" s="298"/>
      <c r="F172" s="298" t="s">
        <v>705</v>
      </c>
      <c r="G172" s="299"/>
      <c r="H172" s="255">
        <v>167</v>
      </c>
      <c r="I172" s="297" t="s">
        <v>650</v>
      </c>
      <c r="J172" s="296" t="str">
        <f>IF(ISBLANK(INDEX('Policy Characteristics'!D:D,MATCH($C172,'Policy Characteristics'!$C:$C,0))),"",INDEX('Policy Characteristics'!D:D,MATCH($C172,'Policy Characteristics'!$C:$C,0)))</f>
        <v>Ban New Power Plants</v>
      </c>
      <c r="K172" s="293" t="str">
        <f>IF(ISBLANK(INDEX('Policy Characteristics'!E:E,MATCH($C172,'Policy Characteristics'!$C:$C,0))),"",INDEX('Policy Characteristics'!E:E,MATCH($C172,'Policy Characteristics'!$C:$C,0)))</f>
        <v>elec ban new power plants</v>
      </c>
      <c r="L172" s="293">
        <f>IF(ISBLANK(INDEX('Policy Characteristics'!F:F,MATCH($C172,'Policy Characteristics'!$C:$C,0))),"",INDEX('Policy Characteristics'!F:F,MATCH($C172,'Policy Characteristics'!$C:$C,0)))</f>
        <v>0</v>
      </c>
      <c r="M172" s="293">
        <f>IF(ISBLANK(INDEX('Policy Characteristics'!G:G,MATCH($C172,'Policy Characteristics'!$C:$C,0))),"",INDEX('Policy Characteristics'!G:G,MATCH($C172,'Policy Characteristics'!$C:$C,0)))</f>
        <v>1</v>
      </c>
      <c r="N172" s="293">
        <f>IF(ISBLANK(INDEX('Policy Characteristics'!H:H,MATCH($C172,'Policy Characteristics'!$C:$C,0))),"",INDEX('Policy Characteristics'!H:H,MATCH($C172,'Policy Characteristics'!$C:$C,0)))</f>
        <v>1</v>
      </c>
      <c r="O172" s="293" t="str">
        <f>IF(ISBLANK(INDEX('Policy Characteristics'!I:I,MATCH($C172,'Policy Characteristics'!$C:$C,0))),"",INDEX('Policy Characteristics'!I:I,MATCH($C172,'Policy Characteristics'!$C:$C,0)))</f>
        <v>on/off</v>
      </c>
      <c r="P172" s="293" t="str">
        <f>IF(ISBLANK(INDEX('Policy Characteristics'!J:J,MATCH($C172,'Policy Characteristics'!$C:$C,0))),"",INDEX('Policy Characteristics'!J:J,MATCH($C172,'Policy Characteristics'!$C:$C,0)))</f>
        <v>**Description:** This policy prevents new capacity of the selected type(s) from being built or deployed.</v>
      </c>
      <c r="Q172" s="293" t="str">
        <f>IF(ISBLANK(INDEX('Policy Characteristics'!K:K,MATCH($C172,'Policy Characteristics'!$C:$C,0))),"",INDEX('Policy Characteristics'!K:K,MATCH($C172,'Policy Characteristics'!$C:$C,0)))</f>
        <v>electricity-sector-main.html#ban</v>
      </c>
      <c r="R172" s="293" t="str">
        <f>IF(ISBLANK(INDEX('Policy Characteristics'!L:L,MATCH($C172,'Policy Characteristics'!$C:$C,0))),"",INDEX('Policy Characteristics'!L:L,MATCH($C172,'Policy Characteristics'!$C:$C,0)))</f>
        <v>ban-new-capacity.html</v>
      </c>
    </row>
    <row r="173" spans="1:18" s="293" customFormat="1" x14ac:dyDescent="0.25">
      <c r="A173" s="293" t="str">
        <f>IF(ISBLANK(INDEX('Policy Characteristics'!A:A,MATCH($C173,'Policy Characteristics'!$C:$C,0))),"",INDEX('Policy Characteristics'!A:A,MATCH($C173,'Policy Characteristics'!$C:$C,0)))</f>
        <v>Electricity Supply</v>
      </c>
      <c r="B173" s="294" t="str">
        <f>IF(ISBLANK(INDEX('Policy Characteristics'!B:B,MATCH($C173,'Policy Characteristics'!$C:$C,0))),"",INDEX('Policy Characteristics'!B:B,MATCH($C173,'Policy Characteristics'!$C:$C,0)))</f>
        <v>Ban New Power Plants</v>
      </c>
      <c r="C173" s="293" t="str">
        <f t="shared" ref="C173:C183" si="16">C$172</f>
        <v>Boolean Ban New Power Plants</v>
      </c>
      <c r="D173" s="299" t="s">
        <v>706</v>
      </c>
      <c r="E173" s="298"/>
      <c r="F173" s="299" t="s">
        <v>707</v>
      </c>
      <c r="G173" s="298"/>
      <c r="H173" s="20">
        <v>168</v>
      </c>
      <c r="I173" s="295" t="s">
        <v>650</v>
      </c>
      <c r="J173" s="296" t="str">
        <f>IF(ISBLANK(INDEX('Policy Characteristics'!D:D,MATCH($C173,'Policy Characteristics'!$C:$C,0))),"",INDEX('Policy Characteristics'!D:D,MATCH($C173,'Policy Characteristics'!$C:$C,0)))</f>
        <v>Ban New Power Plants</v>
      </c>
      <c r="K173" s="293" t="str">
        <f>IF(ISBLANK(INDEX('Policy Characteristics'!E:E,MATCH($C173,'Policy Characteristics'!$C:$C,0))),"",INDEX('Policy Characteristics'!E:E,MATCH($C173,'Policy Characteristics'!$C:$C,0)))</f>
        <v>elec ban new power plants</v>
      </c>
      <c r="L173" s="293">
        <f>IF(ISBLANK(INDEX('Policy Characteristics'!F:F,MATCH($C173,'Policy Characteristics'!$C:$C,0))),"",INDEX('Policy Characteristics'!F:F,MATCH($C173,'Policy Characteristics'!$C:$C,0)))</f>
        <v>0</v>
      </c>
      <c r="M173" s="293">
        <f>IF(ISBLANK(INDEX('Policy Characteristics'!G:G,MATCH($C173,'Policy Characteristics'!$C:$C,0))),"",INDEX('Policy Characteristics'!G:G,MATCH($C173,'Policy Characteristics'!$C:$C,0)))</f>
        <v>1</v>
      </c>
      <c r="N173" s="293">
        <f>IF(ISBLANK(INDEX('Policy Characteristics'!H:H,MATCH($C173,'Policy Characteristics'!$C:$C,0))),"",INDEX('Policy Characteristics'!H:H,MATCH($C173,'Policy Characteristics'!$C:$C,0)))</f>
        <v>1</v>
      </c>
      <c r="O173" s="293" t="str">
        <f>IF(ISBLANK(INDEX('Policy Characteristics'!I:I,MATCH($C173,'Policy Characteristics'!$C:$C,0))),"",INDEX('Policy Characteristics'!I:I,MATCH($C173,'Policy Characteristics'!$C:$C,0)))</f>
        <v>on/off</v>
      </c>
      <c r="P173" s="293" t="str">
        <f>IF(ISBLANK(INDEX('Policy Characteristics'!J:J,MATCH($C173,'Policy Characteristics'!$C:$C,0))),"",INDEX('Policy Characteristics'!J:J,MATCH($C173,'Policy Characteristics'!$C:$C,0)))</f>
        <v>**Description:** This policy prevents new capacity of the selected type(s) from being built or deployed.</v>
      </c>
      <c r="Q173" s="293" t="str">
        <f>IF(ISBLANK(INDEX('Policy Characteristics'!K:K,MATCH($C173,'Policy Characteristics'!$C:$C,0))),"",INDEX('Policy Characteristics'!K:K,MATCH($C173,'Policy Characteristics'!$C:$C,0)))</f>
        <v>electricity-sector-main.html#ban</v>
      </c>
      <c r="R173" s="293" t="str">
        <f>IF(ISBLANK(INDEX('Policy Characteristics'!L:L,MATCH($C173,'Policy Characteristics'!$C:$C,0))),"",INDEX('Policy Characteristics'!L:L,MATCH($C173,'Policy Characteristics'!$C:$C,0)))</f>
        <v>ban-new-capacity.html</v>
      </c>
    </row>
    <row r="174" spans="1:18" s="293" customFormat="1" x14ac:dyDescent="0.25">
      <c r="A174" s="293" t="str">
        <f>IF(ISBLANK(INDEX('Policy Characteristics'!A:A,MATCH($C174,'Policy Characteristics'!$C:$C,0))),"",INDEX('Policy Characteristics'!A:A,MATCH($C174,'Policy Characteristics'!$C:$C,0)))</f>
        <v>Electricity Supply</v>
      </c>
      <c r="B174" s="294" t="str">
        <f>IF(ISBLANK(INDEX('Policy Characteristics'!B:B,MATCH($C174,'Policy Characteristics'!$C:$C,0))),"",INDEX('Policy Characteristics'!B:B,MATCH($C174,'Policy Characteristics'!$C:$C,0)))</f>
        <v>Ban New Power Plants</v>
      </c>
      <c r="C174" s="293" t="str">
        <f t="shared" si="16"/>
        <v>Boolean Ban New Power Plants</v>
      </c>
      <c r="D174" s="299" t="s">
        <v>708</v>
      </c>
      <c r="E174" s="298"/>
      <c r="F174" s="299" t="s">
        <v>709</v>
      </c>
      <c r="G174" s="298"/>
      <c r="H174" s="255">
        <v>169</v>
      </c>
      <c r="I174" s="295" t="s">
        <v>650</v>
      </c>
      <c r="J174" s="296" t="str">
        <f>IF(ISBLANK(INDEX('Policy Characteristics'!D:D,MATCH($C174,'Policy Characteristics'!$C:$C,0))),"",INDEX('Policy Characteristics'!D:D,MATCH($C174,'Policy Characteristics'!$C:$C,0)))</f>
        <v>Ban New Power Plants</v>
      </c>
      <c r="K174" s="293" t="str">
        <f>IF(ISBLANK(INDEX('Policy Characteristics'!E:E,MATCH($C174,'Policy Characteristics'!$C:$C,0))),"",INDEX('Policy Characteristics'!E:E,MATCH($C174,'Policy Characteristics'!$C:$C,0)))</f>
        <v>elec ban new power plants</v>
      </c>
      <c r="L174" s="293">
        <f>IF(ISBLANK(INDEX('Policy Characteristics'!F:F,MATCH($C174,'Policy Characteristics'!$C:$C,0))),"",INDEX('Policy Characteristics'!F:F,MATCH($C174,'Policy Characteristics'!$C:$C,0)))</f>
        <v>0</v>
      </c>
      <c r="M174" s="293">
        <f>IF(ISBLANK(INDEX('Policy Characteristics'!G:G,MATCH($C174,'Policy Characteristics'!$C:$C,0))),"",INDEX('Policy Characteristics'!G:G,MATCH($C174,'Policy Characteristics'!$C:$C,0)))</f>
        <v>1</v>
      </c>
      <c r="N174" s="293">
        <f>IF(ISBLANK(INDEX('Policy Characteristics'!H:H,MATCH($C174,'Policy Characteristics'!$C:$C,0))),"",INDEX('Policy Characteristics'!H:H,MATCH($C174,'Policy Characteristics'!$C:$C,0)))</f>
        <v>1</v>
      </c>
      <c r="O174" s="293" t="str">
        <f>IF(ISBLANK(INDEX('Policy Characteristics'!I:I,MATCH($C174,'Policy Characteristics'!$C:$C,0))),"",INDEX('Policy Characteristics'!I:I,MATCH($C174,'Policy Characteristics'!$C:$C,0)))</f>
        <v>on/off</v>
      </c>
      <c r="P174" s="293" t="str">
        <f>IF(ISBLANK(INDEX('Policy Characteristics'!J:J,MATCH($C174,'Policy Characteristics'!$C:$C,0))),"",INDEX('Policy Characteristics'!J:J,MATCH($C174,'Policy Characteristics'!$C:$C,0)))</f>
        <v>**Description:** This policy prevents new capacity of the selected type(s) from being built or deployed.</v>
      </c>
      <c r="Q174" s="293" t="str">
        <f>IF(ISBLANK(INDEX('Policy Characteristics'!K:K,MATCH($C174,'Policy Characteristics'!$C:$C,0))),"",INDEX('Policy Characteristics'!K:K,MATCH($C174,'Policy Characteristics'!$C:$C,0)))</f>
        <v>electricity-sector-main.html#ban</v>
      </c>
      <c r="R174" s="293" t="str">
        <f>IF(ISBLANK(INDEX('Policy Characteristics'!L:L,MATCH($C174,'Policy Characteristics'!$C:$C,0))),"",INDEX('Policy Characteristics'!L:L,MATCH($C174,'Policy Characteristics'!$C:$C,0)))</f>
        <v>ban-new-capacity.html</v>
      </c>
    </row>
    <row r="175" spans="1:18" s="293" customFormat="1" x14ac:dyDescent="0.25">
      <c r="A175" s="293" t="str">
        <f>IF(ISBLANK(INDEX('Policy Characteristics'!A:A,MATCH($C175,'Policy Characteristics'!$C:$C,0))),"",INDEX('Policy Characteristics'!A:A,MATCH($C175,'Policy Characteristics'!$C:$C,0)))</f>
        <v>Electricity Supply</v>
      </c>
      <c r="B175" s="294" t="str">
        <f>IF(ISBLANK(INDEX('Policy Characteristics'!B:B,MATCH($C175,'Policy Characteristics'!$C:$C,0))),"",INDEX('Policy Characteristics'!B:B,MATCH($C175,'Policy Characteristics'!$C:$C,0)))</f>
        <v>Ban New Power Plants</v>
      </c>
      <c r="C175" s="293" t="str">
        <f t="shared" si="16"/>
        <v>Boolean Ban New Power Plants</v>
      </c>
      <c r="D175" s="299" t="s">
        <v>710</v>
      </c>
      <c r="E175" s="298"/>
      <c r="F175" s="299" t="s">
        <v>711</v>
      </c>
      <c r="G175" s="298"/>
      <c r="H175" s="20">
        <v>170</v>
      </c>
      <c r="I175" s="295" t="s">
        <v>650</v>
      </c>
      <c r="J175" s="296" t="str">
        <f>IF(ISBLANK(INDEX('Policy Characteristics'!D:D,MATCH($C175,'Policy Characteristics'!$C:$C,0))),"",INDEX('Policy Characteristics'!D:D,MATCH($C175,'Policy Characteristics'!$C:$C,0)))</f>
        <v>Ban New Power Plants</v>
      </c>
      <c r="K175" s="293" t="str">
        <f>IF(ISBLANK(INDEX('Policy Characteristics'!E:E,MATCH($C175,'Policy Characteristics'!$C:$C,0))),"",INDEX('Policy Characteristics'!E:E,MATCH($C175,'Policy Characteristics'!$C:$C,0)))</f>
        <v>elec ban new power plants</v>
      </c>
      <c r="L175" s="293">
        <f>IF(ISBLANK(INDEX('Policy Characteristics'!F:F,MATCH($C175,'Policy Characteristics'!$C:$C,0))),"",INDEX('Policy Characteristics'!F:F,MATCH($C175,'Policy Characteristics'!$C:$C,0)))</f>
        <v>0</v>
      </c>
      <c r="M175" s="293">
        <f>IF(ISBLANK(INDEX('Policy Characteristics'!G:G,MATCH($C175,'Policy Characteristics'!$C:$C,0))),"",INDEX('Policy Characteristics'!G:G,MATCH($C175,'Policy Characteristics'!$C:$C,0)))</f>
        <v>1</v>
      </c>
      <c r="N175" s="293">
        <f>IF(ISBLANK(INDEX('Policy Characteristics'!H:H,MATCH($C175,'Policy Characteristics'!$C:$C,0))),"",INDEX('Policy Characteristics'!H:H,MATCH($C175,'Policy Characteristics'!$C:$C,0)))</f>
        <v>1</v>
      </c>
      <c r="O175" s="293" t="str">
        <f>IF(ISBLANK(INDEX('Policy Characteristics'!I:I,MATCH($C175,'Policy Characteristics'!$C:$C,0))),"",INDEX('Policy Characteristics'!I:I,MATCH($C175,'Policy Characteristics'!$C:$C,0)))</f>
        <v>on/off</v>
      </c>
      <c r="P175" s="293" t="str">
        <f>IF(ISBLANK(INDEX('Policy Characteristics'!J:J,MATCH($C175,'Policy Characteristics'!$C:$C,0))),"",INDEX('Policy Characteristics'!J:J,MATCH($C175,'Policy Characteristics'!$C:$C,0)))</f>
        <v>**Description:** This policy prevents new capacity of the selected type(s) from being built or deployed.</v>
      </c>
      <c r="Q175" s="293" t="str">
        <f>IF(ISBLANK(INDEX('Policy Characteristics'!K:K,MATCH($C175,'Policy Characteristics'!$C:$C,0))),"",INDEX('Policy Characteristics'!K:K,MATCH($C175,'Policy Characteristics'!$C:$C,0)))</f>
        <v>electricity-sector-main.html#ban</v>
      </c>
      <c r="R175" s="293" t="str">
        <f>IF(ISBLANK(INDEX('Policy Characteristics'!L:L,MATCH($C175,'Policy Characteristics'!$C:$C,0))),"",INDEX('Policy Characteristics'!L:L,MATCH($C175,'Policy Characteristics'!$C:$C,0)))</f>
        <v>ban-new-capacity.html</v>
      </c>
    </row>
    <row r="176" spans="1:18" s="293" customFormat="1" x14ac:dyDescent="0.25">
      <c r="A176" s="293" t="str">
        <f>IF(ISBLANK(INDEX('Policy Characteristics'!A:A,MATCH($C176,'Policy Characteristics'!$C:$C,0))),"",INDEX('Policy Characteristics'!A:A,MATCH($C176,'Policy Characteristics'!$C:$C,0)))</f>
        <v>Electricity Supply</v>
      </c>
      <c r="B176" s="294" t="str">
        <f>IF(ISBLANK(INDEX('Policy Characteristics'!B:B,MATCH($C176,'Policy Characteristics'!$C:$C,0))),"",INDEX('Policy Characteristics'!B:B,MATCH($C176,'Policy Characteristics'!$C:$C,0)))</f>
        <v>Ban New Power Plants</v>
      </c>
      <c r="C176" s="293" t="str">
        <f t="shared" si="16"/>
        <v>Boolean Ban New Power Plants</v>
      </c>
      <c r="D176" s="299" t="s">
        <v>712</v>
      </c>
      <c r="E176" s="298"/>
      <c r="F176" s="299" t="s">
        <v>713</v>
      </c>
      <c r="G176" s="298"/>
      <c r="H176" s="20">
        <v>608</v>
      </c>
      <c r="I176" s="295" t="s">
        <v>660</v>
      </c>
      <c r="J176" s="296" t="str">
        <f>IF(ISBLANK(INDEX('Policy Characteristics'!D:D,MATCH($C176,'Policy Characteristics'!$C:$C,0))),"",INDEX('Policy Characteristics'!D:D,MATCH($C176,'Policy Characteristics'!$C:$C,0)))</f>
        <v>Ban New Power Plants</v>
      </c>
      <c r="K176" s="293" t="str">
        <f>IF(ISBLANK(INDEX('Policy Characteristics'!E:E,MATCH($C176,'Policy Characteristics'!$C:$C,0))),"",INDEX('Policy Characteristics'!E:E,MATCH($C176,'Policy Characteristics'!$C:$C,0)))</f>
        <v>elec ban new power plants</v>
      </c>
      <c r="L176" s="293">
        <f>IF(ISBLANK(INDEX('Policy Characteristics'!F:F,MATCH($C176,'Policy Characteristics'!$C:$C,0))),"",INDEX('Policy Characteristics'!F:F,MATCH($C176,'Policy Characteristics'!$C:$C,0)))</f>
        <v>0</v>
      </c>
      <c r="M176" s="293">
        <f>IF(ISBLANK(INDEX('Policy Characteristics'!G:G,MATCH($C176,'Policy Characteristics'!$C:$C,0))),"",INDEX('Policy Characteristics'!G:G,MATCH($C176,'Policy Characteristics'!$C:$C,0)))</f>
        <v>1</v>
      </c>
      <c r="N176" s="293">
        <f>IF(ISBLANK(INDEX('Policy Characteristics'!H:H,MATCH($C176,'Policy Characteristics'!$C:$C,0))),"",INDEX('Policy Characteristics'!H:H,MATCH($C176,'Policy Characteristics'!$C:$C,0)))</f>
        <v>1</v>
      </c>
      <c r="O176" s="293" t="str">
        <f>IF(ISBLANK(INDEX('Policy Characteristics'!I:I,MATCH($C176,'Policy Characteristics'!$C:$C,0))),"",INDEX('Policy Characteristics'!I:I,MATCH($C176,'Policy Characteristics'!$C:$C,0)))</f>
        <v>on/off</v>
      </c>
      <c r="P176" s="293" t="str">
        <f>IF(ISBLANK(INDEX('Policy Characteristics'!J:J,MATCH($C176,'Policy Characteristics'!$C:$C,0))),"",INDEX('Policy Characteristics'!J:J,MATCH($C176,'Policy Characteristics'!$C:$C,0)))</f>
        <v>**Description:** This policy prevents new capacity of the selected type(s) from being built or deployed.</v>
      </c>
      <c r="Q176" s="293" t="str">
        <f>IF(ISBLANK(INDEX('Policy Characteristics'!K:K,MATCH($C176,'Policy Characteristics'!$C:$C,0))),"",INDEX('Policy Characteristics'!K:K,MATCH($C176,'Policy Characteristics'!$C:$C,0)))</f>
        <v>electricity-sector-main.html#ban</v>
      </c>
      <c r="R176" s="293" t="str">
        <f>IF(ISBLANK(INDEX('Policy Characteristics'!L:L,MATCH($C176,'Policy Characteristics'!$C:$C,0))),"",INDEX('Policy Characteristics'!L:L,MATCH($C176,'Policy Characteristics'!$C:$C,0)))</f>
        <v>ban-new-capacity.html</v>
      </c>
    </row>
    <row r="177" spans="1:18" s="293" customFormat="1" x14ac:dyDescent="0.25">
      <c r="A177" s="293" t="str">
        <f>IF(ISBLANK(INDEX('Policy Characteristics'!A:A,MATCH($C177,'Policy Characteristics'!$C:$C,0))),"",INDEX('Policy Characteristics'!A:A,MATCH($C177,'Policy Characteristics'!$C:$C,0)))</f>
        <v>Electricity Supply</v>
      </c>
      <c r="B177" s="294" t="str">
        <f>IF(ISBLANK(INDEX('Policy Characteristics'!B:B,MATCH($C177,'Policy Characteristics'!$C:$C,0))),"",INDEX('Policy Characteristics'!B:B,MATCH($C177,'Policy Characteristics'!$C:$C,0)))</f>
        <v>Ban New Power Plants</v>
      </c>
      <c r="C177" s="293" t="str">
        <f t="shared" si="16"/>
        <v>Boolean Ban New Power Plants</v>
      </c>
      <c r="D177" s="299" t="s">
        <v>714</v>
      </c>
      <c r="E177" s="298"/>
      <c r="F177" s="299" t="s">
        <v>715</v>
      </c>
      <c r="G177" s="298"/>
      <c r="H177" s="20">
        <v>609</v>
      </c>
      <c r="I177" s="295" t="s">
        <v>660</v>
      </c>
      <c r="J177" s="296" t="str">
        <f>IF(ISBLANK(INDEX('Policy Characteristics'!D:D,MATCH($C177,'Policy Characteristics'!$C:$C,0))),"",INDEX('Policy Characteristics'!D:D,MATCH($C177,'Policy Characteristics'!$C:$C,0)))</f>
        <v>Ban New Power Plants</v>
      </c>
      <c r="K177" s="293" t="str">
        <f>IF(ISBLANK(INDEX('Policy Characteristics'!E:E,MATCH($C177,'Policy Characteristics'!$C:$C,0))),"",INDEX('Policy Characteristics'!E:E,MATCH($C177,'Policy Characteristics'!$C:$C,0)))</f>
        <v>elec ban new power plants</v>
      </c>
      <c r="L177" s="293">
        <f>IF(ISBLANK(INDEX('Policy Characteristics'!F:F,MATCH($C177,'Policy Characteristics'!$C:$C,0))),"",INDEX('Policy Characteristics'!F:F,MATCH($C177,'Policy Characteristics'!$C:$C,0)))</f>
        <v>0</v>
      </c>
      <c r="M177" s="293">
        <f>IF(ISBLANK(INDEX('Policy Characteristics'!G:G,MATCH($C177,'Policy Characteristics'!$C:$C,0))),"",INDEX('Policy Characteristics'!G:G,MATCH($C177,'Policy Characteristics'!$C:$C,0)))</f>
        <v>1</v>
      </c>
      <c r="N177" s="293">
        <f>IF(ISBLANK(INDEX('Policy Characteristics'!H:H,MATCH($C177,'Policy Characteristics'!$C:$C,0))),"",INDEX('Policy Characteristics'!H:H,MATCH($C177,'Policy Characteristics'!$C:$C,0)))</f>
        <v>1</v>
      </c>
      <c r="O177" s="293" t="str">
        <f>IF(ISBLANK(INDEX('Policy Characteristics'!I:I,MATCH($C177,'Policy Characteristics'!$C:$C,0))),"",INDEX('Policy Characteristics'!I:I,MATCH($C177,'Policy Characteristics'!$C:$C,0)))</f>
        <v>on/off</v>
      </c>
      <c r="P177" s="293" t="str">
        <f>IF(ISBLANK(INDEX('Policy Characteristics'!J:J,MATCH($C177,'Policy Characteristics'!$C:$C,0))),"",INDEX('Policy Characteristics'!J:J,MATCH($C177,'Policy Characteristics'!$C:$C,0)))</f>
        <v>**Description:** This policy prevents new capacity of the selected type(s) from being built or deployed.</v>
      </c>
      <c r="Q177" s="293" t="str">
        <f>IF(ISBLANK(INDEX('Policy Characteristics'!K:K,MATCH($C177,'Policy Characteristics'!$C:$C,0))),"",INDEX('Policy Characteristics'!K:K,MATCH($C177,'Policy Characteristics'!$C:$C,0)))</f>
        <v>electricity-sector-main.html#ban</v>
      </c>
      <c r="R177" s="293" t="str">
        <f>IF(ISBLANK(INDEX('Policy Characteristics'!L:L,MATCH($C177,'Policy Characteristics'!$C:$C,0))),"",INDEX('Policy Characteristics'!L:L,MATCH($C177,'Policy Characteristics'!$C:$C,0)))</f>
        <v>ban-new-capacity.html</v>
      </c>
    </row>
    <row r="178" spans="1:18" s="293" customFormat="1" x14ac:dyDescent="0.25">
      <c r="A178" s="293" t="str">
        <f>IF(ISBLANK(INDEX('Policy Characteristics'!A:A,MATCH($C178,'Policy Characteristics'!$C:$C,0))),"",INDEX('Policy Characteristics'!A:A,MATCH($C178,'Policy Characteristics'!$C:$C,0)))</f>
        <v>Electricity Supply</v>
      </c>
      <c r="B178" s="294" t="str">
        <f>IF(ISBLANK(INDEX('Policy Characteristics'!B:B,MATCH($C178,'Policy Characteristics'!$C:$C,0))),"",INDEX('Policy Characteristics'!B:B,MATCH($C178,'Policy Characteristics'!$C:$C,0)))</f>
        <v>Ban New Power Plants</v>
      </c>
      <c r="C178" s="293" t="str">
        <f t="shared" si="16"/>
        <v>Boolean Ban New Power Plants</v>
      </c>
      <c r="D178" s="299" t="s">
        <v>716</v>
      </c>
      <c r="E178" s="298"/>
      <c r="F178" s="299" t="s">
        <v>717</v>
      </c>
      <c r="G178" s="298"/>
      <c r="H178" s="20">
        <v>610</v>
      </c>
      <c r="I178" s="295" t="s">
        <v>660</v>
      </c>
      <c r="J178" s="296" t="str">
        <f>IF(ISBLANK(INDEX('Policy Characteristics'!D:D,MATCH($C178,'Policy Characteristics'!$C:$C,0))),"",INDEX('Policy Characteristics'!D:D,MATCH($C178,'Policy Characteristics'!$C:$C,0)))</f>
        <v>Ban New Power Plants</v>
      </c>
      <c r="K178" s="293" t="str">
        <f>IF(ISBLANK(INDEX('Policy Characteristics'!E:E,MATCH($C178,'Policy Characteristics'!$C:$C,0))),"",INDEX('Policy Characteristics'!E:E,MATCH($C178,'Policy Characteristics'!$C:$C,0)))</f>
        <v>elec ban new power plants</v>
      </c>
      <c r="L178" s="293">
        <f>IF(ISBLANK(INDEX('Policy Characteristics'!F:F,MATCH($C178,'Policy Characteristics'!$C:$C,0))),"",INDEX('Policy Characteristics'!F:F,MATCH($C178,'Policy Characteristics'!$C:$C,0)))</f>
        <v>0</v>
      </c>
      <c r="M178" s="293">
        <f>IF(ISBLANK(INDEX('Policy Characteristics'!G:G,MATCH($C178,'Policy Characteristics'!$C:$C,0))),"",INDEX('Policy Characteristics'!G:G,MATCH($C178,'Policy Characteristics'!$C:$C,0)))</f>
        <v>1</v>
      </c>
      <c r="N178" s="293">
        <f>IF(ISBLANK(INDEX('Policy Characteristics'!H:H,MATCH($C178,'Policy Characteristics'!$C:$C,0))),"",INDEX('Policy Characteristics'!H:H,MATCH($C178,'Policy Characteristics'!$C:$C,0)))</f>
        <v>1</v>
      </c>
      <c r="O178" s="293" t="str">
        <f>IF(ISBLANK(INDEX('Policy Characteristics'!I:I,MATCH($C178,'Policy Characteristics'!$C:$C,0))),"",INDEX('Policy Characteristics'!I:I,MATCH($C178,'Policy Characteristics'!$C:$C,0)))</f>
        <v>on/off</v>
      </c>
      <c r="P178" s="293" t="str">
        <f>IF(ISBLANK(INDEX('Policy Characteristics'!J:J,MATCH($C178,'Policy Characteristics'!$C:$C,0))),"",INDEX('Policy Characteristics'!J:J,MATCH($C178,'Policy Characteristics'!$C:$C,0)))</f>
        <v>**Description:** This policy prevents new capacity of the selected type(s) from being built or deployed.</v>
      </c>
      <c r="Q178" s="293" t="str">
        <f>IF(ISBLANK(INDEX('Policy Characteristics'!K:K,MATCH($C178,'Policy Characteristics'!$C:$C,0))),"",INDEX('Policy Characteristics'!K:K,MATCH($C178,'Policy Characteristics'!$C:$C,0)))</f>
        <v>electricity-sector-main.html#ban</v>
      </c>
      <c r="R178" s="293" t="str">
        <f>IF(ISBLANK(INDEX('Policy Characteristics'!L:L,MATCH($C178,'Policy Characteristics'!$C:$C,0))),"",INDEX('Policy Characteristics'!L:L,MATCH($C178,'Policy Characteristics'!$C:$C,0)))</f>
        <v>ban-new-capacity.html</v>
      </c>
    </row>
    <row r="179" spans="1:18" s="293" customFormat="1" x14ac:dyDescent="0.25">
      <c r="A179" s="293" t="str">
        <f>IF(ISBLANK(INDEX('Policy Characteristics'!A:A,MATCH($C179,'Policy Characteristics'!$C:$C,0))),"",INDEX('Policy Characteristics'!A:A,MATCH($C179,'Policy Characteristics'!$C:$C,0)))</f>
        <v>Electricity Supply</v>
      </c>
      <c r="B179" s="294" t="str">
        <f>IF(ISBLANK(INDEX('Policy Characteristics'!B:B,MATCH($C179,'Policy Characteristics'!$C:$C,0))),"",INDEX('Policy Characteristics'!B:B,MATCH($C179,'Policy Characteristics'!$C:$C,0)))</f>
        <v>Ban New Power Plants</v>
      </c>
      <c r="C179" s="293" t="str">
        <f t="shared" si="16"/>
        <v>Boolean Ban New Power Plants</v>
      </c>
      <c r="D179" s="299" t="s">
        <v>718</v>
      </c>
      <c r="E179" s="298"/>
      <c r="F179" s="299" t="s">
        <v>719</v>
      </c>
      <c r="G179" s="298"/>
      <c r="H179" s="20">
        <v>611</v>
      </c>
      <c r="I179" s="295" t="s">
        <v>660</v>
      </c>
      <c r="J179" s="296" t="str">
        <f>IF(ISBLANK(INDEX('Policy Characteristics'!D:D,MATCH($C179,'Policy Characteristics'!$C:$C,0))),"",INDEX('Policy Characteristics'!D:D,MATCH($C179,'Policy Characteristics'!$C:$C,0)))</f>
        <v>Ban New Power Plants</v>
      </c>
      <c r="K179" s="293" t="str">
        <f>IF(ISBLANK(INDEX('Policy Characteristics'!E:E,MATCH($C179,'Policy Characteristics'!$C:$C,0))),"",INDEX('Policy Characteristics'!E:E,MATCH($C179,'Policy Characteristics'!$C:$C,0)))</f>
        <v>elec ban new power plants</v>
      </c>
      <c r="L179" s="293">
        <f>IF(ISBLANK(INDEX('Policy Characteristics'!F:F,MATCH($C179,'Policy Characteristics'!$C:$C,0))),"",INDEX('Policy Characteristics'!F:F,MATCH($C179,'Policy Characteristics'!$C:$C,0)))</f>
        <v>0</v>
      </c>
      <c r="M179" s="293">
        <f>IF(ISBLANK(INDEX('Policy Characteristics'!G:G,MATCH($C179,'Policy Characteristics'!$C:$C,0))),"",INDEX('Policy Characteristics'!G:G,MATCH($C179,'Policy Characteristics'!$C:$C,0)))</f>
        <v>1</v>
      </c>
      <c r="N179" s="293">
        <f>IF(ISBLANK(INDEX('Policy Characteristics'!H:H,MATCH($C179,'Policy Characteristics'!$C:$C,0))),"",INDEX('Policy Characteristics'!H:H,MATCH($C179,'Policy Characteristics'!$C:$C,0)))</f>
        <v>1</v>
      </c>
      <c r="O179" s="293" t="str">
        <f>IF(ISBLANK(INDEX('Policy Characteristics'!I:I,MATCH($C179,'Policy Characteristics'!$C:$C,0))),"",INDEX('Policy Characteristics'!I:I,MATCH($C179,'Policy Characteristics'!$C:$C,0)))</f>
        <v>on/off</v>
      </c>
      <c r="P179" s="293" t="str">
        <f>IF(ISBLANK(INDEX('Policy Characteristics'!J:J,MATCH($C179,'Policy Characteristics'!$C:$C,0))),"",INDEX('Policy Characteristics'!J:J,MATCH($C179,'Policy Characteristics'!$C:$C,0)))</f>
        <v>**Description:** This policy prevents new capacity of the selected type(s) from being built or deployed.</v>
      </c>
      <c r="Q179" s="293" t="str">
        <f>IF(ISBLANK(INDEX('Policy Characteristics'!K:K,MATCH($C179,'Policy Characteristics'!$C:$C,0))),"",INDEX('Policy Characteristics'!K:K,MATCH($C179,'Policy Characteristics'!$C:$C,0)))</f>
        <v>electricity-sector-main.html#ban</v>
      </c>
      <c r="R179" s="293" t="str">
        <f>IF(ISBLANK(INDEX('Policy Characteristics'!L:L,MATCH($C179,'Policy Characteristics'!$C:$C,0))),"",INDEX('Policy Characteristics'!L:L,MATCH($C179,'Policy Characteristics'!$C:$C,0)))</f>
        <v>ban-new-capacity.html</v>
      </c>
    </row>
    <row r="180" spans="1:18" s="293" customFormat="1" x14ac:dyDescent="0.25">
      <c r="A180" s="293" t="str">
        <f>IF(ISBLANK(INDEX('Policy Characteristics'!A:A,MATCH($C180,'Policy Characteristics'!$C:$C,0))),"",INDEX('Policy Characteristics'!A:A,MATCH($C180,'Policy Characteristics'!$C:$C,0)))</f>
        <v>Electricity Supply</v>
      </c>
      <c r="B180" s="294" t="str">
        <f>IF(ISBLANK(INDEX('Policy Characteristics'!B:B,MATCH($C180,'Policy Characteristics'!$C:$C,0))),"",INDEX('Policy Characteristics'!B:B,MATCH($C180,'Policy Characteristics'!$C:$C,0)))</f>
        <v>Ban New Power Plants</v>
      </c>
      <c r="C180" s="293" t="str">
        <f t="shared" ref="C180:C187" si="17">C$172</f>
        <v>Boolean Ban New Power Plants</v>
      </c>
      <c r="D180" s="299" t="s">
        <v>720</v>
      </c>
      <c r="E180" s="298"/>
      <c r="F180" s="299" t="s">
        <v>721</v>
      </c>
      <c r="G180" s="298"/>
      <c r="H180" s="20">
        <v>612</v>
      </c>
      <c r="I180" s="295" t="s">
        <v>660</v>
      </c>
      <c r="J180" s="296" t="str">
        <f>IF(ISBLANK(INDEX('Policy Characteristics'!D:D,MATCH($C180,'Policy Characteristics'!$C:$C,0))),"",INDEX('Policy Characteristics'!D:D,MATCH($C180,'Policy Characteristics'!$C:$C,0)))</f>
        <v>Ban New Power Plants</v>
      </c>
      <c r="K180" s="293" t="str">
        <f>IF(ISBLANK(INDEX('Policy Characteristics'!E:E,MATCH($C180,'Policy Characteristics'!$C:$C,0))),"",INDEX('Policy Characteristics'!E:E,MATCH($C180,'Policy Characteristics'!$C:$C,0)))</f>
        <v>elec ban new power plants</v>
      </c>
      <c r="L180" s="293">
        <f>IF(ISBLANK(INDEX('Policy Characteristics'!F:F,MATCH($C180,'Policy Characteristics'!$C:$C,0))),"",INDEX('Policy Characteristics'!F:F,MATCH($C180,'Policy Characteristics'!$C:$C,0)))</f>
        <v>0</v>
      </c>
      <c r="M180" s="293">
        <f>IF(ISBLANK(INDEX('Policy Characteristics'!G:G,MATCH($C180,'Policy Characteristics'!$C:$C,0))),"",INDEX('Policy Characteristics'!G:G,MATCH($C180,'Policy Characteristics'!$C:$C,0)))</f>
        <v>1</v>
      </c>
      <c r="N180" s="293">
        <f>IF(ISBLANK(INDEX('Policy Characteristics'!H:H,MATCH($C180,'Policy Characteristics'!$C:$C,0))),"",INDEX('Policy Characteristics'!H:H,MATCH($C180,'Policy Characteristics'!$C:$C,0)))</f>
        <v>1</v>
      </c>
      <c r="O180" s="293" t="str">
        <f>IF(ISBLANK(INDEX('Policy Characteristics'!I:I,MATCH($C180,'Policy Characteristics'!$C:$C,0))),"",INDEX('Policy Characteristics'!I:I,MATCH($C180,'Policy Characteristics'!$C:$C,0)))</f>
        <v>on/off</v>
      </c>
      <c r="P180" s="293" t="str">
        <f>IF(ISBLANK(INDEX('Policy Characteristics'!J:J,MATCH($C180,'Policy Characteristics'!$C:$C,0))),"",INDEX('Policy Characteristics'!J:J,MATCH($C180,'Policy Characteristics'!$C:$C,0)))</f>
        <v>**Description:** This policy prevents new capacity of the selected type(s) from being built or deployed.</v>
      </c>
      <c r="Q180" s="293" t="str">
        <f>IF(ISBLANK(INDEX('Policy Characteristics'!K:K,MATCH($C180,'Policy Characteristics'!$C:$C,0))),"",INDEX('Policy Characteristics'!K:K,MATCH($C180,'Policy Characteristics'!$C:$C,0)))</f>
        <v>electricity-sector-main.html#ban</v>
      </c>
      <c r="R180" s="293" t="str">
        <f>IF(ISBLANK(INDEX('Policy Characteristics'!L:L,MATCH($C180,'Policy Characteristics'!$C:$C,0))),"",INDEX('Policy Characteristics'!L:L,MATCH($C180,'Policy Characteristics'!$C:$C,0)))</f>
        <v>ban-new-capacity.html</v>
      </c>
    </row>
    <row r="181" spans="1:18" s="293" customFormat="1" x14ac:dyDescent="0.25">
      <c r="A181" s="293" t="str">
        <f>IF(ISBLANK(INDEX('Policy Characteristics'!A:A,MATCH($C181,'Policy Characteristics'!$C:$C,0))),"",INDEX('Policy Characteristics'!A:A,MATCH($C181,'Policy Characteristics'!$C:$C,0)))</f>
        <v>Electricity Supply</v>
      </c>
      <c r="B181" s="294" t="str">
        <f>IF(ISBLANK(INDEX('Policy Characteristics'!B:B,MATCH($C181,'Policy Characteristics'!$C:$C,0))),"",INDEX('Policy Characteristics'!B:B,MATCH($C181,'Policy Characteristics'!$C:$C,0)))</f>
        <v>Ban New Power Plants</v>
      </c>
      <c r="C181" s="293" t="str">
        <f t="shared" si="16"/>
        <v>Boolean Ban New Power Plants</v>
      </c>
      <c r="D181" s="299" t="s">
        <v>722</v>
      </c>
      <c r="E181" s="298"/>
      <c r="F181" s="299" t="s">
        <v>723</v>
      </c>
      <c r="G181" s="298"/>
      <c r="H181" s="20">
        <v>613</v>
      </c>
      <c r="I181" s="295" t="s">
        <v>660</v>
      </c>
      <c r="J181" s="296" t="str">
        <f>IF(ISBLANK(INDEX('Policy Characteristics'!D:D,MATCH($C181,'Policy Characteristics'!$C:$C,0))),"",INDEX('Policy Characteristics'!D:D,MATCH($C181,'Policy Characteristics'!$C:$C,0)))</f>
        <v>Ban New Power Plants</v>
      </c>
      <c r="K181" s="293" t="str">
        <f>IF(ISBLANK(INDEX('Policy Characteristics'!E:E,MATCH($C181,'Policy Characteristics'!$C:$C,0))),"",INDEX('Policy Characteristics'!E:E,MATCH($C181,'Policy Characteristics'!$C:$C,0)))</f>
        <v>elec ban new power plants</v>
      </c>
      <c r="L181" s="293">
        <f>IF(ISBLANK(INDEX('Policy Characteristics'!F:F,MATCH($C181,'Policy Characteristics'!$C:$C,0))),"",INDEX('Policy Characteristics'!F:F,MATCH($C181,'Policy Characteristics'!$C:$C,0)))</f>
        <v>0</v>
      </c>
      <c r="M181" s="293">
        <f>IF(ISBLANK(INDEX('Policy Characteristics'!G:G,MATCH($C181,'Policy Characteristics'!$C:$C,0))),"",INDEX('Policy Characteristics'!G:G,MATCH($C181,'Policy Characteristics'!$C:$C,0)))</f>
        <v>1</v>
      </c>
      <c r="N181" s="293">
        <f>IF(ISBLANK(INDEX('Policy Characteristics'!H:H,MATCH($C181,'Policy Characteristics'!$C:$C,0))),"",INDEX('Policy Characteristics'!H:H,MATCH($C181,'Policy Characteristics'!$C:$C,0)))</f>
        <v>1</v>
      </c>
      <c r="O181" s="293" t="str">
        <f>IF(ISBLANK(INDEX('Policy Characteristics'!I:I,MATCH($C181,'Policy Characteristics'!$C:$C,0))),"",INDEX('Policy Characteristics'!I:I,MATCH($C181,'Policy Characteristics'!$C:$C,0)))</f>
        <v>on/off</v>
      </c>
      <c r="P181" s="293" t="str">
        <f>IF(ISBLANK(INDEX('Policy Characteristics'!J:J,MATCH($C181,'Policy Characteristics'!$C:$C,0))),"",INDEX('Policy Characteristics'!J:J,MATCH($C181,'Policy Characteristics'!$C:$C,0)))</f>
        <v>**Description:** This policy prevents new capacity of the selected type(s) from being built or deployed.</v>
      </c>
      <c r="Q181" s="293" t="str">
        <f>IF(ISBLANK(INDEX('Policy Characteristics'!K:K,MATCH($C181,'Policy Characteristics'!$C:$C,0))),"",INDEX('Policy Characteristics'!K:K,MATCH($C181,'Policy Characteristics'!$C:$C,0)))</f>
        <v>electricity-sector-main.html#ban</v>
      </c>
      <c r="R181" s="293" t="str">
        <f>IF(ISBLANK(INDEX('Policy Characteristics'!L:L,MATCH($C181,'Policy Characteristics'!$C:$C,0))),"",INDEX('Policy Characteristics'!L:L,MATCH($C181,'Policy Characteristics'!$C:$C,0)))</f>
        <v>ban-new-capacity.html</v>
      </c>
    </row>
    <row r="182" spans="1:18" s="293" customFormat="1" x14ac:dyDescent="0.25">
      <c r="A182" s="293" t="str">
        <f>IF(ISBLANK(INDEX('Policy Characteristics'!A:A,MATCH($C182,'Policy Characteristics'!$C:$C,0))),"",INDEX('Policy Characteristics'!A:A,MATCH($C182,'Policy Characteristics'!$C:$C,0)))</f>
        <v>Electricity Supply</v>
      </c>
      <c r="B182" s="294" t="str">
        <f>IF(ISBLANK(INDEX('Policy Characteristics'!B:B,MATCH($C182,'Policy Characteristics'!$C:$C,0))),"",INDEX('Policy Characteristics'!B:B,MATCH($C182,'Policy Characteristics'!$C:$C,0)))</f>
        <v>Ban New Power Plants</v>
      </c>
      <c r="C182" s="293" t="str">
        <f t="shared" si="16"/>
        <v>Boolean Ban New Power Plants</v>
      </c>
      <c r="D182" s="299" t="s">
        <v>724</v>
      </c>
      <c r="E182" s="298"/>
      <c r="F182" s="299" t="s">
        <v>725</v>
      </c>
      <c r="G182" s="298"/>
      <c r="H182" s="20">
        <v>614</v>
      </c>
      <c r="I182" s="295" t="s">
        <v>660</v>
      </c>
      <c r="J182" s="296" t="str">
        <f>IF(ISBLANK(INDEX('Policy Characteristics'!D:D,MATCH($C182,'Policy Characteristics'!$C:$C,0))),"",INDEX('Policy Characteristics'!D:D,MATCH($C182,'Policy Characteristics'!$C:$C,0)))</f>
        <v>Ban New Power Plants</v>
      </c>
      <c r="K182" s="293" t="str">
        <f>IF(ISBLANK(INDEX('Policy Characteristics'!E:E,MATCH($C182,'Policy Characteristics'!$C:$C,0))),"",INDEX('Policy Characteristics'!E:E,MATCH($C182,'Policy Characteristics'!$C:$C,0)))</f>
        <v>elec ban new power plants</v>
      </c>
      <c r="L182" s="293">
        <f>IF(ISBLANK(INDEX('Policy Characteristics'!F:F,MATCH($C182,'Policy Characteristics'!$C:$C,0))),"",INDEX('Policy Characteristics'!F:F,MATCH($C182,'Policy Characteristics'!$C:$C,0)))</f>
        <v>0</v>
      </c>
      <c r="M182" s="293">
        <f>IF(ISBLANK(INDEX('Policy Characteristics'!G:G,MATCH($C182,'Policy Characteristics'!$C:$C,0))),"",INDEX('Policy Characteristics'!G:G,MATCH($C182,'Policy Characteristics'!$C:$C,0)))</f>
        <v>1</v>
      </c>
      <c r="N182" s="293">
        <f>IF(ISBLANK(INDEX('Policy Characteristics'!H:H,MATCH($C182,'Policy Characteristics'!$C:$C,0))),"",INDEX('Policy Characteristics'!H:H,MATCH($C182,'Policy Characteristics'!$C:$C,0)))</f>
        <v>1</v>
      </c>
      <c r="O182" s="293" t="str">
        <f>IF(ISBLANK(INDEX('Policy Characteristics'!I:I,MATCH($C182,'Policy Characteristics'!$C:$C,0))),"",INDEX('Policy Characteristics'!I:I,MATCH($C182,'Policy Characteristics'!$C:$C,0)))</f>
        <v>on/off</v>
      </c>
      <c r="P182" s="293" t="str">
        <f>IF(ISBLANK(INDEX('Policy Characteristics'!J:J,MATCH($C182,'Policy Characteristics'!$C:$C,0))),"",INDEX('Policy Characteristics'!J:J,MATCH($C182,'Policy Characteristics'!$C:$C,0)))</f>
        <v>**Description:** This policy prevents new capacity of the selected type(s) from being built or deployed.</v>
      </c>
      <c r="Q182" s="293" t="str">
        <f>IF(ISBLANK(INDEX('Policy Characteristics'!K:K,MATCH($C182,'Policy Characteristics'!$C:$C,0))),"",INDEX('Policy Characteristics'!K:K,MATCH($C182,'Policy Characteristics'!$C:$C,0)))</f>
        <v>electricity-sector-main.html#ban</v>
      </c>
      <c r="R182" s="293" t="str">
        <f>IF(ISBLANK(INDEX('Policy Characteristics'!L:L,MATCH($C182,'Policy Characteristics'!$C:$C,0))),"",INDEX('Policy Characteristics'!L:L,MATCH($C182,'Policy Characteristics'!$C:$C,0)))</f>
        <v>ban-new-capacity.html</v>
      </c>
    </row>
    <row r="183" spans="1:18" s="293" customFormat="1" x14ac:dyDescent="0.25">
      <c r="A183" s="293" t="str">
        <f>IF(ISBLANK(INDEX('Policy Characteristics'!A:A,MATCH($C183,'Policy Characteristics'!$C:$C,0))),"",INDEX('Policy Characteristics'!A:A,MATCH($C183,'Policy Characteristics'!$C:$C,0)))</f>
        <v>Electricity Supply</v>
      </c>
      <c r="B183" s="294" t="str">
        <f>IF(ISBLANK(INDEX('Policy Characteristics'!B:B,MATCH($C183,'Policy Characteristics'!$C:$C,0))),"",INDEX('Policy Characteristics'!B:B,MATCH($C183,'Policy Characteristics'!$C:$C,0)))</f>
        <v>Ban New Power Plants</v>
      </c>
      <c r="C183" s="293" t="str">
        <f t="shared" si="16"/>
        <v>Boolean Ban New Power Plants</v>
      </c>
      <c r="D183" s="299" t="s">
        <v>726</v>
      </c>
      <c r="E183" s="298"/>
      <c r="F183" s="299" t="s">
        <v>727</v>
      </c>
      <c r="G183" s="298"/>
      <c r="H183" s="20">
        <v>116</v>
      </c>
      <c r="I183" s="295" t="s">
        <v>650</v>
      </c>
      <c r="J183" s="296" t="str">
        <f>IF(ISBLANK(INDEX('Policy Characteristics'!D:D,MATCH($C183,'Policy Characteristics'!$C:$C,0))),"",INDEX('Policy Characteristics'!D:D,MATCH($C183,'Policy Characteristics'!$C:$C,0)))</f>
        <v>Ban New Power Plants</v>
      </c>
      <c r="K183" s="293" t="str">
        <f>IF(ISBLANK(INDEX('Policy Characteristics'!E:E,MATCH($C183,'Policy Characteristics'!$C:$C,0))),"",INDEX('Policy Characteristics'!E:E,MATCH($C183,'Policy Characteristics'!$C:$C,0)))</f>
        <v>elec ban new power plants</v>
      </c>
      <c r="L183" s="293">
        <f>IF(ISBLANK(INDEX('Policy Characteristics'!F:F,MATCH($C183,'Policy Characteristics'!$C:$C,0))),"",INDEX('Policy Characteristics'!F:F,MATCH($C183,'Policy Characteristics'!$C:$C,0)))</f>
        <v>0</v>
      </c>
      <c r="M183" s="293">
        <f>IF(ISBLANK(INDEX('Policy Characteristics'!G:G,MATCH($C183,'Policy Characteristics'!$C:$C,0))),"",INDEX('Policy Characteristics'!G:G,MATCH($C183,'Policy Characteristics'!$C:$C,0)))</f>
        <v>1</v>
      </c>
      <c r="N183" s="293">
        <f>IF(ISBLANK(INDEX('Policy Characteristics'!H:H,MATCH($C183,'Policy Characteristics'!$C:$C,0))),"",INDEX('Policy Characteristics'!H:H,MATCH($C183,'Policy Characteristics'!$C:$C,0)))</f>
        <v>1</v>
      </c>
      <c r="O183" s="293" t="str">
        <f>IF(ISBLANK(INDEX('Policy Characteristics'!I:I,MATCH($C183,'Policy Characteristics'!$C:$C,0))),"",INDEX('Policy Characteristics'!I:I,MATCH($C183,'Policy Characteristics'!$C:$C,0)))</f>
        <v>on/off</v>
      </c>
      <c r="P183" s="293" t="str">
        <f>IF(ISBLANK(INDEX('Policy Characteristics'!J:J,MATCH($C183,'Policy Characteristics'!$C:$C,0))),"",INDEX('Policy Characteristics'!J:J,MATCH($C183,'Policy Characteristics'!$C:$C,0)))</f>
        <v>**Description:** This policy prevents new capacity of the selected type(s) from being built or deployed.</v>
      </c>
      <c r="Q183" s="293" t="str">
        <f>IF(ISBLANK(INDEX('Policy Characteristics'!K:K,MATCH($C183,'Policy Characteristics'!$C:$C,0))),"",INDEX('Policy Characteristics'!K:K,MATCH($C183,'Policy Characteristics'!$C:$C,0)))</f>
        <v>electricity-sector-main.html#ban</v>
      </c>
      <c r="R183" s="293" t="str">
        <f>IF(ISBLANK(INDEX('Policy Characteristics'!L:L,MATCH($C183,'Policy Characteristics'!$C:$C,0))),"",INDEX('Policy Characteristics'!L:L,MATCH($C183,'Policy Characteristics'!$C:$C,0)))</f>
        <v>ban-new-capacity.html</v>
      </c>
    </row>
    <row r="184" spans="1:18" s="293" customFormat="1" x14ac:dyDescent="0.25">
      <c r="A184" s="293" t="str">
        <f>IF(ISBLANK(INDEX('Policy Characteristics'!A:A,MATCH($C184,'Policy Characteristics'!$C:$C,0))),"",INDEX('Policy Characteristics'!A:A,MATCH($C184,'Policy Characteristics'!$C:$C,0)))</f>
        <v>Electricity Supply</v>
      </c>
      <c r="B184" s="294" t="str">
        <f>IF(ISBLANK(INDEX('Policy Characteristics'!B:B,MATCH($C184,'Policy Characteristics'!$C:$C,0))),"",INDEX('Policy Characteristics'!B:B,MATCH($C184,'Policy Characteristics'!$C:$C,0)))</f>
        <v>Ban New Power Plants</v>
      </c>
      <c r="C184" s="293" t="str">
        <f t="shared" si="17"/>
        <v>Boolean Ban New Power Plants</v>
      </c>
      <c r="D184" s="299" t="s">
        <v>728</v>
      </c>
      <c r="E184" s="298"/>
      <c r="F184" s="299" t="s">
        <v>729</v>
      </c>
      <c r="G184" s="298"/>
      <c r="H184" s="20">
        <v>615</v>
      </c>
      <c r="I184" s="295" t="s">
        <v>660</v>
      </c>
      <c r="J184" s="296" t="str">
        <f>IF(ISBLANK(INDEX('Policy Characteristics'!D:D,MATCH($C184,'Policy Characteristics'!$C:$C,0))),"",INDEX('Policy Characteristics'!D:D,MATCH($C184,'Policy Characteristics'!$C:$C,0)))</f>
        <v>Ban New Power Plants</v>
      </c>
      <c r="K184" s="293" t="str">
        <f>IF(ISBLANK(INDEX('Policy Characteristics'!E:E,MATCH($C184,'Policy Characteristics'!$C:$C,0))),"",INDEX('Policy Characteristics'!E:E,MATCH($C184,'Policy Characteristics'!$C:$C,0)))</f>
        <v>elec ban new power plants</v>
      </c>
      <c r="L184" s="293">
        <f>IF(ISBLANK(INDEX('Policy Characteristics'!F:F,MATCH($C184,'Policy Characteristics'!$C:$C,0))),"",INDEX('Policy Characteristics'!F:F,MATCH($C184,'Policy Characteristics'!$C:$C,0)))</f>
        <v>0</v>
      </c>
      <c r="M184" s="293">
        <f>IF(ISBLANK(INDEX('Policy Characteristics'!G:G,MATCH($C184,'Policy Characteristics'!$C:$C,0))),"",INDEX('Policy Characteristics'!G:G,MATCH($C184,'Policy Characteristics'!$C:$C,0)))</f>
        <v>1</v>
      </c>
      <c r="N184" s="293">
        <f>IF(ISBLANK(INDEX('Policy Characteristics'!H:H,MATCH($C184,'Policy Characteristics'!$C:$C,0))),"",INDEX('Policy Characteristics'!H:H,MATCH($C184,'Policy Characteristics'!$C:$C,0)))</f>
        <v>1</v>
      </c>
      <c r="O184" s="293" t="str">
        <f>IF(ISBLANK(INDEX('Policy Characteristics'!I:I,MATCH($C184,'Policy Characteristics'!$C:$C,0))),"",INDEX('Policy Characteristics'!I:I,MATCH($C184,'Policy Characteristics'!$C:$C,0)))</f>
        <v>on/off</v>
      </c>
      <c r="P184" s="293" t="str">
        <f>IF(ISBLANK(INDEX('Policy Characteristics'!J:J,MATCH($C184,'Policy Characteristics'!$C:$C,0))),"",INDEX('Policy Characteristics'!J:J,MATCH($C184,'Policy Characteristics'!$C:$C,0)))</f>
        <v>**Description:** This policy prevents new capacity of the selected type(s) from being built or deployed.</v>
      </c>
      <c r="Q184" s="293" t="str">
        <f>IF(ISBLANK(INDEX('Policy Characteristics'!K:K,MATCH($C184,'Policy Characteristics'!$C:$C,0))),"",INDEX('Policy Characteristics'!K:K,MATCH($C184,'Policy Characteristics'!$C:$C,0)))</f>
        <v>electricity-sector-main.html#ban</v>
      </c>
      <c r="R184" s="293" t="str">
        <f>IF(ISBLANK(INDEX('Policy Characteristics'!L:L,MATCH($C184,'Policy Characteristics'!$C:$C,0))),"",INDEX('Policy Characteristics'!L:L,MATCH($C184,'Policy Characteristics'!$C:$C,0)))</f>
        <v>ban-new-capacity.html</v>
      </c>
    </row>
    <row r="185" spans="1:18" s="293" customFormat="1" x14ac:dyDescent="0.25">
      <c r="A185" s="293" t="str">
        <f>IF(ISBLANK(INDEX('Policy Characteristics'!A:A,MATCH($C185,'Policy Characteristics'!$C:$C,0))),"",INDEX('Policy Characteristics'!A:A,MATCH($C185,'Policy Characteristics'!$C:$C,0)))</f>
        <v>Electricity Supply</v>
      </c>
      <c r="B185" s="294" t="str">
        <f>IF(ISBLANK(INDEX('Policy Characteristics'!B:B,MATCH($C185,'Policy Characteristics'!$C:$C,0))),"",INDEX('Policy Characteristics'!B:B,MATCH($C185,'Policy Characteristics'!$C:$C,0)))</f>
        <v>Ban New Power Plants</v>
      </c>
      <c r="C185" s="293" t="str">
        <f t="shared" si="17"/>
        <v>Boolean Ban New Power Plants</v>
      </c>
      <c r="D185" s="299" t="s">
        <v>730</v>
      </c>
      <c r="E185" s="298"/>
      <c r="F185" s="299" t="s">
        <v>731</v>
      </c>
      <c r="G185" s="298"/>
      <c r="H185" s="20">
        <v>616</v>
      </c>
      <c r="I185" s="295" t="s">
        <v>660</v>
      </c>
      <c r="J185" s="296" t="str">
        <f>IF(ISBLANK(INDEX('Policy Characteristics'!D:D,MATCH($C185,'Policy Characteristics'!$C:$C,0))),"",INDEX('Policy Characteristics'!D:D,MATCH($C185,'Policy Characteristics'!$C:$C,0)))</f>
        <v>Ban New Power Plants</v>
      </c>
      <c r="K185" s="293" t="str">
        <f>IF(ISBLANK(INDEX('Policy Characteristics'!E:E,MATCH($C185,'Policy Characteristics'!$C:$C,0))),"",INDEX('Policy Characteristics'!E:E,MATCH($C185,'Policy Characteristics'!$C:$C,0)))</f>
        <v>elec ban new power plants</v>
      </c>
      <c r="L185" s="293">
        <f>IF(ISBLANK(INDEX('Policy Characteristics'!F:F,MATCH($C185,'Policy Characteristics'!$C:$C,0))),"",INDEX('Policy Characteristics'!F:F,MATCH($C185,'Policy Characteristics'!$C:$C,0)))</f>
        <v>0</v>
      </c>
      <c r="M185" s="293">
        <f>IF(ISBLANK(INDEX('Policy Characteristics'!G:G,MATCH($C185,'Policy Characteristics'!$C:$C,0))),"",INDEX('Policy Characteristics'!G:G,MATCH($C185,'Policy Characteristics'!$C:$C,0)))</f>
        <v>1</v>
      </c>
      <c r="N185" s="293">
        <f>IF(ISBLANK(INDEX('Policy Characteristics'!H:H,MATCH($C185,'Policy Characteristics'!$C:$C,0))),"",INDEX('Policy Characteristics'!H:H,MATCH($C185,'Policy Characteristics'!$C:$C,0)))</f>
        <v>1</v>
      </c>
      <c r="O185" s="293" t="str">
        <f>IF(ISBLANK(INDEX('Policy Characteristics'!I:I,MATCH($C185,'Policy Characteristics'!$C:$C,0))),"",INDEX('Policy Characteristics'!I:I,MATCH($C185,'Policy Characteristics'!$C:$C,0)))</f>
        <v>on/off</v>
      </c>
      <c r="P185" s="293" t="str">
        <f>IF(ISBLANK(INDEX('Policy Characteristics'!J:J,MATCH($C185,'Policy Characteristics'!$C:$C,0))),"",INDEX('Policy Characteristics'!J:J,MATCH($C185,'Policy Characteristics'!$C:$C,0)))</f>
        <v>**Description:** This policy prevents new capacity of the selected type(s) from being built or deployed.</v>
      </c>
      <c r="Q185" s="293" t="str">
        <f>IF(ISBLANK(INDEX('Policy Characteristics'!K:K,MATCH($C185,'Policy Characteristics'!$C:$C,0))),"",INDEX('Policy Characteristics'!K:K,MATCH($C185,'Policy Characteristics'!$C:$C,0)))</f>
        <v>electricity-sector-main.html#ban</v>
      </c>
      <c r="R185" s="293" t="str">
        <f>IF(ISBLANK(INDEX('Policy Characteristics'!L:L,MATCH($C185,'Policy Characteristics'!$C:$C,0))),"",INDEX('Policy Characteristics'!L:L,MATCH($C185,'Policy Characteristics'!$C:$C,0)))</f>
        <v>ban-new-capacity.html</v>
      </c>
    </row>
    <row r="186" spans="1:18" s="293" customFormat="1" x14ac:dyDescent="0.25">
      <c r="A186" s="293" t="str">
        <f>IF(ISBLANK(INDEX('Policy Characteristics'!A:A,MATCH($C186,'Policy Characteristics'!$C:$C,0))),"",INDEX('Policy Characteristics'!A:A,MATCH($C186,'Policy Characteristics'!$C:$C,0)))</f>
        <v>Electricity Supply</v>
      </c>
      <c r="B186" s="294" t="str">
        <f>IF(ISBLANK(INDEX('Policy Characteristics'!B:B,MATCH($C186,'Policy Characteristics'!$C:$C,0))),"",INDEX('Policy Characteristics'!B:B,MATCH($C186,'Policy Characteristics'!$C:$C,0)))</f>
        <v>Ban New Power Plants</v>
      </c>
      <c r="C186" s="293" t="str">
        <f t="shared" si="17"/>
        <v>Boolean Ban New Power Plants</v>
      </c>
      <c r="D186" s="299" t="s">
        <v>732</v>
      </c>
      <c r="E186" s="298"/>
      <c r="F186" s="299" t="s">
        <v>733</v>
      </c>
      <c r="G186" s="298"/>
      <c r="H186" s="20">
        <v>617</v>
      </c>
      <c r="I186" s="295" t="s">
        <v>660</v>
      </c>
      <c r="J186" s="296" t="str">
        <f>IF(ISBLANK(INDEX('Policy Characteristics'!D:D,MATCH($C186,'Policy Characteristics'!$C:$C,0))),"",INDEX('Policy Characteristics'!D:D,MATCH($C186,'Policy Characteristics'!$C:$C,0)))</f>
        <v>Ban New Power Plants</v>
      </c>
      <c r="K186" s="293" t="str">
        <f>IF(ISBLANK(INDEX('Policy Characteristics'!E:E,MATCH($C186,'Policy Characteristics'!$C:$C,0))),"",INDEX('Policy Characteristics'!E:E,MATCH($C186,'Policy Characteristics'!$C:$C,0)))</f>
        <v>elec ban new power plants</v>
      </c>
      <c r="L186" s="293">
        <f>IF(ISBLANK(INDEX('Policy Characteristics'!F:F,MATCH($C186,'Policy Characteristics'!$C:$C,0))),"",INDEX('Policy Characteristics'!F:F,MATCH($C186,'Policy Characteristics'!$C:$C,0)))</f>
        <v>0</v>
      </c>
      <c r="M186" s="293">
        <f>IF(ISBLANK(INDEX('Policy Characteristics'!G:G,MATCH($C186,'Policy Characteristics'!$C:$C,0))),"",INDEX('Policy Characteristics'!G:G,MATCH($C186,'Policy Characteristics'!$C:$C,0)))</f>
        <v>1</v>
      </c>
      <c r="N186" s="293">
        <f>IF(ISBLANK(INDEX('Policy Characteristics'!H:H,MATCH($C186,'Policy Characteristics'!$C:$C,0))),"",INDEX('Policy Characteristics'!H:H,MATCH($C186,'Policy Characteristics'!$C:$C,0)))</f>
        <v>1</v>
      </c>
      <c r="O186" s="293" t="str">
        <f>IF(ISBLANK(INDEX('Policy Characteristics'!I:I,MATCH($C186,'Policy Characteristics'!$C:$C,0))),"",INDEX('Policy Characteristics'!I:I,MATCH($C186,'Policy Characteristics'!$C:$C,0)))</f>
        <v>on/off</v>
      </c>
      <c r="P186" s="293" t="str">
        <f>IF(ISBLANK(INDEX('Policy Characteristics'!J:J,MATCH($C186,'Policy Characteristics'!$C:$C,0))),"",INDEX('Policy Characteristics'!J:J,MATCH($C186,'Policy Characteristics'!$C:$C,0)))</f>
        <v>**Description:** This policy prevents new capacity of the selected type(s) from being built or deployed.</v>
      </c>
      <c r="Q186" s="293" t="str">
        <f>IF(ISBLANK(INDEX('Policy Characteristics'!K:K,MATCH($C186,'Policy Characteristics'!$C:$C,0))),"",INDEX('Policy Characteristics'!K:K,MATCH($C186,'Policy Characteristics'!$C:$C,0)))</f>
        <v>electricity-sector-main.html#ban</v>
      </c>
      <c r="R186" s="293" t="str">
        <f>IF(ISBLANK(INDEX('Policy Characteristics'!L:L,MATCH($C186,'Policy Characteristics'!$C:$C,0))),"",INDEX('Policy Characteristics'!L:L,MATCH($C186,'Policy Characteristics'!$C:$C,0)))</f>
        <v>ban-new-capacity.html</v>
      </c>
    </row>
    <row r="187" spans="1:18" s="293" customFormat="1" x14ac:dyDescent="0.25">
      <c r="A187" s="293" t="str">
        <f>IF(ISBLANK(INDEX('Policy Characteristics'!A:A,MATCH($C187,'Policy Characteristics'!$C:$C,0))),"",INDEX('Policy Characteristics'!A:A,MATCH($C187,'Policy Characteristics'!$C:$C,0)))</f>
        <v>Electricity Supply</v>
      </c>
      <c r="B187" s="294" t="str">
        <f>IF(ISBLANK(INDEX('Policy Characteristics'!B:B,MATCH($C187,'Policy Characteristics'!$C:$C,0))),"",INDEX('Policy Characteristics'!B:B,MATCH($C187,'Policy Characteristics'!$C:$C,0)))</f>
        <v>Ban New Power Plants</v>
      </c>
      <c r="C187" s="293" t="str">
        <f t="shared" si="17"/>
        <v>Boolean Ban New Power Plants</v>
      </c>
      <c r="D187" s="299" t="s">
        <v>734</v>
      </c>
      <c r="E187" s="298"/>
      <c r="F187" s="299" t="s">
        <v>735</v>
      </c>
      <c r="G187" s="298"/>
      <c r="H187" s="20">
        <v>618</v>
      </c>
      <c r="I187" s="295" t="s">
        <v>660</v>
      </c>
      <c r="J187" s="296" t="str">
        <f>IF(ISBLANK(INDEX('Policy Characteristics'!D:D,MATCH($C187,'Policy Characteristics'!$C:$C,0))),"",INDEX('Policy Characteristics'!D:D,MATCH($C187,'Policy Characteristics'!$C:$C,0)))</f>
        <v>Ban New Power Plants</v>
      </c>
      <c r="K187" s="293" t="str">
        <f>IF(ISBLANK(INDEX('Policy Characteristics'!E:E,MATCH($C187,'Policy Characteristics'!$C:$C,0))),"",INDEX('Policy Characteristics'!E:E,MATCH($C187,'Policy Characteristics'!$C:$C,0)))</f>
        <v>elec ban new power plants</v>
      </c>
      <c r="L187" s="293">
        <f>IF(ISBLANK(INDEX('Policy Characteristics'!F:F,MATCH($C187,'Policy Characteristics'!$C:$C,0))),"",INDEX('Policy Characteristics'!F:F,MATCH($C187,'Policy Characteristics'!$C:$C,0)))</f>
        <v>0</v>
      </c>
      <c r="M187" s="293">
        <f>IF(ISBLANK(INDEX('Policy Characteristics'!G:G,MATCH($C187,'Policy Characteristics'!$C:$C,0))),"",INDEX('Policy Characteristics'!G:G,MATCH($C187,'Policy Characteristics'!$C:$C,0)))</f>
        <v>1</v>
      </c>
      <c r="N187" s="293">
        <f>IF(ISBLANK(INDEX('Policy Characteristics'!H:H,MATCH($C187,'Policy Characteristics'!$C:$C,0))),"",INDEX('Policy Characteristics'!H:H,MATCH($C187,'Policy Characteristics'!$C:$C,0)))</f>
        <v>1</v>
      </c>
      <c r="O187" s="293" t="str">
        <f>IF(ISBLANK(INDEX('Policy Characteristics'!I:I,MATCH($C187,'Policy Characteristics'!$C:$C,0))),"",INDEX('Policy Characteristics'!I:I,MATCH($C187,'Policy Characteristics'!$C:$C,0)))</f>
        <v>on/off</v>
      </c>
      <c r="P187" s="293" t="str">
        <f>IF(ISBLANK(INDEX('Policy Characteristics'!J:J,MATCH($C187,'Policy Characteristics'!$C:$C,0))),"",INDEX('Policy Characteristics'!J:J,MATCH($C187,'Policy Characteristics'!$C:$C,0)))</f>
        <v>**Description:** This policy prevents new capacity of the selected type(s) from being built or deployed.</v>
      </c>
      <c r="Q187" s="293" t="str">
        <f>IF(ISBLANK(INDEX('Policy Characteristics'!K:K,MATCH($C187,'Policy Characteristics'!$C:$C,0))),"",INDEX('Policy Characteristics'!K:K,MATCH($C187,'Policy Characteristics'!$C:$C,0)))</f>
        <v>electricity-sector-main.html#ban</v>
      </c>
      <c r="R187" s="293" t="str">
        <f>IF(ISBLANK(INDEX('Policy Characteristics'!L:L,MATCH($C187,'Policy Characteristics'!$C:$C,0))),"",INDEX('Policy Characteristics'!L:L,MATCH($C187,'Policy Characteristics'!$C:$C,0)))</f>
        <v>ban-new-capacity.html</v>
      </c>
    </row>
    <row r="188" spans="1:18" s="275" customFormat="1" x14ac:dyDescent="0.25">
      <c r="A188" s="293" t="str">
        <f>IF(ISBLANK(INDEX('Policy Characteristics'!A:A,MATCH($C188,'Policy Characteristics'!$C:$C,0))),"",INDEX('Policy Characteristics'!A:A,MATCH($C188,'Policy Characteristics'!$C:$C,0)))</f>
        <v>Electricity Supply</v>
      </c>
      <c r="B188" s="294" t="str">
        <f>IF(ISBLANK(INDEX('Policy Characteristics'!B:B,MATCH($C188,'Policy Characteristics'!$C:$C,0))),"",INDEX('Policy Characteristics'!B:B,MATCH($C188,'Policy Characteristics'!$C:$C,0)))</f>
        <v>Carbon Capture and Sequestration</v>
      </c>
      <c r="C188" s="275" t="s">
        <v>215</v>
      </c>
      <c r="D188" s="298" t="s">
        <v>704</v>
      </c>
      <c r="E188" s="298"/>
      <c r="F188" s="298" t="s">
        <v>705</v>
      </c>
      <c r="G188" s="299"/>
      <c r="H188" s="255">
        <v>876</v>
      </c>
      <c r="I188" s="297" t="s">
        <v>650</v>
      </c>
      <c r="J188" s="296" t="str">
        <f>IF(ISBLANK(INDEX('Policy Characteristics'!D:D,MATCH($C188,'Policy Characteristics'!$C:$C,0))),"",INDEX('Policy Characteristics'!D:D,MATCH($C188,'Policy Characteristics'!$C:$C,0)))</f>
        <v>Electricity Sector CCS</v>
      </c>
      <c r="K188" s="293" t="str">
        <f>IF(ISBLANK(INDEX('Policy Characteristics'!E:E,MATCH($C188,'Policy Characteristics'!$C:$C,0))),"",INDEX('Policy Characteristics'!E:E,MATCH($C188,'Policy Characteristics'!$C:$C,0)))</f>
        <v>elec CCS</v>
      </c>
      <c r="L188" s="237">
        <f>IF(ISBLANK(INDEX('Policy Characteristics'!F:F,MATCH($C188,'Policy Characteristics'!$C:$C,0))),"",INDEX('Policy Characteristics'!F:F,MATCH($C188,'Policy Characteristics'!$C:$C,0)))</f>
        <v>0</v>
      </c>
      <c r="M188" s="237">
        <f>IF(ISBLANK(INDEX('Policy Characteristics'!G:G,MATCH($C188,'Policy Characteristics'!$C:$C,0))),"",INDEX('Policy Characteristics'!G:G,MATCH($C188,'Policy Characteristics'!$C:$C,0)))</f>
        <v>1</v>
      </c>
      <c r="N188" s="237">
        <f>IF(ISBLANK(INDEX('Policy Characteristics'!H:H,MATCH($C188,'Policy Characteristics'!$C:$C,0))),"",INDEX('Policy Characteristics'!H:H,MATCH($C188,'Policy Characteristics'!$C:$C,0)))</f>
        <v>0.01</v>
      </c>
      <c r="O188" s="293" t="str">
        <f>IF(ISBLANK(INDEX('Policy Characteristics'!I:I,MATCH($C188,'Policy Characteristics'!$C:$C,0))),"",INDEX('Policy Characteristics'!I:I,MATCH($C188,'Policy Characteristics'!$C:$C,0)))</f>
        <v>% of CO2 captured</v>
      </c>
      <c r="P188" s="293"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93" t="str">
        <f>IF(ISBLANK(INDEX('Policy Characteristics'!K:K,MATCH($C188,'Policy Characteristics'!$C:$C,0))),"",INDEX('Policy Characteristics'!K:K,MATCH($C188,'Policy Characteristics'!$C:$C,0)))</f>
        <v>ccs.html#ccs</v>
      </c>
      <c r="R188" s="293" t="str">
        <f>IF(ISBLANK(INDEX('Policy Characteristics'!L:L,MATCH($C188,'Policy Characteristics'!$C:$C,0))),"",INDEX('Policy Characteristics'!L:L,MATCH($C188,'Policy Characteristics'!$C:$C,0)))</f>
        <v>carbon-capture-and-sequestration.html</v>
      </c>
    </row>
    <row r="189" spans="1:18" s="293" customFormat="1" x14ac:dyDescent="0.25">
      <c r="A189" s="293" t="str">
        <f>IF(ISBLANK(INDEX('Policy Characteristics'!A:A,MATCH($C189,'Policy Characteristics'!$C:$C,0))),"",INDEX('Policy Characteristics'!A:A,MATCH($C189,'Policy Characteristics'!$C:$C,0)))</f>
        <v>Electricity Supply</v>
      </c>
      <c r="B189" s="294" t="str">
        <f>IF(ISBLANK(INDEX('Policy Characteristics'!B:B,MATCH($C189,'Policy Characteristics'!$C:$C,0))),"",INDEX('Policy Characteristics'!B:B,MATCH($C189,'Policy Characteristics'!$C:$C,0)))</f>
        <v>Carbon Capture and Sequestration</v>
      </c>
      <c r="C189" s="293" t="str">
        <f t="shared" ref="C189:C203" si="18">C$188</f>
        <v>Electricity Sector Fraction of Potential Additional CCS Achieved</v>
      </c>
      <c r="D189" s="299" t="s">
        <v>706</v>
      </c>
      <c r="E189" s="298"/>
      <c r="F189" s="299" t="s">
        <v>707</v>
      </c>
      <c r="G189" s="298"/>
      <c r="H189" s="255">
        <v>877</v>
      </c>
      <c r="I189" s="297" t="s">
        <v>650</v>
      </c>
      <c r="J189" s="296" t="str">
        <f>IF(ISBLANK(INDEX('Policy Characteristics'!D:D,MATCH($C189,'Policy Characteristics'!$C:$C,0))),"",INDEX('Policy Characteristics'!D:D,MATCH($C189,'Policy Characteristics'!$C:$C,0)))</f>
        <v>Electricity Sector CCS</v>
      </c>
      <c r="K189" s="293" t="str">
        <f>IF(ISBLANK(INDEX('Policy Characteristics'!E:E,MATCH($C189,'Policy Characteristics'!$C:$C,0))),"",INDEX('Policy Characteristics'!E:E,MATCH($C189,'Policy Characteristics'!$C:$C,0)))</f>
        <v>elec CCS</v>
      </c>
      <c r="L189" s="237">
        <f>IF(ISBLANK(INDEX('Policy Characteristics'!F:F,MATCH($C189,'Policy Characteristics'!$C:$C,0))),"",INDEX('Policy Characteristics'!F:F,MATCH($C189,'Policy Characteristics'!$C:$C,0)))</f>
        <v>0</v>
      </c>
      <c r="M189" s="237">
        <f>IF(ISBLANK(INDEX('Policy Characteristics'!G:G,MATCH($C189,'Policy Characteristics'!$C:$C,0))),"",INDEX('Policy Characteristics'!G:G,MATCH($C189,'Policy Characteristics'!$C:$C,0)))</f>
        <v>1</v>
      </c>
      <c r="N189" s="237">
        <f>IF(ISBLANK(INDEX('Policy Characteristics'!H:H,MATCH($C189,'Policy Characteristics'!$C:$C,0))),"",INDEX('Policy Characteristics'!H:H,MATCH($C189,'Policy Characteristics'!$C:$C,0)))</f>
        <v>0.01</v>
      </c>
      <c r="O189" s="293" t="str">
        <f>IF(ISBLANK(INDEX('Policy Characteristics'!I:I,MATCH($C189,'Policy Characteristics'!$C:$C,0))),"",INDEX('Policy Characteristics'!I:I,MATCH($C189,'Policy Characteristics'!$C:$C,0)))</f>
        <v>% of CO2 captured</v>
      </c>
      <c r="P189" s="293"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93" t="str">
        <f>IF(ISBLANK(INDEX('Policy Characteristics'!K:K,MATCH($C189,'Policy Characteristics'!$C:$C,0))),"",INDEX('Policy Characteristics'!K:K,MATCH($C189,'Policy Characteristics'!$C:$C,0)))</f>
        <v>ccs.html#ccs</v>
      </c>
      <c r="R189" s="293" t="str">
        <f>IF(ISBLANK(INDEX('Policy Characteristics'!L:L,MATCH($C189,'Policy Characteristics'!$C:$C,0))),"",INDEX('Policy Characteristics'!L:L,MATCH($C189,'Policy Characteristics'!$C:$C,0)))</f>
        <v>carbon-capture-and-sequestration.html</v>
      </c>
    </row>
    <row r="190" spans="1:18" s="293" customFormat="1" x14ac:dyDescent="0.25">
      <c r="A190" s="293" t="str">
        <f>IF(ISBLANK(INDEX('Policy Characteristics'!A:A,MATCH($C190,'Policy Characteristics'!$C:$C,0))),"",INDEX('Policy Characteristics'!A:A,MATCH($C190,'Policy Characteristics'!$C:$C,0)))</f>
        <v>Electricity Supply</v>
      </c>
      <c r="B190" s="294" t="str">
        <f>IF(ISBLANK(INDEX('Policy Characteristics'!B:B,MATCH($C190,'Policy Characteristics'!$C:$C,0))),"",INDEX('Policy Characteristics'!B:B,MATCH($C190,'Policy Characteristics'!$C:$C,0)))</f>
        <v>Carbon Capture and Sequestration</v>
      </c>
      <c r="C190" s="293" t="str">
        <f t="shared" si="18"/>
        <v>Electricity Sector Fraction of Potential Additional CCS Achieved</v>
      </c>
      <c r="D190" s="299" t="s">
        <v>708</v>
      </c>
      <c r="E190" s="298"/>
      <c r="F190" s="299" t="s">
        <v>709</v>
      </c>
      <c r="G190" s="298"/>
      <c r="H190" s="255">
        <v>878</v>
      </c>
      <c r="I190" s="295" t="s">
        <v>660</v>
      </c>
      <c r="J190" s="296" t="str">
        <f>IF(ISBLANK(INDEX('Policy Characteristics'!D:D,MATCH($C190,'Policy Characteristics'!$C:$C,0))),"",INDEX('Policy Characteristics'!D:D,MATCH($C190,'Policy Characteristics'!$C:$C,0)))</f>
        <v>Electricity Sector CCS</v>
      </c>
      <c r="K190" s="293" t="str">
        <f>IF(ISBLANK(INDEX('Policy Characteristics'!E:E,MATCH($C190,'Policy Characteristics'!$C:$C,0))),"",INDEX('Policy Characteristics'!E:E,MATCH($C190,'Policy Characteristics'!$C:$C,0)))</f>
        <v>elec CCS</v>
      </c>
      <c r="L190" s="237">
        <f>IF(ISBLANK(INDEX('Policy Characteristics'!F:F,MATCH($C190,'Policy Characteristics'!$C:$C,0))),"",INDEX('Policy Characteristics'!F:F,MATCH($C190,'Policy Characteristics'!$C:$C,0)))</f>
        <v>0</v>
      </c>
      <c r="M190" s="237">
        <f>IF(ISBLANK(INDEX('Policy Characteristics'!G:G,MATCH($C190,'Policy Characteristics'!$C:$C,0))),"",INDEX('Policy Characteristics'!G:G,MATCH($C190,'Policy Characteristics'!$C:$C,0)))</f>
        <v>1</v>
      </c>
      <c r="N190" s="237">
        <f>IF(ISBLANK(INDEX('Policy Characteristics'!H:H,MATCH($C190,'Policy Characteristics'!$C:$C,0))),"",INDEX('Policy Characteristics'!H:H,MATCH($C190,'Policy Characteristics'!$C:$C,0)))</f>
        <v>0.01</v>
      </c>
      <c r="O190" s="293" t="str">
        <f>IF(ISBLANK(INDEX('Policy Characteristics'!I:I,MATCH($C190,'Policy Characteristics'!$C:$C,0))),"",INDEX('Policy Characteristics'!I:I,MATCH($C190,'Policy Characteristics'!$C:$C,0)))</f>
        <v>% of CO2 captured</v>
      </c>
      <c r="P190" s="293"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93" t="str">
        <f>IF(ISBLANK(INDEX('Policy Characteristics'!K:K,MATCH($C190,'Policy Characteristics'!$C:$C,0))),"",INDEX('Policy Characteristics'!K:K,MATCH($C190,'Policy Characteristics'!$C:$C,0)))</f>
        <v>ccs.html#ccs</v>
      </c>
      <c r="R190" s="293" t="str">
        <f>IF(ISBLANK(INDEX('Policy Characteristics'!L:L,MATCH($C190,'Policy Characteristics'!$C:$C,0))),"",INDEX('Policy Characteristics'!L:L,MATCH($C190,'Policy Characteristics'!$C:$C,0)))</f>
        <v>carbon-capture-and-sequestration.html</v>
      </c>
    </row>
    <row r="191" spans="1:18" s="293" customFormat="1" x14ac:dyDescent="0.25">
      <c r="A191" s="293" t="str">
        <f>IF(ISBLANK(INDEX('Policy Characteristics'!A:A,MATCH($C191,'Policy Characteristics'!$C:$C,0))),"",INDEX('Policy Characteristics'!A:A,MATCH($C191,'Policy Characteristics'!$C:$C,0)))</f>
        <v>Electricity Supply</v>
      </c>
      <c r="B191" s="294" t="str">
        <f>IF(ISBLANK(INDEX('Policy Characteristics'!B:B,MATCH($C191,'Policy Characteristics'!$C:$C,0))),"",INDEX('Policy Characteristics'!B:B,MATCH($C191,'Policy Characteristics'!$C:$C,0)))</f>
        <v>Carbon Capture and Sequestration</v>
      </c>
      <c r="C191" s="293" t="str">
        <f t="shared" si="18"/>
        <v>Electricity Sector Fraction of Potential Additional CCS Achieved</v>
      </c>
      <c r="D191" s="299" t="s">
        <v>710</v>
      </c>
      <c r="E191" s="298"/>
      <c r="F191" s="299" t="s">
        <v>711</v>
      </c>
      <c r="G191" s="298"/>
      <c r="H191" s="255">
        <v>879</v>
      </c>
      <c r="I191" s="295" t="s">
        <v>660</v>
      </c>
      <c r="J191" s="296" t="str">
        <f>IF(ISBLANK(INDEX('Policy Characteristics'!D:D,MATCH($C191,'Policy Characteristics'!$C:$C,0))),"",INDEX('Policy Characteristics'!D:D,MATCH($C191,'Policy Characteristics'!$C:$C,0)))</f>
        <v>Electricity Sector CCS</v>
      </c>
      <c r="K191" s="293" t="str">
        <f>IF(ISBLANK(INDEX('Policy Characteristics'!E:E,MATCH($C191,'Policy Characteristics'!$C:$C,0))),"",INDEX('Policy Characteristics'!E:E,MATCH($C191,'Policy Characteristics'!$C:$C,0)))</f>
        <v>elec CCS</v>
      </c>
      <c r="L191" s="237">
        <f>IF(ISBLANK(INDEX('Policy Characteristics'!F:F,MATCH($C191,'Policy Characteristics'!$C:$C,0))),"",INDEX('Policy Characteristics'!F:F,MATCH($C191,'Policy Characteristics'!$C:$C,0)))</f>
        <v>0</v>
      </c>
      <c r="M191" s="237">
        <f>IF(ISBLANK(INDEX('Policy Characteristics'!G:G,MATCH($C191,'Policy Characteristics'!$C:$C,0))),"",INDEX('Policy Characteristics'!G:G,MATCH($C191,'Policy Characteristics'!$C:$C,0)))</f>
        <v>1</v>
      </c>
      <c r="N191" s="237">
        <f>IF(ISBLANK(INDEX('Policy Characteristics'!H:H,MATCH($C191,'Policy Characteristics'!$C:$C,0))),"",INDEX('Policy Characteristics'!H:H,MATCH($C191,'Policy Characteristics'!$C:$C,0)))</f>
        <v>0.01</v>
      </c>
      <c r="O191" s="293" t="str">
        <f>IF(ISBLANK(INDEX('Policy Characteristics'!I:I,MATCH($C191,'Policy Characteristics'!$C:$C,0))),"",INDEX('Policy Characteristics'!I:I,MATCH($C191,'Policy Characteristics'!$C:$C,0)))</f>
        <v>% of CO2 captured</v>
      </c>
      <c r="P191" s="293"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93" t="str">
        <f>IF(ISBLANK(INDEX('Policy Characteristics'!K:K,MATCH($C191,'Policy Characteristics'!$C:$C,0))),"",INDEX('Policy Characteristics'!K:K,MATCH($C191,'Policy Characteristics'!$C:$C,0)))</f>
        <v>ccs.html#ccs</v>
      </c>
      <c r="R191" s="293" t="str">
        <f>IF(ISBLANK(INDEX('Policy Characteristics'!L:L,MATCH($C191,'Policy Characteristics'!$C:$C,0))),"",INDEX('Policy Characteristics'!L:L,MATCH($C191,'Policy Characteristics'!$C:$C,0)))</f>
        <v>carbon-capture-and-sequestration.html</v>
      </c>
    </row>
    <row r="192" spans="1:18" s="293" customFormat="1" x14ac:dyDescent="0.25">
      <c r="A192" s="293" t="str">
        <f>IF(ISBLANK(INDEX('Policy Characteristics'!A:A,MATCH($C192,'Policy Characteristics'!$C:$C,0))),"",INDEX('Policy Characteristics'!A:A,MATCH($C192,'Policy Characteristics'!$C:$C,0)))</f>
        <v>Electricity Supply</v>
      </c>
      <c r="B192" s="294" t="str">
        <f>IF(ISBLANK(INDEX('Policy Characteristics'!B:B,MATCH($C192,'Policy Characteristics'!$C:$C,0))),"",INDEX('Policy Characteristics'!B:B,MATCH($C192,'Policy Characteristics'!$C:$C,0)))</f>
        <v>Carbon Capture and Sequestration</v>
      </c>
      <c r="C192" s="293" t="str">
        <f t="shared" si="18"/>
        <v>Electricity Sector Fraction of Potential Additional CCS Achieved</v>
      </c>
      <c r="D192" s="299" t="s">
        <v>712</v>
      </c>
      <c r="E192" s="298"/>
      <c r="F192" s="299" t="s">
        <v>713</v>
      </c>
      <c r="G192" s="298"/>
      <c r="H192" s="255">
        <v>880</v>
      </c>
      <c r="I192" s="295" t="s">
        <v>660</v>
      </c>
      <c r="J192" s="296" t="str">
        <f>IF(ISBLANK(INDEX('Policy Characteristics'!D:D,MATCH($C192,'Policy Characteristics'!$C:$C,0))),"",INDEX('Policy Characteristics'!D:D,MATCH($C192,'Policy Characteristics'!$C:$C,0)))</f>
        <v>Electricity Sector CCS</v>
      </c>
      <c r="K192" s="293" t="str">
        <f>IF(ISBLANK(INDEX('Policy Characteristics'!E:E,MATCH($C192,'Policy Characteristics'!$C:$C,0))),"",INDEX('Policy Characteristics'!E:E,MATCH($C192,'Policy Characteristics'!$C:$C,0)))</f>
        <v>elec CCS</v>
      </c>
      <c r="L192" s="237">
        <f>IF(ISBLANK(INDEX('Policy Characteristics'!F:F,MATCH($C192,'Policy Characteristics'!$C:$C,0))),"",INDEX('Policy Characteristics'!F:F,MATCH($C192,'Policy Characteristics'!$C:$C,0)))</f>
        <v>0</v>
      </c>
      <c r="M192" s="237">
        <f>IF(ISBLANK(INDEX('Policy Characteristics'!G:G,MATCH($C192,'Policy Characteristics'!$C:$C,0))),"",INDEX('Policy Characteristics'!G:G,MATCH($C192,'Policy Characteristics'!$C:$C,0)))</f>
        <v>1</v>
      </c>
      <c r="N192" s="237">
        <f>IF(ISBLANK(INDEX('Policy Characteristics'!H:H,MATCH($C192,'Policy Characteristics'!$C:$C,0))),"",INDEX('Policy Characteristics'!H:H,MATCH($C192,'Policy Characteristics'!$C:$C,0)))</f>
        <v>0.01</v>
      </c>
      <c r="O192" s="293" t="str">
        <f>IF(ISBLANK(INDEX('Policy Characteristics'!I:I,MATCH($C192,'Policy Characteristics'!$C:$C,0))),"",INDEX('Policy Characteristics'!I:I,MATCH($C192,'Policy Characteristics'!$C:$C,0)))</f>
        <v>% of CO2 captured</v>
      </c>
      <c r="P192" s="293"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93" t="str">
        <f>IF(ISBLANK(INDEX('Policy Characteristics'!K:K,MATCH($C192,'Policy Characteristics'!$C:$C,0))),"",INDEX('Policy Characteristics'!K:K,MATCH($C192,'Policy Characteristics'!$C:$C,0)))</f>
        <v>ccs.html#ccs</v>
      </c>
      <c r="R192" s="293" t="str">
        <f>IF(ISBLANK(INDEX('Policy Characteristics'!L:L,MATCH($C192,'Policy Characteristics'!$C:$C,0))),"",INDEX('Policy Characteristics'!L:L,MATCH($C192,'Policy Characteristics'!$C:$C,0)))</f>
        <v>carbon-capture-and-sequestration.html</v>
      </c>
    </row>
    <row r="193" spans="1:18" s="293" customFormat="1" x14ac:dyDescent="0.25">
      <c r="A193" s="293" t="str">
        <f>IF(ISBLANK(INDEX('Policy Characteristics'!A:A,MATCH($C193,'Policy Characteristics'!$C:$C,0))),"",INDEX('Policy Characteristics'!A:A,MATCH($C193,'Policy Characteristics'!$C:$C,0)))</f>
        <v>Electricity Supply</v>
      </c>
      <c r="B193" s="294" t="str">
        <f>IF(ISBLANK(INDEX('Policy Characteristics'!B:B,MATCH($C193,'Policy Characteristics'!$C:$C,0))),"",INDEX('Policy Characteristics'!B:B,MATCH($C193,'Policy Characteristics'!$C:$C,0)))</f>
        <v>Carbon Capture and Sequestration</v>
      </c>
      <c r="C193" s="293" t="str">
        <f t="shared" si="18"/>
        <v>Electricity Sector Fraction of Potential Additional CCS Achieved</v>
      </c>
      <c r="D193" s="299" t="s">
        <v>714</v>
      </c>
      <c r="E193" s="298"/>
      <c r="F193" s="299" t="s">
        <v>715</v>
      </c>
      <c r="G193" s="298"/>
      <c r="H193" s="255">
        <v>881</v>
      </c>
      <c r="I193" s="295" t="s">
        <v>660</v>
      </c>
      <c r="J193" s="296" t="str">
        <f>IF(ISBLANK(INDEX('Policy Characteristics'!D:D,MATCH($C193,'Policy Characteristics'!$C:$C,0))),"",INDEX('Policy Characteristics'!D:D,MATCH($C193,'Policy Characteristics'!$C:$C,0)))</f>
        <v>Electricity Sector CCS</v>
      </c>
      <c r="K193" s="293" t="str">
        <f>IF(ISBLANK(INDEX('Policy Characteristics'!E:E,MATCH($C193,'Policy Characteristics'!$C:$C,0))),"",INDEX('Policy Characteristics'!E:E,MATCH($C193,'Policy Characteristics'!$C:$C,0)))</f>
        <v>elec CCS</v>
      </c>
      <c r="L193" s="237">
        <f>IF(ISBLANK(INDEX('Policy Characteristics'!F:F,MATCH($C193,'Policy Characteristics'!$C:$C,0))),"",INDEX('Policy Characteristics'!F:F,MATCH($C193,'Policy Characteristics'!$C:$C,0)))</f>
        <v>0</v>
      </c>
      <c r="M193" s="237">
        <f>IF(ISBLANK(INDEX('Policy Characteristics'!G:G,MATCH($C193,'Policy Characteristics'!$C:$C,0))),"",INDEX('Policy Characteristics'!G:G,MATCH($C193,'Policy Characteristics'!$C:$C,0)))</f>
        <v>1</v>
      </c>
      <c r="N193" s="237">
        <f>IF(ISBLANK(INDEX('Policy Characteristics'!H:H,MATCH($C193,'Policy Characteristics'!$C:$C,0))),"",INDEX('Policy Characteristics'!H:H,MATCH($C193,'Policy Characteristics'!$C:$C,0)))</f>
        <v>0.01</v>
      </c>
      <c r="O193" s="293" t="str">
        <f>IF(ISBLANK(INDEX('Policy Characteristics'!I:I,MATCH($C193,'Policy Characteristics'!$C:$C,0))),"",INDEX('Policy Characteristics'!I:I,MATCH($C193,'Policy Characteristics'!$C:$C,0)))</f>
        <v>% of CO2 captured</v>
      </c>
      <c r="P193" s="293"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93" t="str">
        <f>IF(ISBLANK(INDEX('Policy Characteristics'!K:K,MATCH($C193,'Policy Characteristics'!$C:$C,0))),"",INDEX('Policy Characteristics'!K:K,MATCH($C193,'Policy Characteristics'!$C:$C,0)))</f>
        <v>ccs.html#ccs</v>
      </c>
      <c r="R193" s="293" t="str">
        <f>IF(ISBLANK(INDEX('Policy Characteristics'!L:L,MATCH($C193,'Policy Characteristics'!$C:$C,0))),"",INDEX('Policy Characteristics'!L:L,MATCH($C193,'Policy Characteristics'!$C:$C,0)))</f>
        <v>carbon-capture-and-sequestration.html</v>
      </c>
    </row>
    <row r="194" spans="1:18" s="293" customFormat="1" x14ac:dyDescent="0.25">
      <c r="A194" s="293" t="str">
        <f>IF(ISBLANK(INDEX('Policy Characteristics'!A:A,MATCH($C194,'Policy Characteristics'!$C:$C,0))),"",INDEX('Policy Characteristics'!A:A,MATCH($C194,'Policy Characteristics'!$C:$C,0)))</f>
        <v>Electricity Supply</v>
      </c>
      <c r="B194" s="294" t="str">
        <f>IF(ISBLANK(INDEX('Policy Characteristics'!B:B,MATCH($C194,'Policy Characteristics'!$C:$C,0))),"",INDEX('Policy Characteristics'!B:B,MATCH($C194,'Policy Characteristics'!$C:$C,0)))</f>
        <v>Carbon Capture and Sequestration</v>
      </c>
      <c r="C194" s="293" t="str">
        <f t="shared" si="18"/>
        <v>Electricity Sector Fraction of Potential Additional CCS Achieved</v>
      </c>
      <c r="D194" s="299" t="s">
        <v>716</v>
      </c>
      <c r="E194" s="298"/>
      <c r="F194" s="299" t="s">
        <v>717</v>
      </c>
      <c r="G194" s="298"/>
      <c r="H194" s="255">
        <v>882</v>
      </c>
      <c r="I194" s="295" t="s">
        <v>660</v>
      </c>
      <c r="J194" s="296" t="str">
        <f>IF(ISBLANK(INDEX('Policy Characteristics'!D:D,MATCH($C194,'Policy Characteristics'!$C:$C,0))),"",INDEX('Policy Characteristics'!D:D,MATCH($C194,'Policy Characteristics'!$C:$C,0)))</f>
        <v>Electricity Sector CCS</v>
      </c>
      <c r="K194" s="293" t="str">
        <f>IF(ISBLANK(INDEX('Policy Characteristics'!E:E,MATCH($C194,'Policy Characteristics'!$C:$C,0))),"",INDEX('Policy Characteristics'!E:E,MATCH($C194,'Policy Characteristics'!$C:$C,0)))</f>
        <v>elec CCS</v>
      </c>
      <c r="L194" s="237">
        <f>IF(ISBLANK(INDEX('Policy Characteristics'!F:F,MATCH($C194,'Policy Characteristics'!$C:$C,0))),"",INDEX('Policy Characteristics'!F:F,MATCH($C194,'Policy Characteristics'!$C:$C,0)))</f>
        <v>0</v>
      </c>
      <c r="M194" s="237">
        <f>IF(ISBLANK(INDEX('Policy Characteristics'!G:G,MATCH($C194,'Policy Characteristics'!$C:$C,0))),"",INDEX('Policy Characteristics'!G:G,MATCH($C194,'Policy Characteristics'!$C:$C,0)))</f>
        <v>1</v>
      </c>
      <c r="N194" s="237">
        <f>IF(ISBLANK(INDEX('Policy Characteristics'!H:H,MATCH($C194,'Policy Characteristics'!$C:$C,0))),"",INDEX('Policy Characteristics'!H:H,MATCH($C194,'Policy Characteristics'!$C:$C,0)))</f>
        <v>0.01</v>
      </c>
      <c r="O194" s="293" t="str">
        <f>IF(ISBLANK(INDEX('Policy Characteristics'!I:I,MATCH($C194,'Policy Characteristics'!$C:$C,0))),"",INDEX('Policy Characteristics'!I:I,MATCH($C194,'Policy Characteristics'!$C:$C,0)))</f>
        <v>% of CO2 captured</v>
      </c>
      <c r="P194" s="293"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93" t="str">
        <f>IF(ISBLANK(INDEX('Policy Characteristics'!K:K,MATCH($C194,'Policy Characteristics'!$C:$C,0))),"",INDEX('Policy Characteristics'!K:K,MATCH($C194,'Policy Characteristics'!$C:$C,0)))</f>
        <v>ccs.html#ccs</v>
      </c>
      <c r="R194" s="293" t="str">
        <f>IF(ISBLANK(INDEX('Policy Characteristics'!L:L,MATCH($C194,'Policy Characteristics'!$C:$C,0))),"",INDEX('Policy Characteristics'!L:L,MATCH($C194,'Policy Characteristics'!$C:$C,0)))</f>
        <v>carbon-capture-and-sequestration.html</v>
      </c>
    </row>
    <row r="195" spans="1:18" s="293" customFormat="1" x14ac:dyDescent="0.25">
      <c r="A195" s="293" t="str">
        <f>IF(ISBLANK(INDEX('Policy Characteristics'!A:A,MATCH($C195,'Policy Characteristics'!$C:$C,0))),"",INDEX('Policy Characteristics'!A:A,MATCH($C195,'Policy Characteristics'!$C:$C,0)))</f>
        <v>Electricity Supply</v>
      </c>
      <c r="B195" s="294" t="str">
        <f>IF(ISBLANK(INDEX('Policy Characteristics'!B:B,MATCH($C195,'Policy Characteristics'!$C:$C,0))),"",INDEX('Policy Characteristics'!B:B,MATCH($C195,'Policy Characteristics'!$C:$C,0)))</f>
        <v>Carbon Capture and Sequestration</v>
      </c>
      <c r="C195" s="293" t="str">
        <f t="shared" si="18"/>
        <v>Electricity Sector Fraction of Potential Additional CCS Achieved</v>
      </c>
      <c r="D195" s="299" t="s">
        <v>718</v>
      </c>
      <c r="E195" s="298"/>
      <c r="F195" s="299" t="s">
        <v>719</v>
      </c>
      <c r="G195" s="298"/>
      <c r="H195" s="255">
        <v>883</v>
      </c>
      <c r="I195" s="297" t="s">
        <v>650</v>
      </c>
      <c r="J195" s="296" t="str">
        <f>IF(ISBLANK(INDEX('Policy Characteristics'!D:D,MATCH($C195,'Policy Characteristics'!$C:$C,0))),"",INDEX('Policy Characteristics'!D:D,MATCH($C195,'Policy Characteristics'!$C:$C,0)))</f>
        <v>Electricity Sector CCS</v>
      </c>
      <c r="K195" s="293" t="str">
        <f>IF(ISBLANK(INDEX('Policy Characteristics'!E:E,MATCH($C195,'Policy Characteristics'!$C:$C,0))),"",INDEX('Policy Characteristics'!E:E,MATCH($C195,'Policy Characteristics'!$C:$C,0)))</f>
        <v>elec CCS</v>
      </c>
      <c r="L195" s="237">
        <f>IF(ISBLANK(INDEX('Policy Characteristics'!F:F,MATCH($C195,'Policy Characteristics'!$C:$C,0))),"",INDEX('Policy Characteristics'!F:F,MATCH($C195,'Policy Characteristics'!$C:$C,0)))</f>
        <v>0</v>
      </c>
      <c r="M195" s="237">
        <f>IF(ISBLANK(INDEX('Policy Characteristics'!G:G,MATCH($C195,'Policy Characteristics'!$C:$C,0))),"",INDEX('Policy Characteristics'!G:G,MATCH($C195,'Policy Characteristics'!$C:$C,0)))</f>
        <v>1</v>
      </c>
      <c r="N195" s="237">
        <f>IF(ISBLANK(INDEX('Policy Characteristics'!H:H,MATCH($C195,'Policy Characteristics'!$C:$C,0))),"",INDEX('Policy Characteristics'!H:H,MATCH($C195,'Policy Characteristics'!$C:$C,0)))</f>
        <v>0.01</v>
      </c>
      <c r="O195" s="293" t="str">
        <f>IF(ISBLANK(INDEX('Policy Characteristics'!I:I,MATCH($C195,'Policy Characteristics'!$C:$C,0))),"",INDEX('Policy Characteristics'!I:I,MATCH($C195,'Policy Characteristics'!$C:$C,0)))</f>
        <v>% of CO2 captured</v>
      </c>
      <c r="P195" s="293"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93" t="str">
        <f>IF(ISBLANK(INDEX('Policy Characteristics'!K:K,MATCH($C195,'Policy Characteristics'!$C:$C,0))),"",INDEX('Policy Characteristics'!K:K,MATCH($C195,'Policy Characteristics'!$C:$C,0)))</f>
        <v>ccs.html#ccs</v>
      </c>
      <c r="R195" s="293" t="str">
        <f>IF(ISBLANK(INDEX('Policy Characteristics'!L:L,MATCH($C195,'Policy Characteristics'!$C:$C,0))),"",INDEX('Policy Characteristics'!L:L,MATCH($C195,'Policy Characteristics'!$C:$C,0)))</f>
        <v>carbon-capture-and-sequestration.html</v>
      </c>
    </row>
    <row r="196" spans="1:18" s="293" customFormat="1" x14ac:dyDescent="0.25">
      <c r="A196" s="293" t="str">
        <f>IF(ISBLANK(INDEX('Policy Characteristics'!A:A,MATCH($C196,'Policy Characteristics'!$C:$C,0))),"",INDEX('Policy Characteristics'!A:A,MATCH($C196,'Policy Characteristics'!$C:$C,0)))</f>
        <v>Electricity Supply</v>
      </c>
      <c r="B196" s="294" t="str">
        <f>IF(ISBLANK(INDEX('Policy Characteristics'!B:B,MATCH($C196,'Policy Characteristics'!$C:$C,0))),"",INDEX('Policy Characteristics'!B:B,MATCH($C196,'Policy Characteristics'!$C:$C,0)))</f>
        <v>Carbon Capture and Sequestration</v>
      </c>
      <c r="C196" s="293" t="str">
        <f t="shared" si="18"/>
        <v>Electricity Sector Fraction of Potential Additional CCS Achieved</v>
      </c>
      <c r="D196" s="299" t="s">
        <v>720</v>
      </c>
      <c r="E196" s="298"/>
      <c r="F196" s="299" t="s">
        <v>721</v>
      </c>
      <c r="G196" s="298"/>
      <c r="H196" s="255">
        <v>884</v>
      </c>
      <c r="I196" s="295" t="s">
        <v>660</v>
      </c>
      <c r="J196" s="296" t="str">
        <f>IF(ISBLANK(INDEX('Policy Characteristics'!D:D,MATCH($C196,'Policy Characteristics'!$C:$C,0))),"",INDEX('Policy Characteristics'!D:D,MATCH($C196,'Policy Characteristics'!$C:$C,0)))</f>
        <v>Electricity Sector CCS</v>
      </c>
      <c r="K196" s="293" t="str">
        <f>IF(ISBLANK(INDEX('Policy Characteristics'!E:E,MATCH($C196,'Policy Characteristics'!$C:$C,0))),"",INDEX('Policy Characteristics'!E:E,MATCH($C196,'Policy Characteristics'!$C:$C,0)))</f>
        <v>elec CCS</v>
      </c>
      <c r="L196" s="237">
        <f>IF(ISBLANK(INDEX('Policy Characteristics'!F:F,MATCH($C196,'Policy Characteristics'!$C:$C,0))),"",INDEX('Policy Characteristics'!F:F,MATCH($C196,'Policy Characteristics'!$C:$C,0)))</f>
        <v>0</v>
      </c>
      <c r="M196" s="237">
        <f>IF(ISBLANK(INDEX('Policy Characteristics'!G:G,MATCH($C196,'Policy Characteristics'!$C:$C,0))),"",INDEX('Policy Characteristics'!G:G,MATCH($C196,'Policy Characteristics'!$C:$C,0)))</f>
        <v>1</v>
      </c>
      <c r="N196" s="237">
        <f>IF(ISBLANK(INDEX('Policy Characteristics'!H:H,MATCH($C196,'Policy Characteristics'!$C:$C,0))),"",INDEX('Policy Characteristics'!H:H,MATCH($C196,'Policy Characteristics'!$C:$C,0)))</f>
        <v>0.01</v>
      </c>
      <c r="O196" s="293" t="str">
        <f>IF(ISBLANK(INDEX('Policy Characteristics'!I:I,MATCH($C196,'Policy Characteristics'!$C:$C,0))),"",INDEX('Policy Characteristics'!I:I,MATCH($C196,'Policy Characteristics'!$C:$C,0)))</f>
        <v>% of CO2 captured</v>
      </c>
      <c r="P196" s="293"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93" t="str">
        <f>IF(ISBLANK(INDEX('Policy Characteristics'!K:K,MATCH($C196,'Policy Characteristics'!$C:$C,0))),"",INDEX('Policy Characteristics'!K:K,MATCH($C196,'Policy Characteristics'!$C:$C,0)))</f>
        <v>ccs.html#ccs</v>
      </c>
      <c r="R196" s="293" t="str">
        <f>IF(ISBLANK(INDEX('Policy Characteristics'!L:L,MATCH($C196,'Policy Characteristics'!$C:$C,0))),"",INDEX('Policy Characteristics'!L:L,MATCH($C196,'Policy Characteristics'!$C:$C,0)))</f>
        <v>carbon-capture-and-sequestration.html</v>
      </c>
    </row>
    <row r="197" spans="1:18" s="293" customFormat="1" x14ac:dyDescent="0.25">
      <c r="A197" s="293" t="str">
        <f>IF(ISBLANK(INDEX('Policy Characteristics'!A:A,MATCH($C197,'Policy Characteristics'!$C:$C,0))),"",INDEX('Policy Characteristics'!A:A,MATCH($C197,'Policy Characteristics'!$C:$C,0)))</f>
        <v>Electricity Supply</v>
      </c>
      <c r="B197" s="294" t="str">
        <f>IF(ISBLANK(INDEX('Policy Characteristics'!B:B,MATCH($C197,'Policy Characteristics'!$C:$C,0))),"",INDEX('Policy Characteristics'!B:B,MATCH($C197,'Policy Characteristics'!$C:$C,0)))</f>
        <v>Carbon Capture and Sequestration</v>
      </c>
      <c r="C197" s="293" t="str">
        <f t="shared" si="18"/>
        <v>Electricity Sector Fraction of Potential Additional CCS Achieved</v>
      </c>
      <c r="D197" s="299" t="s">
        <v>722</v>
      </c>
      <c r="E197" s="298"/>
      <c r="F197" s="299" t="s">
        <v>723</v>
      </c>
      <c r="G197" s="298"/>
      <c r="H197" s="255">
        <v>885</v>
      </c>
      <c r="I197" s="297" t="s">
        <v>650</v>
      </c>
      <c r="J197" s="296" t="str">
        <f>IF(ISBLANK(INDEX('Policy Characteristics'!D:D,MATCH($C197,'Policy Characteristics'!$C:$C,0))),"",INDEX('Policy Characteristics'!D:D,MATCH($C197,'Policy Characteristics'!$C:$C,0)))</f>
        <v>Electricity Sector CCS</v>
      </c>
      <c r="K197" s="293" t="str">
        <f>IF(ISBLANK(INDEX('Policy Characteristics'!E:E,MATCH($C197,'Policy Characteristics'!$C:$C,0))),"",INDEX('Policy Characteristics'!E:E,MATCH($C197,'Policy Characteristics'!$C:$C,0)))</f>
        <v>elec CCS</v>
      </c>
      <c r="L197" s="237">
        <f>IF(ISBLANK(INDEX('Policy Characteristics'!F:F,MATCH($C197,'Policy Characteristics'!$C:$C,0))),"",INDEX('Policy Characteristics'!F:F,MATCH($C197,'Policy Characteristics'!$C:$C,0)))</f>
        <v>0</v>
      </c>
      <c r="M197" s="237">
        <f>IF(ISBLANK(INDEX('Policy Characteristics'!G:G,MATCH($C197,'Policy Characteristics'!$C:$C,0))),"",INDEX('Policy Characteristics'!G:G,MATCH($C197,'Policy Characteristics'!$C:$C,0)))</f>
        <v>1</v>
      </c>
      <c r="N197" s="237">
        <f>IF(ISBLANK(INDEX('Policy Characteristics'!H:H,MATCH($C197,'Policy Characteristics'!$C:$C,0))),"",INDEX('Policy Characteristics'!H:H,MATCH($C197,'Policy Characteristics'!$C:$C,0)))</f>
        <v>0.01</v>
      </c>
      <c r="O197" s="293" t="str">
        <f>IF(ISBLANK(INDEX('Policy Characteristics'!I:I,MATCH($C197,'Policy Characteristics'!$C:$C,0))),"",INDEX('Policy Characteristics'!I:I,MATCH($C197,'Policy Characteristics'!$C:$C,0)))</f>
        <v>% of CO2 captured</v>
      </c>
      <c r="P197" s="293"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93" t="str">
        <f>IF(ISBLANK(INDEX('Policy Characteristics'!K:K,MATCH($C197,'Policy Characteristics'!$C:$C,0))),"",INDEX('Policy Characteristics'!K:K,MATCH($C197,'Policy Characteristics'!$C:$C,0)))</f>
        <v>ccs.html#ccs</v>
      </c>
      <c r="R197" s="293" t="str">
        <f>IF(ISBLANK(INDEX('Policy Characteristics'!L:L,MATCH($C197,'Policy Characteristics'!$C:$C,0))),"",INDEX('Policy Characteristics'!L:L,MATCH($C197,'Policy Characteristics'!$C:$C,0)))</f>
        <v>carbon-capture-and-sequestration.html</v>
      </c>
    </row>
    <row r="198" spans="1:18" s="293" customFormat="1" x14ac:dyDescent="0.25">
      <c r="A198" s="293" t="str">
        <f>IF(ISBLANK(INDEX('Policy Characteristics'!A:A,MATCH($C198,'Policy Characteristics'!$C:$C,0))),"",INDEX('Policy Characteristics'!A:A,MATCH($C198,'Policy Characteristics'!$C:$C,0)))</f>
        <v>Electricity Supply</v>
      </c>
      <c r="B198" s="294" t="str">
        <f>IF(ISBLANK(INDEX('Policy Characteristics'!B:B,MATCH($C198,'Policy Characteristics'!$C:$C,0))),"",INDEX('Policy Characteristics'!B:B,MATCH($C198,'Policy Characteristics'!$C:$C,0)))</f>
        <v>Carbon Capture and Sequestration</v>
      </c>
      <c r="C198" s="293" t="str">
        <f t="shared" si="18"/>
        <v>Electricity Sector Fraction of Potential Additional CCS Achieved</v>
      </c>
      <c r="D198" s="299" t="s">
        <v>724</v>
      </c>
      <c r="E198" s="298"/>
      <c r="F198" s="299" t="s">
        <v>725</v>
      </c>
      <c r="G198" s="298"/>
      <c r="H198" s="255">
        <v>886</v>
      </c>
      <c r="I198" s="297" t="s">
        <v>650</v>
      </c>
      <c r="J198" s="296" t="str">
        <f>IF(ISBLANK(INDEX('Policy Characteristics'!D:D,MATCH($C198,'Policy Characteristics'!$C:$C,0))),"",INDEX('Policy Characteristics'!D:D,MATCH($C198,'Policy Characteristics'!$C:$C,0)))</f>
        <v>Electricity Sector CCS</v>
      </c>
      <c r="K198" s="293" t="str">
        <f>IF(ISBLANK(INDEX('Policy Characteristics'!E:E,MATCH($C198,'Policy Characteristics'!$C:$C,0))),"",INDEX('Policy Characteristics'!E:E,MATCH($C198,'Policy Characteristics'!$C:$C,0)))</f>
        <v>elec CCS</v>
      </c>
      <c r="L198" s="237">
        <f>IF(ISBLANK(INDEX('Policy Characteristics'!F:F,MATCH($C198,'Policy Characteristics'!$C:$C,0))),"",INDEX('Policy Characteristics'!F:F,MATCH($C198,'Policy Characteristics'!$C:$C,0)))</f>
        <v>0</v>
      </c>
      <c r="M198" s="237">
        <f>IF(ISBLANK(INDEX('Policy Characteristics'!G:G,MATCH($C198,'Policy Characteristics'!$C:$C,0))),"",INDEX('Policy Characteristics'!G:G,MATCH($C198,'Policy Characteristics'!$C:$C,0)))</f>
        <v>1</v>
      </c>
      <c r="N198" s="237">
        <f>IF(ISBLANK(INDEX('Policy Characteristics'!H:H,MATCH($C198,'Policy Characteristics'!$C:$C,0))),"",INDEX('Policy Characteristics'!H:H,MATCH($C198,'Policy Characteristics'!$C:$C,0)))</f>
        <v>0.01</v>
      </c>
      <c r="O198" s="293" t="str">
        <f>IF(ISBLANK(INDEX('Policy Characteristics'!I:I,MATCH($C198,'Policy Characteristics'!$C:$C,0))),"",INDEX('Policy Characteristics'!I:I,MATCH($C198,'Policy Characteristics'!$C:$C,0)))</f>
        <v>% of CO2 captured</v>
      </c>
      <c r="P198" s="293"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93" t="str">
        <f>IF(ISBLANK(INDEX('Policy Characteristics'!K:K,MATCH($C198,'Policy Characteristics'!$C:$C,0))),"",INDEX('Policy Characteristics'!K:K,MATCH($C198,'Policy Characteristics'!$C:$C,0)))</f>
        <v>ccs.html#ccs</v>
      </c>
      <c r="R198" s="293" t="str">
        <f>IF(ISBLANK(INDEX('Policy Characteristics'!L:L,MATCH($C198,'Policy Characteristics'!$C:$C,0))),"",INDEX('Policy Characteristics'!L:L,MATCH($C198,'Policy Characteristics'!$C:$C,0)))</f>
        <v>carbon-capture-and-sequestration.html</v>
      </c>
    </row>
    <row r="199" spans="1:18" s="293" customFormat="1" x14ac:dyDescent="0.25">
      <c r="A199" s="293" t="str">
        <f>IF(ISBLANK(INDEX('Policy Characteristics'!A:A,MATCH($C199,'Policy Characteristics'!$C:$C,0))),"",INDEX('Policy Characteristics'!A:A,MATCH($C199,'Policy Characteristics'!$C:$C,0)))</f>
        <v>Electricity Supply</v>
      </c>
      <c r="B199" s="294" t="str">
        <f>IF(ISBLANK(INDEX('Policy Characteristics'!B:B,MATCH($C199,'Policy Characteristics'!$C:$C,0))),"",INDEX('Policy Characteristics'!B:B,MATCH($C199,'Policy Characteristics'!$C:$C,0)))</f>
        <v>Carbon Capture and Sequestration</v>
      </c>
      <c r="C199" s="293" t="str">
        <f t="shared" si="18"/>
        <v>Electricity Sector Fraction of Potential Additional CCS Achieved</v>
      </c>
      <c r="D199" s="299" t="s">
        <v>726</v>
      </c>
      <c r="E199" s="298"/>
      <c r="F199" s="299" t="s">
        <v>727</v>
      </c>
      <c r="G199" s="298"/>
      <c r="H199" s="255">
        <v>887</v>
      </c>
      <c r="I199" s="297" t="s">
        <v>650</v>
      </c>
      <c r="J199" s="296" t="str">
        <f>IF(ISBLANK(INDEX('Policy Characteristics'!D:D,MATCH($C199,'Policy Characteristics'!$C:$C,0))),"",INDEX('Policy Characteristics'!D:D,MATCH($C199,'Policy Characteristics'!$C:$C,0)))</f>
        <v>Electricity Sector CCS</v>
      </c>
      <c r="K199" s="293" t="str">
        <f>IF(ISBLANK(INDEX('Policy Characteristics'!E:E,MATCH($C199,'Policy Characteristics'!$C:$C,0))),"",INDEX('Policy Characteristics'!E:E,MATCH($C199,'Policy Characteristics'!$C:$C,0)))</f>
        <v>elec CCS</v>
      </c>
      <c r="L199" s="237">
        <f>IF(ISBLANK(INDEX('Policy Characteristics'!F:F,MATCH($C199,'Policy Characteristics'!$C:$C,0))),"",INDEX('Policy Characteristics'!F:F,MATCH($C199,'Policy Characteristics'!$C:$C,0)))</f>
        <v>0</v>
      </c>
      <c r="M199" s="237">
        <f>IF(ISBLANK(INDEX('Policy Characteristics'!G:G,MATCH($C199,'Policy Characteristics'!$C:$C,0))),"",INDEX('Policy Characteristics'!G:G,MATCH($C199,'Policy Characteristics'!$C:$C,0)))</f>
        <v>1</v>
      </c>
      <c r="N199" s="237">
        <f>IF(ISBLANK(INDEX('Policy Characteristics'!H:H,MATCH($C199,'Policy Characteristics'!$C:$C,0))),"",INDEX('Policy Characteristics'!H:H,MATCH($C199,'Policy Characteristics'!$C:$C,0)))</f>
        <v>0.01</v>
      </c>
      <c r="O199" s="293" t="str">
        <f>IF(ISBLANK(INDEX('Policy Characteristics'!I:I,MATCH($C199,'Policy Characteristics'!$C:$C,0))),"",INDEX('Policy Characteristics'!I:I,MATCH($C199,'Policy Characteristics'!$C:$C,0)))</f>
        <v>% of CO2 captured</v>
      </c>
      <c r="P199" s="293"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93" t="str">
        <f>IF(ISBLANK(INDEX('Policy Characteristics'!K:K,MATCH($C199,'Policy Characteristics'!$C:$C,0))),"",INDEX('Policy Characteristics'!K:K,MATCH($C199,'Policy Characteristics'!$C:$C,0)))</f>
        <v>ccs.html#ccs</v>
      </c>
      <c r="R199" s="293" t="str">
        <f>IF(ISBLANK(INDEX('Policy Characteristics'!L:L,MATCH($C199,'Policy Characteristics'!$C:$C,0))),"",INDEX('Policy Characteristics'!L:L,MATCH($C199,'Policy Characteristics'!$C:$C,0)))</f>
        <v>carbon-capture-and-sequestration.html</v>
      </c>
    </row>
    <row r="200" spans="1:18" s="293" customFormat="1" x14ac:dyDescent="0.25">
      <c r="A200" s="293" t="str">
        <f>IF(ISBLANK(INDEX('Policy Characteristics'!A:A,MATCH($C200,'Policy Characteristics'!$C:$C,0))),"",INDEX('Policy Characteristics'!A:A,MATCH($C200,'Policy Characteristics'!$C:$C,0)))</f>
        <v>Electricity Supply</v>
      </c>
      <c r="B200" s="294" t="str">
        <f>IF(ISBLANK(INDEX('Policy Characteristics'!B:B,MATCH($C200,'Policy Characteristics'!$C:$C,0))),"",INDEX('Policy Characteristics'!B:B,MATCH($C200,'Policy Characteristics'!$C:$C,0)))</f>
        <v>Carbon Capture and Sequestration</v>
      </c>
      <c r="C200" s="293" t="str">
        <f t="shared" si="18"/>
        <v>Electricity Sector Fraction of Potential Additional CCS Achieved</v>
      </c>
      <c r="D200" s="299" t="s">
        <v>728</v>
      </c>
      <c r="E200" s="298"/>
      <c r="F200" s="299" t="s">
        <v>729</v>
      </c>
      <c r="G200" s="298"/>
      <c r="H200" s="255">
        <v>888</v>
      </c>
      <c r="I200" s="295" t="s">
        <v>660</v>
      </c>
      <c r="J200" s="296" t="str">
        <f>IF(ISBLANK(INDEX('Policy Characteristics'!D:D,MATCH($C200,'Policy Characteristics'!$C:$C,0))),"",INDEX('Policy Characteristics'!D:D,MATCH($C200,'Policy Characteristics'!$C:$C,0)))</f>
        <v>Electricity Sector CCS</v>
      </c>
      <c r="K200" s="293" t="str">
        <f>IF(ISBLANK(INDEX('Policy Characteristics'!E:E,MATCH($C200,'Policy Characteristics'!$C:$C,0))),"",INDEX('Policy Characteristics'!E:E,MATCH($C200,'Policy Characteristics'!$C:$C,0)))</f>
        <v>elec CCS</v>
      </c>
      <c r="L200" s="237">
        <f>IF(ISBLANK(INDEX('Policy Characteristics'!F:F,MATCH($C200,'Policy Characteristics'!$C:$C,0))),"",INDEX('Policy Characteristics'!F:F,MATCH($C200,'Policy Characteristics'!$C:$C,0)))</f>
        <v>0</v>
      </c>
      <c r="M200" s="237">
        <f>IF(ISBLANK(INDEX('Policy Characteristics'!G:G,MATCH($C200,'Policy Characteristics'!$C:$C,0))),"",INDEX('Policy Characteristics'!G:G,MATCH($C200,'Policy Characteristics'!$C:$C,0)))</f>
        <v>1</v>
      </c>
      <c r="N200" s="237">
        <f>IF(ISBLANK(INDEX('Policy Characteristics'!H:H,MATCH($C200,'Policy Characteristics'!$C:$C,0))),"",INDEX('Policy Characteristics'!H:H,MATCH($C200,'Policy Characteristics'!$C:$C,0)))</f>
        <v>0.01</v>
      </c>
      <c r="O200" s="293" t="str">
        <f>IF(ISBLANK(INDEX('Policy Characteristics'!I:I,MATCH($C200,'Policy Characteristics'!$C:$C,0))),"",INDEX('Policy Characteristics'!I:I,MATCH($C200,'Policy Characteristics'!$C:$C,0)))</f>
        <v>% of CO2 captured</v>
      </c>
      <c r="P200" s="293"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93" t="str">
        <f>IF(ISBLANK(INDEX('Policy Characteristics'!K:K,MATCH($C200,'Policy Characteristics'!$C:$C,0))),"",INDEX('Policy Characteristics'!K:K,MATCH($C200,'Policy Characteristics'!$C:$C,0)))</f>
        <v>ccs.html#ccs</v>
      </c>
      <c r="R200" s="293" t="str">
        <f>IF(ISBLANK(INDEX('Policy Characteristics'!L:L,MATCH($C200,'Policy Characteristics'!$C:$C,0))),"",INDEX('Policy Characteristics'!L:L,MATCH($C200,'Policy Characteristics'!$C:$C,0)))</f>
        <v>carbon-capture-and-sequestration.html</v>
      </c>
    </row>
    <row r="201" spans="1:18" s="293" customFormat="1" x14ac:dyDescent="0.25">
      <c r="A201" s="293" t="str">
        <f>IF(ISBLANK(INDEX('Policy Characteristics'!A:A,MATCH($C201,'Policy Characteristics'!$C:$C,0))),"",INDEX('Policy Characteristics'!A:A,MATCH($C201,'Policy Characteristics'!$C:$C,0)))</f>
        <v>Electricity Supply</v>
      </c>
      <c r="B201" s="294" t="str">
        <f>IF(ISBLANK(INDEX('Policy Characteristics'!B:B,MATCH($C201,'Policy Characteristics'!$C:$C,0))),"",INDEX('Policy Characteristics'!B:B,MATCH($C201,'Policy Characteristics'!$C:$C,0)))</f>
        <v>Carbon Capture and Sequestration</v>
      </c>
      <c r="C201" s="293" t="str">
        <f t="shared" si="18"/>
        <v>Electricity Sector Fraction of Potential Additional CCS Achieved</v>
      </c>
      <c r="D201" s="299" t="s">
        <v>730</v>
      </c>
      <c r="E201" s="298"/>
      <c r="F201" s="299" t="s">
        <v>731</v>
      </c>
      <c r="G201" s="298"/>
      <c r="H201" s="255">
        <v>889</v>
      </c>
      <c r="I201" s="295" t="s">
        <v>660</v>
      </c>
      <c r="J201" s="296" t="str">
        <f>IF(ISBLANK(INDEX('Policy Characteristics'!D:D,MATCH($C201,'Policy Characteristics'!$C:$C,0))),"",INDEX('Policy Characteristics'!D:D,MATCH($C201,'Policy Characteristics'!$C:$C,0)))</f>
        <v>Electricity Sector CCS</v>
      </c>
      <c r="K201" s="293" t="str">
        <f>IF(ISBLANK(INDEX('Policy Characteristics'!E:E,MATCH($C201,'Policy Characteristics'!$C:$C,0))),"",INDEX('Policy Characteristics'!E:E,MATCH($C201,'Policy Characteristics'!$C:$C,0)))</f>
        <v>elec CCS</v>
      </c>
      <c r="L201" s="237">
        <f>IF(ISBLANK(INDEX('Policy Characteristics'!F:F,MATCH($C201,'Policy Characteristics'!$C:$C,0))),"",INDEX('Policy Characteristics'!F:F,MATCH($C201,'Policy Characteristics'!$C:$C,0)))</f>
        <v>0</v>
      </c>
      <c r="M201" s="237">
        <f>IF(ISBLANK(INDEX('Policy Characteristics'!G:G,MATCH($C201,'Policy Characteristics'!$C:$C,0))),"",INDEX('Policy Characteristics'!G:G,MATCH($C201,'Policy Characteristics'!$C:$C,0)))</f>
        <v>1</v>
      </c>
      <c r="N201" s="237">
        <f>IF(ISBLANK(INDEX('Policy Characteristics'!H:H,MATCH($C201,'Policy Characteristics'!$C:$C,0))),"",INDEX('Policy Characteristics'!H:H,MATCH($C201,'Policy Characteristics'!$C:$C,0)))</f>
        <v>0.01</v>
      </c>
      <c r="O201" s="293" t="str">
        <f>IF(ISBLANK(INDEX('Policy Characteristics'!I:I,MATCH($C201,'Policy Characteristics'!$C:$C,0))),"",INDEX('Policy Characteristics'!I:I,MATCH($C201,'Policy Characteristics'!$C:$C,0)))</f>
        <v>% of CO2 captured</v>
      </c>
      <c r="P201" s="293"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93" t="str">
        <f>IF(ISBLANK(INDEX('Policy Characteristics'!K:K,MATCH($C201,'Policy Characteristics'!$C:$C,0))),"",INDEX('Policy Characteristics'!K:K,MATCH($C201,'Policy Characteristics'!$C:$C,0)))</f>
        <v>ccs.html#ccs</v>
      </c>
      <c r="R201" s="293" t="str">
        <f>IF(ISBLANK(INDEX('Policy Characteristics'!L:L,MATCH($C201,'Policy Characteristics'!$C:$C,0))),"",INDEX('Policy Characteristics'!L:L,MATCH($C201,'Policy Characteristics'!$C:$C,0)))</f>
        <v>carbon-capture-and-sequestration.html</v>
      </c>
    </row>
    <row r="202" spans="1:18" s="293" customFormat="1" x14ac:dyDescent="0.25">
      <c r="A202" s="293" t="str">
        <f>IF(ISBLANK(INDEX('Policy Characteristics'!A:A,MATCH($C202,'Policy Characteristics'!$C:$C,0))),"",INDEX('Policy Characteristics'!A:A,MATCH($C202,'Policy Characteristics'!$C:$C,0)))</f>
        <v>Electricity Supply</v>
      </c>
      <c r="B202" s="294" t="str">
        <f>IF(ISBLANK(INDEX('Policy Characteristics'!B:B,MATCH($C202,'Policy Characteristics'!$C:$C,0))),"",INDEX('Policy Characteristics'!B:B,MATCH($C202,'Policy Characteristics'!$C:$C,0)))</f>
        <v>Carbon Capture and Sequestration</v>
      </c>
      <c r="C202" s="293" t="str">
        <f t="shared" si="18"/>
        <v>Electricity Sector Fraction of Potential Additional CCS Achieved</v>
      </c>
      <c r="D202" s="299" t="s">
        <v>732</v>
      </c>
      <c r="E202" s="298"/>
      <c r="F202" s="299" t="s">
        <v>733</v>
      </c>
      <c r="G202" s="298"/>
      <c r="H202" s="255">
        <v>890</v>
      </c>
      <c r="I202" s="295" t="s">
        <v>660</v>
      </c>
      <c r="J202" s="296" t="str">
        <f>IF(ISBLANK(INDEX('Policy Characteristics'!D:D,MATCH($C202,'Policy Characteristics'!$C:$C,0))),"",INDEX('Policy Characteristics'!D:D,MATCH($C202,'Policy Characteristics'!$C:$C,0)))</f>
        <v>Electricity Sector CCS</v>
      </c>
      <c r="K202" s="293" t="str">
        <f>IF(ISBLANK(INDEX('Policy Characteristics'!E:E,MATCH($C202,'Policy Characteristics'!$C:$C,0))),"",INDEX('Policy Characteristics'!E:E,MATCH($C202,'Policy Characteristics'!$C:$C,0)))</f>
        <v>elec CCS</v>
      </c>
      <c r="L202" s="237">
        <f>IF(ISBLANK(INDEX('Policy Characteristics'!F:F,MATCH($C202,'Policy Characteristics'!$C:$C,0))),"",INDEX('Policy Characteristics'!F:F,MATCH($C202,'Policy Characteristics'!$C:$C,0)))</f>
        <v>0</v>
      </c>
      <c r="M202" s="237">
        <f>IF(ISBLANK(INDEX('Policy Characteristics'!G:G,MATCH($C202,'Policy Characteristics'!$C:$C,0))),"",INDEX('Policy Characteristics'!G:G,MATCH($C202,'Policy Characteristics'!$C:$C,0)))</f>
        <v>1</v>
      </c>
      <c r="N202" s="237">
        <f>IF(ISBLANK(INDEX('Policy Characteristics'!H:H,MATCH($C202,'Policy Characteristics'!$C:$C,0))),"",INDEX('Policy Characteristics'!H:H,MATCH($C202,'Policy Characteristics'!$C:$C,0)))</f>
        <v>0.01</v>
      </c>
      <c r="O202" s="293" t="str">
        <f>IF(ISBLANK(INDEX('Policy Characteristics'!I:I,MATCH($C202,'Policy Characteristics'!$C:$C,0))),"",INDEX('Policy Characteristics'!I:I,MATCH($C202,'Policy Characteristics'!$C:$C,0)))</f>
        <v>% of CO2 captured</v>
      </c>
      <c r="P202" s="293"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93" t="str">
        <f>IF(ISBLANK(INDEX('Policy Characteristics'!K:K,MATCH($C202,'Policy Characteristics'!$C:$C,0))),"",INDEX('Policy Characteristics'!K:K,MATCH($C202,'Policy Characteristics'!$C:$C,0)))</f>
        <v>ccs.html#ccs</v>
      </c>
      <c r="R202" s="293" t="str">
        <f>IF(ISBLANK(INDEX('Policy Characteristics'!L:L,MATCH($C202,'Policy Characteristics'!$C:$C,0))),"",INDEX('Policy Characteristics'!L:L,MATCH($C202,'Policy Characteristics'!$C:$C,0)))</f>
        <v>carbon-capture-and-sequestration.html</v>
      </c>
    </row>
    <row r="203" spans="1:18" s="293" customFormat="1" x14ac:dyDescent="0.25">
      <c r="A203" s="293" t="str">
        <f>IF(ISBLANK(INDEX('Policy Characteristics'!A:A,MATCH($C203,'Policy Characteristics'!$C:$C,0))),"",INDEX('Policy Characteristics'!A:A,MATCH($C203,'Policy Characteristics'!$C:$C,0)))</f>
        <v>Electricity Supply</v>
      </c>
      <c r="B203" s="294" t="str">
        <f>IF(ISBLANK(INDEX('Policy Characteristics'!B:B,MATCH($C203,'Policy Characteristics'!$C:$C,0))),"",INDEX('Policy Characteristics'!B:B,MATCH($C203,'Policy Characteristics'!$C:$C,0)))</f>
        <v>Carbon Capture and Sequestration</v>
      </c>
      <c r="C203" s="293" t="str">
        <f t="shared" si="18"/>
        <v>Electricity Sector Fraction of Potential Additional CCS Achieved</v>
      </c>
      <c r="D203" s="299" t="s">
        <v>734</v>
      </c>
      <c r="E203" s="298"/>
      <c r="F203" s="299" t="s">
        <v>735</v>
      </c>
      <c r="G203" s="298"/>
      <c r="H203" s="255">
        <v>891</v>
      </c>
      <c r="I203" s="297" t="s">
        <v>650</v>
      </c>
      <c r="J203" s="296" t="str">
        <f>IF(ISBLANK(INDEX('Policy Characteristics'!D:D,MATCH($C203,'Policy Characteristics'!$C:$C,0))),"",INDEX('Policy Characteristics'!D:D,MATCH($C203,'Policy Characteristics'!$C:$C,0)))</f>
        <v>Electricity Sector CCS</v>
      </c>
      <c r="K203" s="293" t="str">
        <f>IF(ISBLANK(INDEX('Policy Characteristics'!E:E,MATCH($C203,'Policy Characteristics'!$C:$C,0))),"",INDEX('Policy Characteristics'!E:E,MATCH($C203,'Policy Characteristics'!$C:$C,0)))</f>
        <v>elec CCS</v>
      </c>
      <c r="L203" s="237">
        <f>IF(ISBLANK(INDEX('Policy Characteristics'!F:F,MATCH($C203,'Policy Characteristics'!$C:$C,0))),"",INDEX('Policy Characteristics'!F:F,MATCH($C203,'Policy Characteristics'!$C:$C,0)))</f>
        <v>0</v>
      </c>
      <c r="M203" s="237">
        <f>IF(ISBLANK(INDEX('Policy Characteristics'!G:G,MATCH($C203,'Policy Characteristics'!$C:$C,0))),"",INDEX('Policy Characteristics'!G:G,MATCH($C203,'Policy Characteristics'!$C:$C,0)))</f>
        <v>1</v>
      </c>
      <c r="N203" s="237">
        <f>IF(ISBLANK(INDEX('Policy Characteristics'!H:H,MATCH($C203,'Policy Characteristics'!$C:$C,0))),"",INDEX('Policy Characteristics'!H:H,MATCH($C203,'Policy Characteristics'!$C:$C,0)))</f>
        <v>0.01</v>
      </c>
      <c r="O203" s="293" t="str">
        <f>IF(ISBLANK(INDEX('Policy Characteristics'!I:I,MATCH($C203,'Policy Characteristics'!$C:$C,0))),"",INDEX('Policy Characteristics'!I:I,MATCH($C203,'Policy Characteristics'!$C:$C,0)))</f>
        <v>% of CO2 captured</v>
      </c>
      <c r="P203" s="293"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93" t="str">
        <f>IF(ISBLANK(INDEX('Policy Characteristics'!K:K,MATCH($C203,'Policy Characteristics'!$C:$C,0))),"",INDEX('Policy Characteristics'!K:K,MATCH($C203,'Policy Characteristics'!$C:$C,0)))</f>
        <v>ccs.html#ccs</v>
      </c>
      <c r="R203" s="293" t="str">
        <f>IF(ISBLANK(INDEX('Policy Characteristics'!L:L,MATCH($C203,'Policy Characteristics'!$C:$C,0))),"",INDEX('Policy Characteristics'!L:L,MATCH($C203,'Policy Characteristics'!$C:$C,0)))</f>
        <v>carbon-capture-and-sequestration.html</v>
      </c>
    </row>
    <row r="204" spans="1:18" s="293" customFormat="1" x14ac:dyDescent="0.25">
      <c r="A204" s="293" t="str">
        <f>IF(ISBLANK(INDEX('Policy Characteristics'!A:A,MATCH($C204,'Policy Characteristics'!$C:$C,0))),"",INDEX('Policy Characteristics'!A:A,MATCH($C204,'Policy Characteristics'!$C:$C,0)))</f>
        <v>Electricity Supply</v>
      </c>
      <c r="B204" s="294" t="str">
        <f>IF(ISBLANK(INDEX('Policy Characteristics'!B:B,MATCH($C204,'Policy Characteristics'!$C:$C,0))),"",INDEX('Policy Characteristics'!B:B,MATCH($C204,'Policy Characteristics'!$C:$C,0)))</f>
        <v>Clean Electricity Standard</v>
      </c>
      <c r="C204" t="s">
        <v>223</v>
      </c>
      <c r="D204" s="298"/>
      <c r="E204" s="298"/>
      <c r="F204" s="298"/>
      <c r="G204" s="298"/>
      <c r="H204" s="20">
        <v>508</v>
      </c>
      <c r="I204" s="295" t="s">
        <v>650</v>
      </c>
      <c r="J204" s="296" t="str">
        <f>IF(ISBLANK(INDEX('Policy Characteristics'!D:D,MATCH($C204,'Policy Characteristics'!$C:$C,0))),"",INDEX('Policy Characteristics'!D:D,MATCH($C204,'Policy Characteristics'!$C:$C,0)))</f>
        <v>Clean Electricity Standard</v>
      </c>
      <c r="K204" s="293" t="str">
        <f>IF(ISBLANK(INDEX('Policy Characteristics'!E:E,MATCH($C204,'Policy Characteristics'!$C:$C,0))),"",INDEX('Policy Characteristics'!E:E,MATCH($C204,'Policy Characteristics'!$C:$C,0)))</f>
        <v>elec renewable portfolio standards</v>
      </c>
      <c r="L204" s="237">
        <f>IF(ISBLANK(INDEX('Policy Characteristics'!F:F,MATCH($C204,'Policy Characteristics'!$C:$C,0))),"",INDEX('Policy Characteristics'!F:F,MATCH($C204,'Policy Characteristics'!$C:$C,0)))</f>
        <v>0</v>
      </c>
      <c r="M204" s="237">
        <f>IF(ISBLANK(INDEX('Policy Characteristics'!G:G,MATCH($C204,'Policy Characteristics'!$C:$C,0))),"",INDEX('Policy Characteristics'!G:G,MATCH($C204,'Policy Characteristics'!$C:$C,0)))</f>
        <v>1</v>
      </c>
      <c r="N204" s="237">
        <f>IF(ISBLANK(INDEX('Policy Characteristics'!H:H,MATCH($C204,'Policy Characteristics'!$C:$C,0))),"",INDEX('Policy Characteristics'!H:H,MATCH($C204,'Policy Characteristics'!$C:$C,0)))</f>
        <v>0.01</v>
      </c>
      <c r="O204" s="293" t="str">
        <f>IF(ISBLANK(INDEX('Policy Characteristics'!I:I,MATCH($C204,'Policy Characteristics'!$C:$C,0))),"",INDEX('Policy Characteristics'!I:I,MATCH($C204,'Policy Characteristics'!$C:$C,0)))</f>
        <v>% of electricity generation</v>
      </c>
      <c r="P204" s="293"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Canada's Clean Electricty Standard proposes to achieve a net-zero emissions electricity system by 2035.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293" t="str">
        <f>IF(ISBLANK(INDEX('Policy Characteristics'!K:K,MATCH($C204,'Policy Characteristics'!$C:$C,0))),"",INDEX('Policy Characteristics'!K:K,MATCH($C204,'Policy Characteristics'!$C:$C,0)))</f>
        <v>electricity-sector-main.html#ces</v>
      </c>
      <c r="R204" s="293" t="str">
        <f>IF(ISBLANK(INDEX('Policy Characteristics'!L:L,MATCH($C204,'Policy Characteristics'!$C:$C,0))),"",INDEX('Policy Characteristics'!L:L,MATCH($C204,'Policy Characteristics'!$C:$C,0)))</f>
        <v>clean-energy-standard.html</v>
      </c>
    </row>
    <row r="205" spans="1:18" s="275" customFormat="1" x14ac:dyDescent="0.25">
      <c r="A205" s="293" t="str">
        <f>IF(ISBLANK(INDEX('Policy Characteristics'!A:A,MATCH($C205,'Policy Characteristics'!$C:$C,0))),"",INDEX('Policy Characteristics'!A:A,MATCH($C205,'Policy Characteristics'!$C:$C,0)))</f>
        <v>Electricity Supply</v>
      </c>
      <c r="B205" s="294" t="str">
        <f>IF(ISBLANK(INDEX('Policy Characteristics'!B:B,MATCH($C205,'Policy Characteristics'!$C:$C,0))),"",INDEX('Policy Characteristics'!B:B,MATCH($C205,'Policy Characteristics'!$C:$C,0)))</f>
        <v>Change Electricity Exports</v>
      </c>
      <c r="C205" s="275" t="s">
        <v>231</v>
      </c>
      <c r="D205" s="299"/>
      <c r="E205" s="299"/>
      <c r="F205" s="299"/>
      <c r="G205" s="299"/>
      <c r="H205" s="255">
        <v>148</v>
      </c>
      <c r="I205" s="295" t="s">
        <v>650</v>
      </c>
      <c r="J205" s="296" t="str">
        <f>IF(ISBLANK(INDEX('Policy Characteristics'!D:D,MATCH($C205,'Policy Characteristics'!$C:$C,0))),"",INDEX('Policy Characteristics'!D:D,MATCH($C205,'Policy Characteristics'!$C:$C,0)))</f>
        <v>Electricity Imports and Exports</v>
      </c>
      <c r="K205" s="293" t="str">
        <f>IF(ISBLANK(INDEX('Policy Characteristics'!E:E,MATCH($C205,'Policy Characteristics'!$C:$C,0))),"",INDEX('Policy Characteristics'!E:E,MATCH($C205,'Policy Characteristics'!$C:$C,0)))</f>
        <v>elec change exports</v>
      </c>
      <c r="L205" s="237">
        <f>IF(ISBLANK(INDEX('Policy Characteristics'!F:F,MATCH($C205,'Policy Characteristics'!$C:$C,0))),"",INDEX('Policy Characteristics'!F:F,MATCH($C205,'Policy Characteristics'!$C:$C,0)))</f>
        <v>-0.5</v>
      </c>
      <c r="M205" s="237">
        <f>IF(ISBLANK(INDEX('Policy Characteristics'!G:G,MATCH($C205,'Policy Characteristics'!$C:$C,0))),"",INDEX('Policy Characteristics'!G:G,MATCH($C205,'Policy Characteristics'!$C:$C,0)))</f>
        <v>1</v>
      </c>
      <c r="N205" s="237">
        <f>IF(ISBLANK(INDEX('Policy Characteristics'!H:H,MATCH($C205,'Policy Characteristics'!$C:$C,0))),"",INDEX('Policy Characteristics'!H:H,MATCH($C205,'Policy Characteristics'!$C:$C,0)))</f>
        <v>0.02</v>
      </c>
      <c r="O205" s="293" t="str">
        <f>IF(ISBLANK(INDEX('Policy Characteristics'!I:I,MATCH($C205,'Policy Characteristics'!$C:$C,0))),"",INDEX('Policy Characteristics'!I:I,MATCH($C205,'Policy Characteristics'!$C:$C,0)))</f>
        <v>% change in exports</v>
      </c>
      <c r="P205" s="293" t="str">
        <f>IF(ISBLANK(INDEX('Policy Characteristics'!J:J,MATCH($C205,'Policy Characteristics'!$C:$C,0))),"",INDEX('Policy Characteristics'!J:J,MATCH($C205,'Policy Characteristics'!$C:$C,0)))</f>
        <v>**Description:** This policy increases or decreases the amount of electricity exported from Canada to the United States.  It does not cause the construction or removal of transmission lines linking these countries. // **Guidance for setting values:** From 2010-2019, electricity exports increased 38%.</v>
      </c>
      <c r="Q205" s="293" t="str">
        <f>IF(ISBLANK(INDEX('Policy Characteristics'!K:K,MATCH($C205,'Policy Characteristics'!$C:$C,0))),"",INDEX('Policy Characteristics'!K:K,MATCH($C205,'Policy Characteristics'!$C:$C,0)))</f>
        <v>electricity-sector-main.html#elec-exports</v>
      </c>
      <c r="R205" s="293" t="str">
        <f>IF(ISBLANK(INDEX('Policy Characteristics'!L:L,MATCH($C205,'Policy Characteristics'!$C:$C,0))),"",INDEX('Policy Characteristics'!L:L,MATCH($C205,'Policy Characteristics'!$C:$C,0)))</f>
        <v>electricity-imports-exports.html</v>
      </c>
    </row>
    <row r="206" spans="1:18" s="275" customFormat="1" x14ac:dyDescent="0.25">
      <c r="A206" s="293" t="str">
        <f>IF(ISBLANK(INDEX('Policy Characteristics'!A:A,MATCH($C206,'Policy Characteristics'!$C:$C,0))),"",INDEX('Policy Characteristics'!A:A,MATCH($C206,'Policy Characteristics'!$C:$C,0)))</f>
        <v>Electricity Supply</v>
      </c>
      <c r="B206" s="294" t="str">
        <f>IF(ISBLANK(INDEX('Policy Characteristics'!B:B,MATCH($C206,'Policy Characteristics'!$C:$C,0))),"",INDEX('Policy Characteristics'!B:B,MATCH($C206,'Policy Characteristics'!$C:$C,0)))</f>
        <v>Change Electricity Imports</v>
      </c>
      <c r="C206" s="275" t="s">
        <v>240</v>
      </c>
      <c r="D206" s="298" t="s">
        <v>704</v>
      </c>
      <c r="E206" s="298"/>
      <c r="F206" s="298" t="s">
        <v>705</v>
      </c>
      <c r="G206" s="299"/>
      <c r="H206" s="255">
        <v>149</v>
      </c>
      <c r="I206" s="295" t="s">
        <v>650</v>
      </c>
      <c r="J206" s="296" t="str">
        <f>IF(ISBLANK(INDEX('Policy Characteristics'!D:D,MATCH($C206,'Policy Characteristics'!$C:$C,0))),"",INDEX('Policy Characteristics'!D:D,MATCH($C206,'Policy Characteristics'!$C:$C,0)))</f>
        <v>Electricity Imports and Exports</v>
      </c>
      <c r="K206" s="293" t="str">
        <f>IF(ISBLANK(INDEX('Policy Characteristics'!E:E,MATCH($C206,'Policy Characteristics'!$C:$C,0))),"",INDEX('Policy Characteristics'!E:E,MATCH($C206,'Policy Characteristics'!$C:$C,0)))</f>
        <v>elec change imports</v>
      </c>
      <c r="L206" s="237">
        <f>IF(ISBLANK(INDEX('Policy Characteristics'!F:F,MATCH($C206,'Policy Characteristics'!$C:$C,0))),"",INDEX('Policy Characteristics'!F:F,MATCH($C206,'Policy Characteristics'!$C:$C,0)))</f>
        <v>-0.5</v>
      </c>
      <c r="M206" s="237">
        <f>IF(ISBLANK(INDEX('Policy Characteristics'!G:G,MATCH($C206,'Policy Characteristics'!$C:$C,0))),"",INDEX('Policy Characteristics'!G:G,MATCH($C206,'Policy Characteristics'!$C:$C,0)))</f>
        <v>1</v>
      </c>
      <c r="N206" s="237">
        <f>IF(ISBLANK(INDEX('Policy Characteristics'!H:H,MATCH($C206,'Policy Characteristics'!$C:$C,0))),"",INDEX('Policy Characteristics'!H:H,MATCH($C206,'Policy Characteristics'!$C:$C,0)))</f>
        <v>0.02</v>
      </c>
      <c r="O206" s="293" t="str">
        <f>IF(ISBLANK(INDEX('Policy Characteristics'!I:I,MATCH($C206,'Policy Characteristics'!$C:$C,0))),"",INDEX('Policy Characteristics'!I:I,MATCH($C206,'Policy Characteristics'!$C:$C,0)))</f>
        <v>% change in imports</v>
      </c>
      <c r="P206" s="293" t="str">
        <f>IF(ISBLANK(INDEX('Policy Characteristics'!J:J,MATCH($C206,'Policy Characteristics'!$C:$C,0))),"",INDEX('Policy Characteristics'!J:J,MATCH($C206,'Policy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06" s="293" t="str">
        <f>IF(ISBLANK(INDEX('Policy Characteristics'!K:K,MATCH($C206,'Policy Characteristics'!$C:$C,0))),"",INDEX('Policy Characteristics'!K:K,MATCH($C206,'Policy Characteristics'!$C:$C,0)))</f>
        <v>electricity-sector-main.html#elec-imports</v>
      </c>
      <c r="R206" s="293" t="str">
        <f>IF(ISBLANK(INDEX('Policy Characteristics'!L:L,MATCH($C206,'Policy Characteristics'!$C:$C,0))),"",INDEX('Policy Characteristics'!L:L,MATCH($C206,'Policy Characteristics'!$C:$C,0)))</f>
        <v>electricity-imports-exports.html</v>
      </c>
    </row>
    <row r="207" spans="1:18" s="275" customFormat="1" x14ac:dyDescent="0.25">
      <c r="A207" s="293" t="str">
        <f>IF(ISBLANK(INDEX('Policy Characteristics'!A:A,MATCH($C207,'Policy Characteristics'!$C:$C,0))),"",INDEX('Policy Characteristics'!A:A,MATCH($C207,'Policy Characteristics'!$C:$C,0)))</f>
        <v>Electricity Supply</v>
      </c>
      <c r="B207" s="294" t="str">
        <f>IF(ISBLANK(INDEX('Policy Characteristics'!B:B,MATCH($C207,'Policy Characteristics'!$C:$C,0))),"",INDEX('Policy Characteristics'!B:B,MATCH($C207,'Policy Characteristics'!$C:$C,0)))</f>
        <v>Change Electricity Imports</v>
      </c>
      <c r="C207" s="293" t="str">
        <f t="shared" ref="C207:C221" si="19">C$206</f>
        <v>Percent Change in Electricity Imports</v>
      </c>
      <c r="D207" s="299" t="s">
        <v>706</v>
      </c>
      <c r="E207" s="298"/>
      <c r="F207" s="299" t="s">
        <v>707</v>
      </c>
      <c r="G207" s="299"/>
      <c r="H207" s="255">
        <v>526</v>
      </c>
      <c r="I207" s="295" t="s">
        <v>650</v>
      </c>
      <c r="J207" s="296" t="str">
        <f>IF(ISBLANK(INDEX('Policy Characteristics'!D:D,MATCH($C207,'Policy Characteristics'!$C:$C,0))),"",INDEX('Policy Characteristics'!D:D,MATCH($C207,'Policy Characteristics'!$C:$C,0)))</f>
        <v>Electricity Imports and Exports</v>
      </c>
      <c r="K207" s="293" t="str">
        <f>IF(ISBLANK(INDEX('Policy Characteristics'!E:E,MATCH($C207,'Policy Characteristics'!$C:$C,0))),"",INDEX('Policy Characteristics'!E:E,MATCH($C207,'Policy Characteristics'!$C:$C,0)))</f>
        <v>elec change imports</v>
      </c>
      <c r="L207" s="237">
        <f>IF(ISBLANK(INDEX('Policy Characteristics'!F:F,MATCH($C207,'Policy Characteristics'!$C:$C,0))),"",INDEX('Policy Characteristics'!F:F,MATCH($C207,'Policy Characteristics'!$C:$C,0)))</f>
        <v>-0.5</v>
      </c>
      <c r="M207" s="237">
        <f>IF(ISBLANK(INDEX('Policy Characteristics'!G:G,MATCH($C207,'Policy Characteristics'!$C:$C,0))),"",INDEX('Policy Characteristics'!G:G,MATCH($C207,'Policy Characteristics'!$C:$C,0)))</f>
        <v>1</v>
      </c>
      <c r="N207" s="237">
        <f>IF(ISBLANK(INDEX('Policy Characteristics'!H:H,MATCH($C207,'Policy Characteristics'!$C:$C,0))),"",INDEX('Policy Characteristics'!H:H,MATCH($C207,'Policy Characteristics'!$C:$C,0)))</f>
        <v>0.02</v>
      </c>
      <c r="O207" s="293" t="str">
        <f>IF(ISBLANK(INDEX('Policy Characteristics'!I:I,MATCH($C207,'Policy Characteristics'!$C:$C,0))),"",INDEX('Policy Characteristics'!I:I,MATCH($C207,'Policy Characteristics'!$C:$C,0)))</f>
        <v>% change in imports</v>
      </c>
      <c r="P207" s="293" t="str">
        <f>IF(ISBLANK(INDEX('Policy Characteristics'!J:J,MATCH($C207,'Policy Characteristics'!$C:$C,0))),"",INDEX('Policy Characteristics'!J:J,MATCH($C207,'Policy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07" s="293" t="str">
        <f>IF(ISBLANK(INDEX('Policy Characteristics'!K:K,MATCH($C207,'Policy Characteristics'!$C:$C,0))),"",INDEX('Policy Characteristics'!K:K,MATCH($C207,'Policy Characteristics'!$C:$C,0)))</f>
        <v>electricity-sector-main.html#elec-imports</v>
      </c>
      <c r="R207" s="293" t="str">
        <f>IF(ISBLANK(INDEX('Policy Characteristics'!L:L,MATCH($C207,'Policy Characteristics'!$C:$C,0))),"",INDEX('Policy Characteristics'!L:L,MATCH($C207,'Policy Characteristics'!$C:$C,0)))</f>
        <v>electricity-imports-exports.html</v>
      </c>
    </row>
    <row r="208" spans="1:18" s="275" customFormat="1" x14ac:dyDescent="0.25">
      <c r="A208" s="293" t="str">
        <f>IF(ISBLANK(INDEX('Policy Characteristics'!A:A,MATCH($C208,'Policy Characteristics'!$C:$C,0))),"",INDEX('Policy Characteristics'!A:A,MATCH($C208,'Policy Characteristics'!$C:$C,0)))</f>
        <v>Electricity Supply</v>
      </c>
      <c r="B208" s="294" t="str">
        <f>IF(ISBLANK(INDEX('Policy Characteristics'!B:B,MATCH($C208,'Policy Characteristics'!$C:$C,0))),"",INDEX('Policy Characteristics'!B:B,MATCH($C208,'Policy Characteristics'!$C:$C,0)))</f>
        <v>Change Electricity Imports</v>
      </c>
      <c r="C208" s="293" t="str">
        <f t="shared" si="19"/>
        <v>Percent Change in Electricity Imports</v>
      </c>
      <c r="D208" s="299" t="s">
        <v>708</v>
      </c>
      <c r="E208" s="298"/>
      <c r="F208" s="299" t="s">
        <v>709</v>
      </c>
      <c r="G208" s="299"/>
      <c r="H208" s="255">
        <v>527</v>
      </c>
      <c r="I208" s="295" t="s">
        <v>650</v>
      </c>
      <c r="J208" s="296" t="str">
        <f>IF(ISBLANK(INDEX('Policy Characteristics'!D:D,MATCH($C208,'Policy Characteristics'!$C:$C,0))),"",INDEX('Policy Characteristics'!D:D,MATCH($C208,'Policy Characteristics'!$C:$C,0)))</f>
        <v>Electricity Imports and Exports</v>
      </c>
      <c r="K208" s="293" t="str">
        <f>IF(ISBLANK(INDEX('Policy Characteristics'!E:E,MATCH($C208,'Policy Characteristics'!$C:$C,0))),"",INDEX('Policy Characteristics'!E:E,MATCH($C208,'Policy Characteristics'!$C:$C,0)))</f>
        <v>elec change imports</v>
      </c>
      <c r="L208" s="237">
        <f>IF(ISBLANK(INDEX('Policy Characteristics'!F:F,MATCH($C208,'Policy Characteristics'!$C:$C,0))),"",INDEX('Policy Characteristics'!F:F,MATCH($C208,'Policy Characteristics'!$C:$C,0)))</f>
        <v>-0.5</v>
      </c>
      <c r="M208" s="237">
        <f>IF(ISBLANK(INDEX('Policy Characteristics'!G:G,MATCH($C208,'Policy Characteristics'!$C:$C,0))),"",INDEX('Policy Characteristics'!G:G,MATCH($C208,'Policy Characteristics'!$C:$C,0)))</f>
        <v>1</v>
      </c>
      <c r="N208" s="237">
        <f>IF(ISBLANK(INDEX('Policy Characteristics'!H:H,MATCH($C208,'Policy Characteristics'!$C:$C,0))),"",INDEX('Policy Characteristics'!H:H,MATCH($C208,'Policy Characteristics'!$C:$C,0)))</f>
        <v>0.02</v>
      </c>
      <c r="O208" s="293" t="str">
        <f>IF(ISBLANK(INDEX('Policy Characteristics'!I:I,MATCH($C208,'Policy Characteristics'!$C:$C,0))),"",INDEX('Policy Characteristics'!I:I,MATCH($C208,'Policy Characteristics'!$C:$C,0)))</f>
        <v>% change in imports</v>
      </c>
      <c r="P208" s="293" t="str">
        <f>IF(ISBLANK(INDEX('Policy Characteristics'!J:J,MATCH($C208,'Policy Characteristics'!$C:$C,0))),"",INDEX('Policy Characteristics'!J:J,MATCH($C208,'Policy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08" s="293" t="str">
        <f>IF(ISBLANK(INDEX('Policy Characteristics'!K:K,MATCH($C208,'Policy Characteristics'!$C:$C,0))),"",INDEX('Policy Characteristics'!K:K,MATCH($C208,'Policy Characteristics'!$C:$C,0)))</f>
        <v>electricity-sector-main.html#elec-imports</v>
      </c>
      <c r="R208" s="293" t="str">
        <f>IF(ISBLANK(INDEX('Policy Characteristics'!L:L,MATCH($C208,'Policy Characteristics'!$C:$C,0))),"",INDEX('Policy Characteristics'!L:L,MATCH($C208,'Policy Characteristics'!$C:$C,0)))</f>
        <v>electricity-imports-exports.html</v>
      </c>
    </row>
    <row r="209" spans="1:18" s="275" customFormat="1" x14ac:dyDescent="0.25">
      <c r="A209" s="293" t="str">
        <f>IF(ISBLANK(INDEX('Policy Characteristics'!A:A,MATCH($C209,'Policy Characteristics'!$C:$C,0))),"",INDEX('Policy Characteristics'!A:A,MATCH($C209,'Policy Characteristics'!$C:$C,0)))</f>
        <v>Electricity Supply</v>
      </c>
      <c r="B209" s="294" t="str">
        <f>IF(ISBLANK(INDEX('Policy Characteristics'!B:B,MATCH($C209,'Policy Characteristics'!$C:$C,0))),"",INDEX('Policy Characteristics'!B:B,MATCH($C209,'Policy Characteristics'!$C:$C,0)))</f>
        <v>Change Electricity Imports</v>
      </c>
      <c r="C209" s="293" t="str">
        <f t="shared" si="19"/>
        <v>Percent Change in Electricity Imports</v>
      </c>
      <c r="D209" s="299" t="s">
        <v>710</v>
      </c>
      <c r="E209" s="298"/>
      <c r="F209" s="299" t="s">
        <v>711</v>
      </c>
      <c r="G209" s="299"/>
      <c r="H209" s="255">
        <v>528</v>
      </c>
      <c r="I209" s="295" t="s">
        <v>650</v>
      </c>
      <c r="J209" s="296" t="str">
        <f>IF(ISBLANK(INDEX('Policy Characteristics'!D:D,MATCH($C209,'Policy Characteristics'!$C:$C,0))),"",INDEX('Policy Characteristics'!D:D,MATCH($C209,'Policy Characteristics'!$C:$C,0)))</f>
        <v>Electricity Imports and Exports</v>
      </c>
      <c r="K209" s="293" t="str">
        <f>IF(ISBLANK(INDEX('Policy Characteristics'!E:E,MATCH($C209,'Policy Characteristics'!$C:$C,0))),"",INDEX('Policy Characteristics'!E:E,MATCH($C209,'Policy Characteristics'!$C:$C,0)))</f>
        <v>elec change imports</v>
      </c>
      <c r="L209" s="237">
        <f>IF(ISBLANK(INDEX('Policy Characteristics'!F:F,MATCH($C209,'Policy Characteristics'!$C:$C,0))),"",INDEX('Policy Characteristics'!F:F,MATCH($C209,'Policy Characteristics'!$C:$C,0)))</f>
        <v>-0.5</v>
      </c>
      <c r="M209" s="237">
        <f>IF(ISBLANK(INDEX('Policy Characteristics'!G:G,MATCH($C209,'Policy Characteristics'!$C:$C,0))),"",INDEX('Policy Characteristics'!G:G,MATCH($C209,'Policy Characteristics'!$C:$C,0)))</f>
        <v>1</v>
      </c>
      <c r="N209" s="237">
        <f>IF(ISBLANK(INDEX('Policy Characteristics'!H:H,MATCH($C209,'Policy Characteristics'!$C:$C,0))),"",INDEX('Policy Characteristics'!H:H,MATCH($C209,'Policy Characteristics'!$C:$C,0)))</f>
        <v>0.02</v>
      </c>
      <c r="O209" s="293" t="str">
        <f>IF(ISBLANK(INDEX('Policy Characteristics'!I:I,MATCH($C209,'Policy Characteristics'!$C:$C,0))),"",INDEX('Policy Characteristics'!I:I,MATCH($C209,'Policy Characteristics'!$C:$C,0)))</f>
        <v>% change in imports</v>
      </c>
      <c r="P209" s="293" t="str">
        <f>IF(ISBLANK(INDEX('Policy Characteristics'!J:J,MATCH($C209,'Policy Characteristics'!$C:$C,0))),"",INDEX('Policy Characteristics'!J:J,MATCH($C209,'Policy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09" s="293" t="str">
        <f>IF(ISBLANK(INDEX('Policy Characteristics'!K:K,MATCH($C209,'Policy Characteristics'!$C:$C,0))),"",INDEX('Policy Characteristics'!K:K,MATCH($C209,'Policy Characteristics'!$C:$C,0)))</f>
        <v>electricity-sector-main.html#elec-imports</v>
      </c>
      <c r="R209" s="293" t="str">
        <f>IF(ISBLANK(INDEX('Policy Characteristics'!L:L,MATCH($C209,'Policy Characteristics'!$C:$C,0))),"",INDEX('Policy Characteristics'!L:L,MATCH($C209,'Policy Characteristics'!$C:$C,0)))</f>
        <v>electricity-imports-exports.html</v>
      </c>
    </row>
    <row r="210" spans="1:18" s="275" customFormat="1" x14ac:dyDescent="0.25">
      <c r="A210" s="293" t="str">
        <f>IF(ISBLANK(INDEX('Policy Characteristics'!A:A,MATCH($C210,'Policy Characteristics'!$C:$C,0))),"",INDEX('Policy Characteristics'!A:A,MATCH($C210,'Policy Characteristics'!$C:$C,0)))</f>
        <v>Electricity Supply</v>
      </c>
      <c r="B210" s="294" t="str">
        <f>IF(ISBLANK(INDEX('Policy Characteristics'!B:B,MATCH($C210,'Policy Characteristics'!$C:$C,0))),"",INDEX('Policy Characteristics'!B:B,MATCH($C210,'Policy Characteristics'!$C:$C,0)))</f>
        <v>Change Electricity Imports</v>
      </c>
      <c r="C210" s="293" t="str">
        <f t="shared" si="19"/>
        <v>Percent Change in Electricity Imports</v>
      </c>
      <c r="D210" s="299" t="s">
        <v>712</v>
      </c>
      <c r="E210" s="298"/>
      <c r="F210" s="299" t="s">
        <v>713</v>
      </c>
      <c r="G210" s="299"/>
      <c r="H210" s="255">
        <v>529</v>
      </c>
      <c r="I210" s="295" t="s">
        <v>650</v>
      </c>
      <c r="J210" s="296" t="str">
        <f>IF(ISBLANK(INDEX('Policy Characteristics'!D:D,MATCH($C210,'Policy Characteristics'!$C:$C,0))),"",INDEX('Policy Characteristics'!D:D,MATCH($C210,'Policy Characteristics'!$C:$C,0)))</f>
        <v>Electricity Imports and Exports</v>
      </c>
      <c r="K210" s="293" t="str">
        <f>IF(ISBLANK(INDEX('Policy Characteristics'!E:E,MATCH($C210,'Policy Characteristics'!$C:$C,0))),"",INDEX('Policy Characteristics'!E:E,MATCH($C210,'Policy Characteristics'!$C:$C,0)))</f>
        <v>elec change imports</v>
      </c>
      <c r="L210" s="237">
        <f>IF(ISBLANK(INDEX('Policy Characteristics'!F:F,MATCH($C210,'Policy Characteristics'!$C:$C,0))),"",INDEX('Policy Characteristics'!F:F,MATCH($C210,'Policy Characteristics'!$C:$C,0)))</f>
        <v>-0.5</v>
      </c>
      <c r="M210" s="237">
        <f>IF(ISBLANK(INDEX('Policy Characteristics'!G:G,MATCH($C210,'Policy Characteristics'!$C:$C,0))),"",INDEX('Policy Characteristics'!G:G,MATCH($C210,'Policy Characteristics'!$C:$C,0)))</f>
        <v>1</v>
      </c>
      <c r="N210" s="237">
        <f>IF(ISBLANK(INDEX('Policy Characteristics'!H:H,MATCH($C210,'Policy Characteristics'!$C:$C,0))),"",INDEX('Policy Characteristics'!H:H,MATCH($C210,'Policy Characteristics'!$C:$C,0)))</f>
        <v>0.02</v>
      </c>
      <c r="O210" s="293" t="str">
        <f>IF(ISBLANK(INDEX('Policy Characteristics'!I:I,MATCH($C210,'Policy Characteristics'!$C:$C,0))),"",INDEX('Policy Characteristics'!I:I,MATCH($C210,'Policy Characteristics'!$C:$C,0)))</f>
        <v>% change in imports</v>
      </c>
      <c r="P210" s="293" t="str">
        <f>IF(ISBLANK(INDEX('Policy Characteristics'!J:J,MATCH($C210,'Policy Characteristics'!$C:$C,0))),"",INDEX('Policy Characteristics'!J:J,MATCH($C210,'Policy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0" s="293" t="str">
        <f>IF(ISBLANK(INDEX('Policy Characteristics'!K:K,MATCH($C210,'Policy Characteristics'!$C:$C,0))),"",INDEX('Policy Characteristics'!K:K,MATCH($C210,'Policy Characteristics'!$C:$C,0)))</f>
        <v>electricity-sector-main.html#elec-imports</v>
      </c>
      <c r="R210" s="293" t="str">
        <f>IF(ISBLANK(INDEX('Policy Characteristics'!L:L,MATCH($C210,'Policy Characteristics'!$C:$C,0))),"",INDEX('Policy Characteristics'!L:L,MATCH($C210,'Policy Characteristics'!$C:$C,0)))</f>
        <v>electricity-imports-exports.html</v>
      </c>
    </row>
    <row r="211" spans="1:18" s="275" customFormat="1" x14ac:dyDescent="0.25">
      <c r="A211" s="293" t="str">
        <f>IF(ISBLANK(INDEX('Policy Characteristics'!A:A,MATCH($C211,'Policy Characteristics'!$C:$C,0))),"",INDEX('Policy Characteristics'!A:A,MATCH($C211,'Policy Characteristics'!$C:$C,0)))</f>
        <v>Electricity Supply</v>
      </c>
      <c r="B211" s="294" t="str">
        <f>IF(ISBLANK(INDEX('Policy Characteristics'!B:B,MATCH($C211,'Policy Characteristics'!$C:$C,0))),"",INDEX('Policy Characteristics'!B:B,MATCH($C211,'Policy Characteristics'!$C:$C,0)))</f>
        <v>Change Electricity Imports</v>
      </c>
      <c r="C211" s="293" t="str">
        <f t="shared" si="19"/>
        <v>Percent Change in Electricity Imports</v>
      </c>
      <c r="D211" s="299" t="s">
        <v>714</v>
      </c>
      <c r="E211" s="298"/>
      <c r="F211" s="299" t="s">
        <v>715</v>
      </c>
      <c r="G211" s="299"/>
      <c r="H211" s="255">
        <v>530</v>
      </c>
      <c r="I211" s="295" t="s">
        <v>650</v>
      </c>
      <c r="J211" s="296" t="str">
        <f>IF(ISBLANK(INDEX('Policy Characteristics'!D:D,MATCH($C211,'Policy Characteristics'!$C:$C,0))),"",INDEX('Policy Characteristics'!D:D,MATCH($C211,'Policy Characteristics'!$C:$C,0)))</f>
        <v>Electricity Imports and Exports</v>
      </c>
      <c r="K211" s="293" t="str">
        <f>IF(ISBLANK(INDEX('Policy Characteristics'!E:E,MATCH($C211,'Policy Characteristics'!$C:$C,0))),"",INDEX('Policy Characteristics'!E:E,MATCH($C211,'Policy Characteristics'!$C:$C,0)))</f>
        <v>elec change imports</v>
      </c>
      <c r="L211" s="237">
        <f>IF(ISBLANK(INDEX('Policy Characteristics'!F:F,MATCH($C211,'Policy Characteristics'!$C:$C,0))),"",INDEX('Policy Characteristics'!F:F,MATCH($C211,'Policy Characteristics'!$C:$C,0)))</f>
        <v>-0.5</v>
      </c>
      <c r="M211" s="237">
        <f>IF(ISBLANK(INDEX('Policy Characteristics'!G:G,MATCH($C211,'Policy Characteristics'!$C:$C,0))),"",INDEX('Policy Characteristics'!G:G,MATCH($C211,'Policy Characteristics'!$C:$C,0)))</f>
        <v>1</v>
      </c>
      <c r="N211" s="237">
        <f>IF(ISBLANK(INDEX('Policy Characteristics'!H:H,MATCH($C211,'Policy Characteristics'!$C:$C,0))),"",INDEX('Policy Characteristics'!H:H,MATCH($C211,'Policy Characteristics'!$C:$C,0)))</f>
        <v>0.02</v>
      </c>
      <c r="O211" s="293" t="str">
        <f>IF(ISBLANK(INDEX('Policy Characteristics'!I:I,MATCH($C211,'Policy Characteristics'!$C:$C,0))),"",INDEX('Policy Characteristics'!I:I,MATCH($C211,'Policy Characteristics'!$C:$C,0)))</f>
        <v>% change in imports</v>
      </c>
      <c r="P211" s="293" t="str">
        <f>IF(ISBLANK(INDEX('Policy Characteristics'!J:J,MATCH($C211,'Policy Characteristics'!$C:$C,0))),"",INDEX('Policy Characteristics'!J:J,MATCH($C211,'Policy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1" s="293" t="str">
        <f>IF(ISBLANK(INDEX('Policy Characteristics'!K:K,MATCH($C211,'Policy Characteristics'!$C:$C,0))),"",INDEX('Policy Characteristics'!K:K,MATCH($C211,'Policy Characteristics'!$C:$C,0)))</f>
        <v>electricity-sector-main.html#elec-imports</v>
      </c>
      <c r="R211" s="293" t="str">
        <f>IF(ISBLANK(INDEX('Policy Characteristics'!L:L,MATCH($C211,'Policy Characteristics'!$C:$C,0))),"",INDEX('Policy Characteristics'!L:L,MATCH($C211,'Policy Characteristics'!$C:$C,0)))</f>
        <v>electricity-imports-exports.html</v>
      </c>
    </row>
    <row r="212" spans="1:18" s="275" customFormat="1" x14ac:dyDescent="0.25">
      <c r="A212" s="293" t="str">
        <f>IF(ISBLANK(INDEX('Policy Characteristics'!A:A,MATCH($C212,'Policy Characteristics'!$C:$C,0))),"",INDEX('Policy Characteristics'!A:A,MATCH($C212,'Policy Characteristics'!$C:$C,0)))</f>
        <v>Electricity Supply</v>
      </c>
      <c r="B212" s="294" t="str">
        <f>IF(ISBLANK(INDEX('Policy Characteristics'!B:B,MATCH($C212,'Policy Characteristics'!$C:$C,0))),"",INDEX('Policy Characteristics'!B:B,MATCH($C212,'Policy Characteristics'!$C:$C,0)))</f>
        <v>Change Electricity Imports</v>
      </c>
      <c r="C212" s="293" t="str">
        <f t="shared" si="19"/>
        <v>Percent Change in Electricity Imports</v>
      </c>
      <c r="D212" s="299" t="s">
        <v>716</v>
      </c>
      <c r="E212" s="298"/>
      <c r="F212" s="299" t="s">
        <v>717</v>
      </c>
      <c r="G212" s="299"/>
      <c r="H212" s="255">
        <v>531</v>
      </c>
      <c r="I212" s="295" t="s">
        <v>660</v>
      </c>
      <c r="J212" s="296" t="str">
        <f>IF(ISBLANK(INDEX('Policy Characteristics'!D:D,MATCH($C212,'Policy Characteristics'!$C:$C,0))),"",INDEX('Policy Characteristics'!D:D,MATCH($C212,'Policy Characteristics'!$C:$C,0)))</f>
        <v>Electricity Imports and Exports</v>
      </c>
      <c r="K212" s="293" t="str">
        <f>IF(ISBLANK(INDEX('Policy Characteristics'!E:E,MATCH($C212,'Policy Characteristics'!$C:$C,0))),"",INDEX('Policy Characteristics'!E:E,MATCH($C212,'Policy Characteristics'!$C:$C,0)))</f>
        <v>elec change imports</v>
      </c>
      <c r="L212" s="237">
        <f>IF(ISBLANK(INDEX('Policy Characteristics'!F:F,MATCH($C212,'Policy Characteristics'!$C:$C,0))),"",INDEX('Policy Characteristics'!F:F,MATCH($C212,'Policy Characteristics'!$C:$C,0)))</f>
        <v>-0.5</v>
      </c>
      <c r="M212" s="237">
        <f>IF(ISBLANK(INDEX('Policy Characteristics'!G:G,MATCH($C212,'Policy Characteristics'!$C:$C,0))),"",INDEX('Policy Characteristics'!G:G,MATCH($C212,'Policy Characteristics'!$C:$C,0)))</f>
        <v>1</v>
      </c>
      <c r="N212" s="237">
        <f>IF(ISBLANK(INDEX('Policy Characteristics'!H:H,MATCH($C212,'Policy Characteristics'!$C:$C,0))),"",INDEX('Policy Characteristics'!H:H,MATCH($C212,'Policy Characteristics'!$C:$C,0)))</f>
        <v>0.02</v>
      </c>
      <c r="O212" s="293" t="str">
        <f>IF(ISBLANK(INDEX('Policy Characteristics'!I:I,MATCH($C212,'Policy Characteristics'!$C:$C,0))),"",INDEX('Policy Characteristics'!I:I,MATCH($C212,'Policy Characteristics'!$C:$C,0)))</f>
        <v>% change in imports</v>
      </c>
      <c r="P212" s="293" t="str">
        <f>IF(ISBLANK(INDEX('Policy Characteristics'!J:J,MATCH($C212,'Policy Characteristics'!$C:$C,0))),"",INDEX('Policy Characteristics'!J:J,MATCH($C212,'Policy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2" s="293" t="str">
        <f>IF(ISBLANK(INDEX('Policy Characteristics'!K:K,MATCH($C212,'Policy Characteristics'!$C:$C,0))),"",INDEX('Policy Characteristics'!K:K,MATCH($C212,'Policy Characteristics'!$C:$C,0)))</f>
        <v>electricity-sector-main.html#elec-imports</v>
      </c>
      <c r="R212" s="293" t="str">
        <f>IF(ISBLANK(INDEX('Policy Characteristics'!L:L,MATCH($C212,'Policy Characteristics'!$C:$C,0))),"",INDEX('Policy Characteristics'!L:L,MATCH($C212,'Policy Characteristics'!$C:$C,0)))</f>
        <v>electricity-imports-exports.html</v>
      </c>
    </row>
    <row r="213" spans="1:18" s="275" customFormat="1" x14ac:dyDescent="0.25">
      <c r="A213" s="293" t="str">
        <f>IF(ISBLANK(INDEX('Policy Characteristics'!A:A,MATCH($C213,'Policy Characteristics'!$C:$C,0))),"",INDEX('Policy Characteristics'!A:A,MATCH($C213,'Policy Characteristics'!$C:$C,0)))</f>
        <v>Electricity Supply</v>
      </c>
      <c r="B213" s="294" t="str">
        <f>IF(ISBLANK(INDEX('Policy Characteristics'!B:B,MATCH($C213,'Policy Characteristics'!$C:$C,0))),"",INDEX('Policy Characteristics'!B:B,MATCH($C213,'Policy Characteristics'!$C:$C,0)))</f>
        <v>Change Electricity Imports</v>
      </c>
      <c r="C213" s="293" t="str">
        <f t="shared" si="19"/>
        <v>Percent Change in Electricity Imports</v>
      </c>
      <c r="D213" s="299" t="s">
        <v>718</v>
      </c>
      <c r="E213" s="298"/>
      <c r="F213" s="299" t="s">
        <v>719</v>
      </c>
      <c r="G213" s="299"/>
      <c r="H213" s="255">
        <v>532</v>
      </c>
      <c r="I213" s="295" t="s">
        <v>650</v>
      </c>
      <c r="J213" s="296" t="str">
        <f>IF(ISBLANK(INDEX('Policy Characteristics'!D:D,MATCH($C213,'Policy Characteristics'!$C:$C,0))),"",INDEX('Policy Characteristics'!D:D,MATCH($C213,'Policy Characteristics'!$C:$C,0)))</f>
        <v>Electricity Imports and Exports</v>
      </c>
      <c r="K213" s="293" t="str">
        <f>IF(ISBLANK(INDEX('Policy Characteristics'!E:E,MATCH($C213,'Policy Characteristics'!$C:$C,0))),"",INDEX('Policy Characteristics'!E:E,MATCH($C213,'Policy Characteristics'!$C:$C,0)))</f>
        <v>elec change imports</v>
      </c>
      <c r="L213" s="237">
        <f>IF(ISBLANK(INDEX('Policy Characteristics'!F:F,MATCH($C213,'Policy Characteristics'!$C:$C,0))),"",INDEX('Policy Characteristics'!F:F,MATCH($C213,'Policy Characteristics'!$C:$C,0)))</f>
        <v>-0.5</v>
      </c>
      <c r="M213" s="237">
        <f>IF(ISBLANK(INDEX('Policy Characteristics'!G:G,MATCH($C213,'Policy Characteristics'!$C:$C,0))),"",INDEX('Policy Characteristics'!G:G,MATCH($C213,'Policy Characteristics'!$C:$C,0)))</f>
        <v>1</v>
      </c>
      <c r="N213" s="237">
        <f>IF(ISBLANK(INDEX('Policy Characteristics'!H:H,MATCH($C213,'Policy Characteristics'!$C:$C,0))),"",INDEX('Policy Characteristics'!H:H,MATCH($C213,'Policy Characteristics'!$C:$C,0)))</f>
        <v>0.02</v>
      </c>
      <c r="O213" s="293" t="str">
        <f>IF(ISBLANK(INDEX('Policy Characteristics'!I:I,MATCH($C213,'Policy Characteristics'!$C:$C,0))),"",INDEX('Policy Characteristics'!I:I,MATCH($C213,'Policy Characteristics'!$C:$C,0)))</f>
        <v>% change in imports</v>
      </c>
      <c r="P213" s="293" t="str">
        <f>IF(ISBLANK(INDEX('Policy Characteristics'!J:J,MATCH($C213,'Policy Characteristics'!$C:$C,0))),"",INDEX('Policy Characteristics'!J:J,MATCH($C213,'Policy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3" s="293" t="str">
        <f>IF(ISBLANK(INDEX('Policy Characteristics'!K:K,MATCH($C213,'Policy Characteristics'!$C:$C,0))),"",INDEX('Policy Characteristics'!K:K,MATCH($C213,'Policy Characteristics'!$C:$C,0)))</f>
        <v>electricity-sector-main.html#elec-imports</v>
      </c>
      <c r="R213" s="293" t="str">
        <f>IF(ISBLANK(INDEX('Policy Characteristics'!L:L,MATCH($C213,'Policy Characteristics'!$C:$C,0))),"",INDEX('Policy Characteristics'!L:L,MATCH($C213,'Policy Characteristics'!$C:$C,0)))</f>
        <v>electricity-imports-exports.html</v>
      </c>
    </row>
    <row r="214" spans="1:18" s="275" customFormat="1" x14ac:dyDescent="0.25">
      <c r="A214" s="293" t="str">
        <f>IF(ISBLANK(INDEX('Policy Characteristics'!A:A,MATCH($C214,'Policy Characteristics'!$C:$C,0))),"",INDEX('Policy Characteristics'!A:A,MATCH($C214,'Policy Characteristics'!$C:$C,0)))</f>
        <v>Electricity Supply</v>
      </c>
      <c r="B214" s="294" t="str">
        <f>IF(ISBLANK(INDEX('Policy Characteristics'!B:B,MATCH($C214,'Policy Characteristics'!$C:$C,0))),"",INDEX('Policy Characteristics'!B:B,MATCH($C214,'Policy Characteristics'!$C:$C,0)))</f>
        <v>Change Electricity Imports</v>
      </c>
      <c r="C214" s="293" t="str">
        <f t="shared" si="19"/>
        <v>Percent Change in Electricity Imports</v>
      </c>
      <c r="D214" s="299" t="s">
        <v>720</v>
      </c>
      <c r="E214" s="298"/>
      <c r="F214" s="299" t="s">
        <v>721</v>
      </c>
      <c r="G214" s="299"/>
      <c r="H214" s="255">
        <v>533</v>
      </c>
      <c r="I214" s="295" t="s">
        <v>660</v>
      </c>
      <c r="J214" s="296" t="str">
        <f>IF(ISBLANK(INDEX('Policy Characteristics'!D:D,MATCH($C214,'Policy Characteristics'!$C:$C,0))),"",INDEX('Policy Characteristics'!D:D,MATCH($C214,'Policy Characteristics'!$C:$C,0)))</f>
        <v>Electricity Imports and Exports</v>
      </c>
      <c r="K214" s="293" t="str">
        <f>IF(ISBLANK(INDEX('Policy Characteristics'!E:E,MATCH($C214,'Policy Characteristics'!$C:$C,0))),"",INDEX('Policy Characteristics'!E:E,MATCH($C214,'Policy Characteristics'!$C:$C,0)))</f>
        <v>elec change imports</v>
      </c>
      <c r="L214" s="237">
        <f>IF(ISBLANK(INDEX('Policy Characteristics'!F:F,MATCH($C214,'Policy Characteristics'!$C:$C,0))),"",INDEX('Policy Characteristics'!F:F,MATCH($C214,'Policy Characteristics'!$C:$C,0)))</f>
        <v>-0.5</v>
      </c>
      <c r="M214" s="237">
        <f>IF(ISBLANK(INDEX('Policy Characteristics'!G:G,MATCH($C214,'Policy Characteristics'!$C:$C,0))),"",INDEX('Policy Characteristics'!G:G,MATCH($C214,'Policy Characteristics'!$C:$C,0)))</f>
        <v>1</v>
      </c>
      <c r="N214" s="237">
        <f>IF(ISBLANK(INDEX('Policy Characteristics'!H:H,MATCH($C214,'Policy Characteristics'!$C:$C,0))),"",INDEX('Policy Characteristics'!H:H,MATCH($C214,'Policy Characteristics'!$C:$C,0)))</f>
        <v>0.02</v>
      </c>
      <c r="O214" s="293" t="str">
        <f>IF(ISBLANK(INDEX('Policy Characteristics'!I:I,MATCH($C214,'Policy Characteristics'!$C:$C,0))),"",INDEX('Policy Characteristics'!I:I,MATCH($C214,'Policy Characteristics'!$C:$C,0)))</f>
        <v>% change in imports</v>
      </c>
      <c r="P214" s="293" t="str">
        <f>IF(ISBLANK(INDEX('Policy Characteristics'!J:J,MATCH($C214,'Policy Characteristics'!$C:$C,0))),"",INDEX('Policy Characteristics'!J:J,MATCH($C214,'Policy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4" s="293" t="str">
        <f>IF(ISBLANK(INDEX('Policy Characteristics'!K:K,MATCH($C214,'Policy Characteristics'!$C:$C,0))),"",INDEX('Policy Characteristics'!K:K,MATCH($C214,'Policy Characteristics'!$C:$C,0)))</f>
        <v>electricity-sector-main.html#elec-imports</v>
      </c>
      <c r="R214" s="293" t="str">
        <f>IF(ISBLANK(INDEX('Policy Characteristics'!L:L,MATCH($C214,'Policy Characteristics'!$C:$C,0))),"",INDEX('Policy Characteristics'!L:L,MATCH($C214,'Policy Characteristics'!$C:$C,0)))</f>
        <v>electricity-imports-exports.html</v>
      </c>
    </row>
    <row r="215" spans="1:18" s="275" customFormat="1" x14ac:dyDescent="0.25">
      <c r="A215" s="293" t="str">
        <f>IF(ISBLANK(INDEX('Policy Characteristics'!A:A,MATCH($C215,'Policy Characteristics'!$C:$C,0))),"",INDEX('Policy Characteristics'!A:A,MATCH($C215,'Policy Characteristics'!$C:$C,0)))</f>
        <v>Electricity Supply</v>
      </c>
      <c r="B215" s="294" t="str">
        <f>IF(ISBLANK(INDEX('Policy Characteristics'!B:B,MATCH($C215,'Policy Characteristics'!$C:$C,0))),"",INDEX('Policy Characteristics'!B:B,MATCH($C215,'Policy Characteristics'!$C:$C,0)))</f>
        <v>Change Electricity Imports</v>
      </c>
      <c r="C215" s="293" t="str">
        <f t="shared" si="19"/>
        <v>Percent Change in Electricity Imports</v>
      </c>
      <c r="D215" s="299" t="s">
        <v>722</v>
      </c>
      <c r="E215" s="298"/>
      <c r="F215" s="299" t="s">
        <v>723</v>
      </c>
      <c r="G215" s="299"/>
      <c r="H215" s="255">
        <v>534</v>
      </c>
      <c r="I215" s="295" t="s">
        <v>650</v>
      </c>
      <c r="J215" s="296" t="str">
        <f>IF(ISBLANK(INDEX('Policy Characteristics'!D:D,MATCH($C215,'Policy Characteristics'!$C:$C,0))),"",INDEX('Policy Characteristics'!D:D,MATCH($C215,'Policy Characteristics'!$C:$C,0)))</f>
        <v>Electricity Imports and Exports</v>
      </c>
      <c r="K215" s="293" t="str">
        <f>IF(ISBLANK(INDEX('Policy Characteristics'!E:E,MATCH($C215,'Policy Characteristics'!$C:$C,0))),"",INDEX('Policy Characteristics'!E:E,MATCH($C215,'Policy Characteristics'!$C:$C,0)))</f>
        <v>elec change imports</v>
      </c>
      <c r="L215" s="237">
        <f>IF(ISBLANK(INDEX('Policy Characteristics'!F:F,MATCH($C215,'Policy Characteristics'!$C:$C,0))),"",INDEX('Policy Characteristics'!F:F,MATCH($C215,'Policy Characteristics'!$C:$C,0)))</f>
        <v>-0.5</v>
      </c>
      <c r="M215" s="237">
        <f>IF(ISBLANK(INDEX('Policy Characteristics'!G:G,MATCH($C215,'Policy Characteristics'!$C:$C,0))),"",INDEX('Policy Characteristics'!G:G,MATCH($C215,'Policy Characteristics'!$C:$C,0)))</f>
        <v>1</v>
      </c>
      <c r="N215" s="237">
        <f>IF(ISBLANK(INDEX('Policy Characteristics'!H:H,MATCH($C215,'Policy Characteristics'!$C:$C,0))),"",INDEX('Policy Characteristics'!H:H,MATCH($C215,'Policy Characteristics'!$C:$C,0)))</f>
        <v>0.02</v>
      </c>
      <c r="O215" s="293" t="str">
        <f>IF(ISBLANK(INDEX('Policy Characteristics'!I:I,MATCH($C215,'Policy Characteristics'!$C:$C,0))),"",INDEX('Policy Characteristics'!I:I,MATCH($C215,'Policy Characteristics'!$C:$C,0)))</f>
        <v>% change in imports</v>
      </c>
      <c r="P215" s="293" t="str">
        <f>IF(ISBLANK(INDEX('Policy Characteristics'!J:J,MATCH($C215,'Policy Characteristics'!$C:$C,0))),"",INDEX('Policy Characteristics'!J:J,MATCH($C215,'Policy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5" s="293" t="str">
        <f>IF(ISBLANK(INDEX('Policy Characteristics'!K:K,MATCH($C215,'Policy Characteristics'!$C:$C,0))),"",INDEX('Policy Characteristics'!K:K,MATCH($C215,'Policy Characteristics'!$C:$C,0)))</f>
        <v>electricity-sector-main.html#elec-imports</v>
      </c>
      <c r="R215" s="293" t="str">
        <f>IF(ISBLANK(INDEX('Policy Characteristics'!L:L,MATCH($C215,'Policy Characteristics'!$C:$C,0))),"",INDEX('Policy Characteristics'!L:L,MATCH($C215,'Policy Characteristics'!$C:$C,0)))</f>
        <v>electricity-imports-exports.html</v>
      </c>
    </row>
    <row r="216" spans="1:18" s="275" customFormat="1" x14ac:dyDescent="0.25">
      <c r="A216" s="293" t="str">
        <f>IF(ISBLANK(INDEX('Policy Characteristics'!A:A,MATCH($C216,'Policy Characteristics'!$C:$C,0))),"",INDEX('Policy Characteristics'!A:A,MATCH($C216,'Policy Characteristics'!$C:$C,0)))</f>
        <v>Electricity Supply</v>
      </c>
      <c r="B216" s="294" t="str">
        <f>IF(ISBLANK(INDEX('Policy Characteristics'!B:B,MATCH($C216,'Policy Characteristics'!$C:$C,0))),"",INDEX('Policy Characteristics'!B:B,MATCH($C216,'Policy Characteristics'!$C:$C,0)))</f>
        <v>Change Electricity Imports</v>
      </c>
      <c r="C216" s="293" t="str">
        <f t="shared" si="19"/>
        <v>Percent Change in Electricity Imports</v>
      </c>
      <c r="D216" s="299" t="s">
        <v>724</v>
      </c>
      <c r="E216" s="298"/>
      <c r="F216" s="299" t="s">
        <v>725</v>
      </c>
      <c r="G216" s="299"/>
      <c r="H216" s="255">
        <v>535</v>
      </c>
      <c r="I216" s="295" t="s">
        <v>660</v>
      </c>
      <c r="J216" s="296" t="str">
        <f>IF(ISBLANK(INDEX('Policy Characteristics'!D:D,MATCH($C216,'Policy Characteristics'!$C:$C,0))),"",INDEX('Policy Characteristics'!D:D,MATCH($C216,'Policy Characteristics'!$C:$C,0)))</f>
        <v>Electricity Imports and Exports</v>
      </c>
      <c r="K216" s="293" t="str">
        <f>IF(ISBLANK(INDEX('Policy Characteristics'!E:E,MATCH($C216,'Policy Characteristics'!$C:$C,0))),"",INDEX('Policy Characteristics'!E:E,MATCH($C216,'Policy Characteristics'!$C:$C,0)))</f>
        <v>elec change imports</v>
      </c>
      <c r="L216" s="237">
        <f>IF(ISBLANK(INDEX('Policy Characteristics'!F:F,MATCH($C216,'Policy Characteristics'!$C:$C,0))),"",INDEX('Policy Characteristics'!F:F,MATCH($C216,'Policy Characteristics'!$C:$C,0)))</f>
        <v>-0.5</v>
      </c>
      <c r="M216" s="237">
        <f>IF(ISBLANK(INDEX('Policy Characteristics'!G:G,MATCH($C216,'Policy Characteristics'!$C:$C,0))),"",INDEX('Policy Characteristics'!G:G,MATCH($C216,'Policy Characteristics'!$C:$C,0)))</f>
        <v>1</v>
      </c>
      <c r="N216" s="237">
        <f>IF(ISBLANK(INDEX('Policy Characteristics'!H:H,MATCH($C216,'Policy Characteristics'!$C:$C,0))),"",INDEX('Policy Characteristics'!H:H,MATCH($C216,'Policy Characteristics'!$C:$C,0)))</f>
        <v>0.02</v>
      </c>
      <c r="O216" s="293" t="str">
        <f>IF(ISBLANK(INDEX('Policy Characteristics'!I:I,MATCH($C216,'Policy Characteristics'!$C:$C,0))),"",INDEX('Policy Characteristics'!I:I,MATCH($C216,'Policy Characteristics'!$C:$C,0)))</f>
        <v>% change in imports</v>
      </c>
      <c r="P216" s="293" t="str">
        <f>IF(ISBLANK(INDEX('Policy Characteristics'!J:J,MATCH($C216,'Policy Characteristics'!$C:$C,0))),"",INDEX('Policy Characteristics'!J:J,MATCH($C216,'Policy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6" s="293" t="str">
        <f>IF(ISBLANK(INDEX('Policy Characteristics'!K:K,MATCH($C216,'Policy Characteristics'!$C:$C,0))),"",INDEX('Policy Characteristics'!K:K,MATCH($C216,'Policy Characteristics'!$C:$C,0)))</f>
        <v>electricity-sector-main.html#elec-imports</v>
      </c>
      <c r="R216" s="293" t="str">
        <f>IF(ISBLANK(INDEX('Policy Characteristics'!L:L,MATCH($C216,'Policy Characteristics'!$C:$C,0))),"",INDEX('Policy Characteristics'!L:L,MATCH($C216,'Policy Characteristics'!$C:$C,0)))</f>
        <v>electricity-imports-exports.html</v>
      </c>
    </row>
    <row r="217" spans="1:18" s="275" customFormat="1" x14ac:dyDescent="0.25">
      <c r="A217" s="293" t="str">
        <f>IF(ISBLANK(INDEX('Policy Characteristics'!A:A,MATCH($C217,'Policy Characteristics'!$C:$C,0))),"",INDEX('Policy Characteristics'!A:A,MATCH($C217,'Policy Characteristics'!$C:$C,0)))</f>
        <v>Electricity Supply</v>
      </c>
      <c r="B217" s="294" t="str">
        <f>IF(ISBLANK(INDEX('Policy Characteristics'!B:B,MATCH($C217,'Policy Characteristics'!$C:$C,0))),"",INDEX('Policy Characteristics'!B:B,MATCH($C217,'Policy Characteristics'!$C:$C,0)))</f>
        <v>Change Electricity Imports</v>
      </c>
      <c r="C217" s="293" t="str">
        <f t="shared" si="19"/>
        <v>Percent Change in Electricity Imports</v>
      </c>
      <c r="D217" s="299" t="s">
        <v>726</v>
      </c>
      <c r="E217" s="298"/>
      <c r="F217" s="299" t="s">
        <v>727</v>
      </c>
      <c r="G217" s="299"/>
      <c r="H217" s="255">
        <v>536</v>
      </c>
      <c r="I217" s="295" t="s">
        <v>660</v>
      </c>
      <c r="J217" s="296" t="str">
        <f>IF(ISBLANK(INDEX('Policy Characteristics'!D:D,MATCH($C217,'Policy Characteristics'!$C:$C,0))),"",INDEX('Policy Characteristics'!D:D,MATCH($C217,'Policy Characteristics'!$C:$C,0)))</f>
        <v>Electricity Imports and Exports</v>
      </c>
      <c r="K217" s="293" t="str">
        <f>IF(ISBLANK(INDEX('Policy Characteristics'!E:E,MATCH($C217,'Policy Characteristics'!$C:$C,0))),"",INDEX('Policy Characteristics'!E:E,MATCH($C217,'Policy Characteristics'!$C:$C,0)))</f>
        <v>elec change imports</v>
      </c>
      <c r="L217" s="237">
        <f>IF(ISBLANK(INDEX('Policy Characteristics'!F:F,MATCH($C217,'Policy Characteristics'!$C:$C,0))),"",INDEX('Policy Characteristics'!F:F,MATCH($C217,'Policy Characteristics'!$C:$C,0)))</f>
        <v>-0.5</v>
      </c>
      <c r="M217" s="237">
        <f>IF(ISBLANK(INDEX('Policy Characteristics'!G:G,MATCH($C217,'Policy Characteristics'!$C:$C,0))),"",INDEX('Policy Characteristics'!G:G,MATCH($C217,'Policy Characteristics'!$C:$C,0)))</f>
        <v>1</v>
      </c>
      <c r="N217" s="237">
        <f>IF(ISBLANK(INDEX('Policy Characteristics'!H:H,MATCH($C217,'Policy Characteristics'!$C:$C,0))),"",INDEX('Policy Characteristics'!H:H,MATCH($C217,'Policy Characteristics'!$C:$C,0)))</f>
        <v>0.02</v>
      </c>
      <c r="O217" s="293" t="str">
        <f>IF(ISBLANK(INDEX('Policy Characteristics'!I:I,MATCH($C217,'Policy Characteristics'!$C:$C,0))),"",INDEX('Policy Characteristics'!I:I,MATCH($C217,'Policy Characteristics'!$C:$C,0)))</f>
        <v>% change in imports</v>
      </c>
      <c r="P217" s="293" t="str">
        <f>IF(ISBLANK(INDEX('Policy Characteristics'!J:J,MATCH($C217,'Policy Characteristics'!$C:$C,0))),"",INDEX('Policy Characteristics'!J:J,MATCH($C217,'Policy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7" s="293" t="str">
        <f>IF(ISBLANK(INDEX('Policy Characteristics'!K:K,MATCH($C217,'Policy Characteristics'!$C:$C,0))),"",INDEX('Policy Characteristics'!K:K,MATCH($C217,'Policy Characteristics'!$C:$C,0)))</f>
        <v>electricity-sector-main.html#elec-imports</v>
      </c>
      <c r="R217" s="293" t="str">
        <f>IF(ISBLANK(INDEX('Policy Characteristics'!L:L,MATCH($C217,'Policy Characteristics'!$C:$C,0))),"",INDEX('Policy Characteristics'!L:L,MATCH($C217,'Policy Characteristics'!$C:$C,0)))</f>
        <v>electricity-imports-exports.html</v>
      </c>
    </row>
    <row r="218" spans="1:18" s="275" customFormat="1" x14ac:dyDescent="0.25">
      <c r="A218" s="293" t="str">
        <f>IF(ISBLANK(INDEX('Policy Characteristics'!A:A,MATCH($C218,'Policy Characteristics'!$C:$C,0))),"",INDEX('Policy Characteristics'!A:A,MATCH($C218,'Policy Characteristics'!$C:$C,0)))</f>
        <v>Electricity Supply</v>
      </c>
      <c r="B218" s="294" t="str">
        <f>IF(ISBLANK(INDEX('Policy Characteristics'!B:B,MATCH($C218,'Policy Characteristics'!$C:$C,0))),"",INDEX('Policy Characteristics'!B:B,MATCH($C218,'Policy Characteristics'!$C:$C,0)))</f>
        <v>Change Electricity Imports</v>
      </c>
      <c r="C218" s="293" t="str">
        <f t="shared" si="19"/>
        <v>Percent Change in Electricity Imports</v>
      </c>
      <c r="D218" s="299" t="s">
        <v>728</v>
      </c>
      <c r="E218" s="298"/>
      <c r="F218" s="299" t="s">
        <v>729</v>
      </c>
      <c r="G218" s="299"/>
      <c r="H218" s="255">
        <v>537</v>
      </c>
      <c r="I218" s="295" t="s">
        <v>660</v>
      </c>
      <c r="J218" s="296" t="str">
        <f>IF(ISBLANK(INDEX('Policy Characteristics'!D:D,MATCH($C218,'Policy Characteristics'!$C:$C,0))),"",INDEX('Policy Characteristics'!D:D,MATCH($C218,'Policy Characteristics'!$C:$C,0)))</f>
        <v>Electricity Imports and Exports</v>
      </c>
      <c r="K218" s="293" t="str">
        <f>IF(ISBLANK(INDEX('Policy Characteristics'!E:E,MATCH($C218,'Policy Characteristics'!$C:$C,0))),"",INDEX('Policy Characteristics'!E:E,MATCH($C218,'Policy Characteristics'!$C:$C,0)))</f>
        <v>elec change imports</v>
      </c>
      <c r="L218" s="237">
        <f>IF(ISBLANK(INDEX('Policy Characteristics'!F:F,MATCH($C218,'Policy Characteristics'!$C:$C,0))),"",INDEX('Policy Characteristics'!F:F,MATCH($C218,'Policy Characteristics'!$C:$C,0)))</f>
        <v>-0.5</v>
      </c>
      <c r="M218" s="237">
        <f>IF(ISBLANK(INDEX('Policy Characteristics'!G:G,MATCH($C218,'Policy Characteristics'!$C:$C,0))),"",INDEX('Policy Characteristics'!G:G,MATCH($C218,'Policy Characteristics'!$C:$C,0)))</f>
        <v>1</v>
      </c>
      <c r="N218" s="237">
        <f>IF(ISBLANK(INDEX('Policy Characteristics'!H:H,MATCH($C218,'Policy Characteristics'!$C:$C,0))),"",INDEX('Policy Characteristics'!H:H,MATCH($C218,'Policy Characteristics'!$C:$C,0)))</f>
        <v>0.02</v>
      </c>
      <c r="O218" s="293" t="str">
        <f>IF(ISBLANK(INDEX('Policy Characteristics'!I:I,MATCH($C218,'Policy Characteristics'!$C:$C,0))),"",INDEX('Policy Characteristics'!I:I,MATCH($C218,'Policy Characteristics'!$C:$C,0)))</f>
        <v>% change in imports</v>
      </c>
      <c r="P218" s="293" t="str">
        <f>IF(ISBLANK(INDEX('Policy Characteristics'!J:J,MATCH($C218,'Policy Characteristics'!$C:$C,0))),"",INDEX('Policy Characteristics'!J:J,MATCH($C218,'Policy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8" s="293" t="str">
        <f>IF(ISBLANK(INDEX('Policy Characteristics'!K:K,MATCH($C218,'Policy Characteristics'!$C:$C,0))),"",INDEX('Policy Characteristics'!K:K,MATCH($C218,'Policy Characteristics'!$C:$C,0)))</f>
        <v>electricity-sector-main.html#elec-imports</v>
      </c>
      <c r="R218" s="293" t="str">
        <f>IF(ISBLANK(INDEX('Policy Characteristics'!L:L,MATCH($C218,'Policy Characteristics'!$C:$C,0))),"",INDEX('Policy Characteristics'!L:L,MATCH($C218,'Policy Characteristics'!$C:$C,0)))</f>
        <v>electricity-imports-exports.html</v>
      </c>
    </row>
    <row r="219" spans="1:18" s="275" customFormat="1" x14ac:dyDescent="0.25">
      <c r="A219" s="293" t="str">
        <f>IF(ISBLANK(INDEX('Policy Characteristics'!A:A,MATCH($C219,'Policy Characteristics'!$C:$C,0))),"",INDEX('Policy Characteristics'!A:A,MATCH($C219,'Policy Characteristics'!$C:$C,0)))</f>
        <v>Electricity Supply</v>
      </c>
      <c r="B219" s="294" t="str">
        <f>IF(ISBLANK(INDEX('Policy Characteristics'!B:B,MATCH($C219,'Policy Characteristics'!$C:$C,0))),"",INDEX('Policy Characteristics'!B:B,MATCH($C219,'Policy Characteristics'!$C:$C,0)))</f>
        <v>Change Electricity Imports</v>
      </c>
      <c r="C219" s="293" t="str">
        <f t="shared" si="19"/>
        <v>Percent Change in Electricity Imports</v>
      </c>
      <c r="D219" s="299" t="s">
        <v>730</v>
      </c>
      <c r="E219" s="298"/>
      <c r="F219" s="299" t="s">
        <v>731</v>
      </c>
      <c r="G219" s="299"/>
      <c r="H219" s="255">
        <v>538</v>
      </c>
      <c r="I219" s="295" t="s">
        <v>660</v>
      </c>
      <c r="J219" s="296" t="str">
        <f>IF(ISBLANK(INDEX('Policy Characteristics'!D:D,MATCH($C219,'Policy Characteristics'!$C:$C,0))),"",INDEX('Policy Characteristics'!D:D,MATCH($C219,'Policy Characteristics'!$C:$C,0)))</f>
        <v>Electricity Imports and Exports</v>
      </c>
      <c r="K219" s="293" t="str">
        <f>IF(ISBLANK(INDEX('Policy Characteristics'!E:E,MATCH($C219,'Policy Characteristics'!$C:$C,0))),"",INDEX('Policy Characteristics'!E:E,MATCH($C219,'Policy Characteristics'!$C:$C,0)))</f>
        <v>elec change imports</v>
      </c>
      <c r="L219" s="237">
        <f>IF(ISBLANK(INDEX('Policy Characteristics'!F:F,MATCH($C219,'Policy Characteristics'!$C:$C,0))),"",INDEX('Policy Characteristics'!F:F,MATCH($C219,'Policy Characteristics'!$C:$C,0)))</f>
        <v>-0.5</v>
      </c>
      <c r="M219" s="237">
        <f>IF(ISBLANK(INDEX('Policy Characteristics'!G:G,MATCH($C219,'Policy Characteristics'!$C:$C,0))),"",INDEX('Policy Characteristics'!G:G,MATCH($C219,'Policy Characteristics'!$C:$C,0)))</f>
        <v>1</v>
      </c>
      <c r="N219" s="237">
        <f>IF(ISBLANK(INDEX('Policy Characteristics'!H:H,MATCH($C219,'Policy Characteristics'!$C:$C,0))),"",INDEX('Policy Characteristics'!H:H,MATCH($C219,'Policy Characteristics'!$C:$C,0)))</f>
        <v>0.02</v>
      </c>
      <c r="O219" s="293" t="str">
        <f>IF(ISBLANK(INDEX('Policy Characteristics'!I:I,MATCH($C219,'Policy Characteristics'!$C:$C,0))),"",INDEX('Policy Characteristics'!I:I,MATCH($C219,'Policy Characteristics'!$C:$C,0)))</f>
        <v>% change in imports</v>
      </c>
      <c r="P219" s="293" t="str">
        <f>IF(ISBLANK(INDEX('Policy Characteristics'!J:J,MATCH($C219,'Policy Characteristics'!$C:$C,0))),"",INDEX('Policy Characteristics'!J:J,MATCH($C219,'Policy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9" s="293" t="str">
        <f>IF(ISBLANK(INDEX('Policy Characteristics'!K:K,MATCH($C219,'Policy Characteristics'!$C:$C,0))),"",INDEX('Policy Characteristics'!K:K,MATCH($C219,'Policy Characteristics'!$C:$C,0)))</f>
        <v>electricity-sector-main.html#elec-imports</v>
      </c>
      <c r="R219" s="293" t="str">
        <f>IF(ISBLANK(INDEX('Policy Characteristics'!L:L,MATCH($C219,'Policy Characteristics'!$C:$C,0))),"",INDEX('Policy Characteristics'!L:L,MATCH($C219,'Policy Characteristics'!$C:$C,0)))</f>
        <v>electricity-imports-exports.html</v>
      </c>
    </row>
    <row r="220" spans="1:18" s="275" customFormat="1" x14ac:dyDescent="0.25">
      <c r="A220" s="293" t="str">
        <f>IF(ISBLANK(INDEX('Policy Characteristics'!A:A,MATCH($C220,'Policy Characteristics'!$C:$C,0))),"",INDEX('Policy Characteristics'!A:A,MATCH($C220,'Policy Characteristics'!$C:$C,0)))</f>
        <v>Electricity Supply</v>
      </c>
      <c r="B220" s="294" t="str">
        <f>IF(ISBLANK(INDEX('Policy Characteristics'!B:B,MATCH($C220,'Policy Characteristics'!$C:$C,0))),"",INDEX('Policy Characteristics'!B:B,MATCH($C220,'Policy Characteristics'!$C:$C,0)))</f>
        <v>Change Electricity Imports</v>
      </c>
      <c r="C220" s="293" t="str">
        <f t="shared" si="19"/>
        <v>Percent Change in Electricity Imports</v>
      </c>
      <c r="D220" s="299" t="s">
        <v>732</v>
      </c>
      <c r="E220" s="298"/>
      <c r="F220" s="299" t="s">
        <v>733</v>
      </c>
      <c r="G220" s="299"/>
      <c r="H220" s="255">
        <v>539</v>
      </c>
      <c r="I220" s="295" t="s">
        <v>660</v>
      </c>
      <c r="J220" s="296" t="str">
        <f>IF(ISBLANK(INDEX('Policy Characteristics'!D:D,MATCH($C220,'Policy Characteristics'!$C:$C,0))),"",INDEX('Policy Characteristics'!D:D,MATCH($C220,'Policy Characteristics'!$C:$C,0)))</f>
        <v>Electricity Imports and Exports</v>
      </c>
      <c r="K220" s="293" t="str">
        <f>IF(ISBLANK(INDEX('Policy Characteristics'!E:E,MATCH($C220,'Policy Characteristics'!$C:$C,0))),"",INDEX('Policy Characteristics'!E:E,MATCH($C220,'Policy Characteristics'!$C:$C,0)))</f>
        <v>elec change imports</v>
      </c>
      <c r="L220" s="237">
        <f>IF(ISBLANK(INDEX('Policy Characteristics'!F:F,MATCH($C220,'Policy Characteristics'!$C:$C,0))),"",INDEX('Policy Characteristics'!F:F,MATCH($C220,'Policy Characteristics'!$C:$C,0)))</f>
        <v>-0.5</v>
      </c>
      <c r="M220" s="237">
        <f>IF(ISBLANK(INDEX('Policy Characteristics'!G:G,MATCH($C220,'Policy Characteristics'!$C:$C,0))),"",INDEX('Policy Characteristics'!G:G,MATCH($C220,'Policy Characteristics'!$C:$C,0)))</f>
        <v>1</v>
      </c>
      <c r="N220" s="237">
        <f>IF(ISBLANK(INDEX('Policy Characteristics'!H:H,MATCH($C220,'Policy Characteristics'!$C:$C,0))),"",INDEX('Policy Characteristics'!H:H,MATCH($C220,'Policy Characteristics'!$C:$C,0)))</f>
        <v>0.02</v>
      </c>
      <c r="O220" s="293" t="str">
        <f>IF(ISBLANK(INDEX('Policy Characteristics'!I:I,MATCH($C220,'Policy Characteristics'!$C:$C,0))),"",INDEX('Policy Characteristics'!I:I,MATCH($C220,'Policy Characteristics'!$C:$C,0)))</f>
        <v>% change in imports</v>
      </c>
      <c r="P220" s="293" t="str">
        <f>IF(ISBLANK(INDEX('Policy Characteristics'!J:J,MATCH($C220,'Policy Characteristics'!$C:$C,0))),"",INDEX('Policy Characteristics'!J:J,MATCH($C220,'Policy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20" s="293" t="str">
        <f>IF(ISBLANK(INDEX('Policy Characteristics'!K:K,MATCH($C220,'Policy Characteristics'!$C:$C,0))),"",INDEX('Policy Characteristics'!K:K,MATCH($C220,'Policy Characteristics'!$C:$C,0)))</f>
        <v>electricity-sector-main.html#elec-imports</v>
      </c>
      <c r="R220" s="293" t="str">
        <f>IF(ISBLANK(INDEX('Policy Characteristics'!L:L,MATCH($C220,'Policy Characteristics'!$C:$C,0))),"",INDEX('Policy Characteristics'!L:L,MATCH($C220,'Policy Characteristics'!$C:$C,0)))</f>
        <v>electricity-imports-exports.html</v>
      </c>
    </row>
    <row r="221" spans="1:18" s="275" customFormat="1" x14ac:dyDescent="0.25">
      <c r="A221" s="293" t="str">
        <f>IF(ISBLANK(INDEX('Policy Characteristics'!A:A,MATCH($C221,'Policy Characteristics'!$C:$C,0))),"",INDEX('Policy Characteristics'!A:A,MATCH($C221,'Policy Characteristics'!$C:$C,0)))</f>
        <v>Electricity Supply</v>
      </c>
      <c r="B221" s="294" t="str">
        <f>IF(ISBLANK(INDEX('Policy Characteristics'!B:B,MATCH($C221,'Policy Characteristics'!$C:$C,0))),"",INDEX('Policy Characteristics'!B:B,MATCH($C221,'Policy Characteristics'!$C:$C,0)))</f>
        <v>Change Electricity Imports</v>
      </c>
      <c r="C221" s="293" t="str">
        <f t="shared" si="19"/>
        <v>Percent Change in Electricity Imports</v>
      </c>
      <c r="D221" s="299" t="s">
        <v>734</v>
      </c>
      <c r="E221" s="298"/>
      <c r="F221" s="299" t="s">
        <v>735</v>
      </c>
      <c r="G221" s="299"/>
      <c r="H221" s="255">
        <v>540</v>
      </c>
      <c r="I221" s="295" t="s">
        <v>660</v>
      </c>
      <c r="J221" s="296" t="str">
        <f>IF(ISBLANK(INDEX('Policy Characteristics'!D:D,MATCH($C221,'Policy Characteristics'!$C:$C,0))),"",INDEX('Policy Characteristics'!D:D,MATCH($C221,'Policy Characteristics'!$C:$C,0)))</f>
        <v>Electricity Imports and Exports</v>
      </c>
      <c r="K221" s="293" t="str">
        <f>IF(ISBLANK(INDEX('Policy Characteristics'!E:E,MATCH($C221,'Policy Characteristics'!$C:$C,0))),"",INDEX('Policy Characteristics'!E:E,MATCH($C221,'Policy Characteristics'!$C:$C,0)))</f>
        <v>elec change imports</v>
      </c>
      <c r="L221" s="237">
        <f>IF(ISBLANK(INDEX('Policy Characteristics'!F:F,MATCH($C221,'Policy Characteristics'!$C:$C,0))),"",INDEX('Policy Characteristics'!F:F,MATCH($C221,'Policy Characteristics'!$C:$C,0)))</f>
        <v>-0.5</v>
      </c>
      <c r="M221" s="237">
        <f>IF(ISBLANK(INDEX('Policy Characteristics'!G:G,MATCH($C221,'Policy Characteristics'!$C:$C,0))),"",INDEX('Policy Characteristics'!G:G,MATCH($C221,'Policy Characteristics'!$C:$C,0)))</f>
        <v>1</v>
      </c>
      <c r="N221" s="237">
        <f>IF(ISBLANK(INDEX('Policy Characteristics'!H:H,MATCH($C221,'Policy Characteristics'!$C:$C,0))),"",INDEX('Policy Characteristics'!H:H,MATCH($C221,'Policy Characteristics'!$C:$C,0)))</f>
        <v>0.02</v>
      </c>
      <c r="O221" s="293" t="str">
        <f>IF(ISBLANK(INDEX('Policy Characteristics'!I:I,MATCH($C221,'Policy Characteristics'!$C:$C,0))),"",INDEX('Policy Characteristics'!I:I,MATCH($C221,'Policy Characteristics'!$C:$C,0)))</f>
        <v>% change in imports</v>
      </c>
      <c r="P221" s="293" t="str">
        <f>IF(ISBLANK(INDEX('Policy Characteristics'!J:J,MATCH($C221,'Policy Characteristics'!$C:$C,0))),"",INDEX('Policy Characteristics'!J:J,MATCH($C221,'Policy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21" s="293" t="str">
        <f>IF(ISBLANK(INDEX('Policy Characteristics'!K:K,MATCH($C221,'Policy Characteristics'!$C:$C,0))),"",INDEX('Policy Characteristics'!K:K,MATCH($C221,'Policy Characteristics'!$C:$C,0)))</f>
        <v>electricity-sector-main.html#elec-imports</v>
      </c>
      <c r="R221" s="293" t="str">
        <f>IF(ISBLANK(INDEX('Policy Characteristics'!L:L,MATCH($C221,'Policy Characteristics'!$C:$C,0))),"",INDEX('Policy Characteristics'!L:L,MATCH($C221,'Policy Characteristics'!$C:$C,0)))</f>
        <v>electricity-imports-exports.html</v>
      </c>
    </row>
    <row r="222" spans="1:18" x14ac:dyDescent="0.25">
      <c r="A222" s="293" t="str">
        <f>IF(ISBLANK(INDEX('Policy Characteristics'!A:A,MATCH($C222,'Policy Characteristics'!$C:$C,0))),"",INDEX('Policy Characteristics'!A:A,MATCH($C222,'Policy Characteristics'!$C:$C,0)))</f>
        <v>Electricity Supply</v>
      </c>
      <c r="B222" s="294" t="str">
        <f>IF(ISBLANK(INDEX('Policy Characteristics'!B:B,MATCH($C222,'Policy Characteristics'!$C:$C,0))),"",INDEX('Policy Characteristics'!B:B,MATCH($C222,'Policy Characteristics'!$C:$C,0)))</f>
        <v>Non BAU Guaranteed Dispatch</v>
      </c>
      <c r="C222" t="s">
        <v>246</v>
      </c>
      <c r="D222" s="298"/>
      <c r="E222" s="298"/>
      <c r="F222" s="298"/>
      <c r="G222" s="298"/>
      <c r="H222" s="20">
        <v>619</v>
      </c>
      <c r="I222" s="295" t="s">
        <v>660</v>
      </c>
      <c r="J222" s="296" t="str">
        <f>IF(ISBLANK(INDEX('Policy Characteristics'!D:D,MATCH($C222,'Policy Characteristics'!$C:$C,0))),"",INDEX('Policy Characteristics'!D:D,MATCH($C222,'Policy Characteristics'!$C:$C,0)))</f>
        <v>Non BAU Guaranteed Dispatch</v>
      </c>
      <c r="K222" s="293" t="str">
        <f>IF(ISBLANK(INDEX('Policy Characteristics'!E:E,MATCH($C222,'Policy Characteristics'!$C:$C,0))),"",INDEX('Policy Characteristics'!E:E,MATCH($C222,'Policy Characteristics'!$C:$C,0)))</f>
        <v>elec non BAU guaranteed dispatch</v>
      </c>
      <c r="L222" s="293">
        <f>IF(ISBLANK(INDEX('Policy Characteristics'!F:F,MATCH($C222,'Policy Characteristics'!$C:$C,0))),"",INDEX('Policy Characteristics'!F:F,MATCH($C222,'Policy Characteristics'!$C:$C,0)))</f>
        <v>0</v>
      </c>
      <c r="M222" s="293">
        <f>IF(ISBLANK(INDEX('Policy Characteristics'!G:G,MATCH($C222,'Policy Characteristics'!$C:$C,0))),"",INDEX('Policy Characteristics'!G:G,MATCH($C222,'Policy Characteristics'!$C:$C,0)))</f>
        <v>1</v>
      </c>
      <c r="N222" s="293">
        <f>IF(ISBLANK(INDEX('Policy Characteristics'!H:H,MATCH($C222,'Policy Characteristics'!$C:$C,0))),"",INDEX('Policy Characteristics'!H:H,MATCH($C222,'Policy Characteristics'!$C:$C,0)))</f>
        <v>1</v>
      </c>
      <c r="O222" s="293" t="str">
        <f>IF(ISBLANK(INDEX('Policy Characteristics'!I:I,MATCH($C222,'Policy Characteristics'!$C:$C,0))),"",INDEX('Policy Characteristics'!I:I,MATCH($C222,'Policy Characteristics'!$C:$C,0)))</f>
        <v>on/off</v>
      </c>
      <c r="P222" s="293" t="str">
        <f>IF(ISBLANK(INDEX('Policy Characteristics'!J:J,MATCH($C222,'Policy Characteristics'!$C:$C,0))),"",INDEX('Policy Characteristics'!J:J,MATCH($C222,'Policy Characteristics'!$C:$C,0)))</f>
        <v/>
      </c>
      <c r="Q222" s="293" t="str">
        <f>IF(ISBLANK(INDEX('Policy Characteristics'!K:K,MATCH($C222,'Policy Characteristics'!$C:$C,0))),"",INDEX('Policy Characteristics'!K:K,MATCH($C222,'Policy Characteristics'!$C:$C,0)))</f>
        <v/>
      </c>
      <c r="R222" s="293" t="str">
        <f>IF(ISBLANK(INDEX('Policy Characteristics'!L:L,MATCH($C222,'Policy Characteristics'!$C:$C,0))),"",INDEX('Policy Characteristics'!L:L,MATCH($C222,'Policy Characteristics'!$C:$C,0)))</f>
        <v/>
      </c>
    </row>
    <row r="223" spans="1:18" x14ac:dyDescent="0.25">
      <c r="A223" s="293" t="str">
        <f>IF(ISBLANK(INDEX('Policy Characteristics'!A:A,MATCH($C223,'Policy Characteristics'!$C:$C,0))),"",INDEX('Policy Characteristics'!A:A,MATCH($C223,'Policy Characteristics'!$C:$C,0)))</f>
        <v>Electricity Supply</v>
      </c>
      <c r="B223" s="294" t="str">
        <f>IF(ISBLANK(INDEX('Policy Characteristics'!B:B,MATCH($C223,'Policy Characteristics'!$C:$C,0))),"",INDEX('Policy Characteristics'!B:B,MATCH($C223,'Policy Characteristics'!$C:$C,0)))</f>
        <v>Demand Response</v>
      </c>
      <c r="C223" t="s">
        <v>249</v>
      </c>
      <c r="D223" s="298"/>
      <c r="E223" s="298"/>
      <c r="F223" s="298"/>
      <c r="G223" s="298"/>
      <c r="H223" s="20">
        <v>30</v>
      </c>
      <c r="I223" s="295" t="s">
        <v>650</v>
      </c>
      <c r="J223" s="296" t="str">
        <f>IF(ISBLANK(INDEX('Policy Characteristics'!D:D,MATCH($C223,'Policy Characteristics'!$C:$C,0))),"",INDEX('Policy Characteristics'!D:D,MATCH($C223,'Policy Characteristics'!$C:$C,0)))</f>
        <v>Demand Response</v>
      </c>
      <c r="K223" s="293" t="str">
        <f>IF(ISBLANK(INDEX('Policy Characteristics'!E:E,MATCH($C223,'Policy Characteristics'!$C:$C,0))),"",INDEX('Policy Characteristics'!E:E,MATCH($C223,'Policy Characteristics'!$C:$C,0)))</f>
        <v>elec demand response</v>
      </c>
      <c r="L223" s="237">
        <f>IF(ISBLANK(INDEX('Policy Characteristics'!F:F,MATCH($C223,'Policy Characteristics'!$C:$C,0))),"",INDEX('Policy Characteristics'!F:F,MATCH($C223,'Policy Characteristics'!$C:$C,0)))</f>
        <v>0</v>
      </c>
      <c r="M223" s="237">
        <f>IF(ISBLANK(INDEX('Policy Characteristics'!G:G,MATCH($C223,'Policy Characteristics'!$C:$C,0))),"",INDEX('Policy Characteristics'!G:G,MATCH($C223,'Policy Characteristics'!$C:$C,0)))</f>
        <v>1</v>
      </c>
      <c r="N223" s="237">
        <f>IF(ISBLANK(INDEX('Policy Characteristics'!H:H,MATCH($C223,'Policy Characteristics'!$C:$C,0))),"",INDEX('Policy Characteristics'!H:H,MATCH($C223,'Policy Characteristics'!$C:$C,0)))</f>
        <v>0.01</v>
      </c>
      <c r="O223" s="293" t="str">
        <f>IF(ISBLANK(INDEX('Policy Characteristics'!I:I,MATCH($C223,'Policy Characteristics'!$C:$C,0))),"",INDEX('Policy Characteristics'!I:I,MATCH($C223,'Policy Characteristics'!$C:$C,0)))</f>
        <v>% of potential achieved</v>
      </c>
      <c r="P223" s="293"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293" t="str">
        <f>IF(ISBLANK(INDEX('Policy Characteristics'!K:K,MATCH($C223,'Policy Characteristics'!$C:$C,0))),"",INDEX('Policy Characteristics'!K:K,MATCH($C223,'Policy Characteristics'!$C:$C,0)))</f>
        <v>electricity-sector-main.html#dr</v>
      </c>
      <c r="R223" s="293" t="str">
        <f>IF(ISBLANK(INDEX('Policy Characteristics'!L:L,MATCH($C223,'Policy Characteristics'!$C:$C,0))),"",INDEX('Policy Characteristics'!L:L,MATCH($C223,'Policy Characteristics'!$C:$C,0)))</f>
        <v>demand-response.html</v>
      </c>
    </row>
    <row r="224" spans="1:18" x14ac:dyDescent="0.25">
      <c r="A224" s="293" t="str">
        <f>IF(ISBLANK(INDEX('Policy Characteristics'!A:A,MATCH($C224,'Policy Characteristics'!$C:$C,0))),"",INDEX('Policy Characteristics'!A:A,MATCH($C224,'Policy Characteristics'!$C:$C,0)))</f>
        <v>Electricity Supply</v>
      </c>
      <c r="B224" s="294" t="str">
        <f>IF(ISBLANK(INDEX('Policy Characteristics'!B:B,MATCH($C224,'Policy Characteristics'!$C:$C,0))),"",INDEX('Policy Characteristics'!B:B,MATCH($C224,'Policy Characteristics'!$C:$C,0)))</f>
        <v>Early Retirement of Power Plants</v>
      </c>
      <c r="C224" t="s">
        <v>256</v>
      </c>
      <c r="D224" s="298" t="s">
        <v>704</v>
      </c>
      <c r="E224" s="298"/>
      <c r="F224" s="298" t="s">
        <v>705</v>
      </c>
      <c r="G224" s="298"/>
      <c r="H224" s="20">
        <v>31</v>
      </c>
      <c r="I224" s="295" t="s">
        <v>650</v>
      </c>
      <c r="J224" s="296" t="str">
        <f>IF(ISBLANK(INDEX('Policy Characteristics'!D:D,MATCH($C224,'Policy Characteristics'!$C:$C,0))),"",INDEX('Policy Characteristics'!D:D,MATCH($C224,'Policy Characteristics'!$C:$C,0)))</f>
        <v>Early Retirement of Power Plants</v>
      </c>
      <c r="K224" s="293" t="str">
        <f>IF(ISBLANK(INDEX('Policy Characteristics'!E:E,MATCH($C224,'Policy Characteristics'!$C:$C,0))),"",INDEX('Policy Characteristics'!E:E,MATCH($C224,'Policy Characteristics'!$C:$C,0)))</f>
        <v>elec early retirement</v>
      </c>
      <c r="L224" s="293">
        <f>IF(ISBLANK(INDEX('Policy Characteristics'!F:F,MATCH($C224,'Policy Characteristics'!$C:$C,0))),"",INDEX('Policy Characteristics'!F:F,MATCH($C224,'Policy Characteristics'!$C:$C,0)))</f>
        <v>0</v>
      </c>
      <c r="M224" s="293">
        <f>IF(ISBLANK(INDEX('Policy Characteristics'!G:G,MATCH($C224,'Policy Characteristics'!$C:$C,0))),"",INDEX('Policy Characteristics'!G:G,MATCH($C224,'Policy Characteristics'!$C:$C,0)))</f>
        <v>25000</v>
      </c>
      <c r="N224" s="293">
        <f>IF(ISBLANK(INDEX('Policy Characteristics'!H:H,MATCH($C224,'Policy Characteristics'!$C:$C,0))),"",INDEX('Policy Characteristics'!H:H,MATCH($C224,'Policy Characteristics'!$C:$C,0)))</f>
        <v>500</v>
      </c>
      <c r="O224" s="293" t="str">
        <f>IF(ISBLANK(INDEX('Policy Characteristics'!I:I,MATCH($C224,'Policy Characteristics'!$C:$C,0))),"",INDEX('Policy Characteristics'!I:I,MATCH($C224,'Policy Characteristics'!$C:$C,0)))</f>
        <v>MW/year</v>
      </c>
      <c r="P224" s="293"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4" s="293" t="str">
        <f>IF(ISBLANK(INDEX('Policy Characteristics'!K:K,MATCH($C224,'Policy Characteristics'!$C:$C,0))),"",INDEX('Policy Characteristics'!K:K,MATCH($C224,'Policy Characteristics'!$C:$C,0)))</f>
        <v>electricity-sector-main.html#early-ret</v>
      </c>
      <c r="R224" s="293" t="str">
        <f>IF(ISBLANK(INDEX('Policy Characteristics'!L:L,MATCH($C224,'Policy Characteristics'!$C:$C,0))),"",INDEX('Policy Characteristics'!L:L,MATCH($C224,'Policy Characteristics'!$C:$C,0)))</f>
        <v>early-retirement-of-power-plants.html</v>
      </c>
    </row>
    <row r="225" spans="1:18" x14ac:dyDescent="0.25">
      <c r="A225" s="293" t="str">
        <f>IF(ISBLANK(INDEX('Policy Characteristics'!A:A,MATCH($C225,'Policy Characteristics'!$C:$C,0))),"",INDEX('Policy Characteristics'!A:A,MATCH($C225,'Policy Characteristics'!$C:$C,0)))</f>
        <v>Electricity Supply</v>
      </c>
      <c r="B225" s="294" t="str">
        <f>IF(ISBLANK(INDEX('Policy Characteristics'!B:B,MATCH($C225,'Policy Characteristics'!$C:$C,0))),"",INDEX('Policy Characteristics'!B:B,MATCH($C225,'Policy Characteristics'!$C:$C,0)))</f>
        <v>Early Retirement of Power Plants</v>
      </c>
      <c r="C225" s="293" t="str">
        <f t="shared" ref="C225:C239" si="20">C$224</f>
        <v>Annual Additional Capacity Retired due to Early Retirement Policy</v>
      </c>
      <c r="D225" s="299" t="s">
        <v>706</v>
      </c>
      <c r="E225" s="298"/>
      <c r="F225" s="299" t="s">
        <v>707</v>
      </c>
      <c r="G225" s="298"/>
      <c r="H225" s="20">
        <v>620</v>
      </c>
      <c r="I225" s="295" t="s">
        <v>650</v>
      </c>
      <c r="J225" s="296" t="str">
        <f>IF(ISBLANK(INDEX('Policy Characteristics'!D:D,MATCH($C225,'Policy Characteristics'!$C:$C,0))),"",INDEX('Policy Characteristics'!D:D,MATCH($C225,'Policy Characteristics'!$C:$C,0)))</f>
        <v>Early Retirement of Power Plants</v>
      </c>
      <c r="K225" s="293" t="str">
        <f>IF(ISBLANK(INDEX('Policy Characteristics'!E:E,MATCH($C225,'Policy Characteristics'!$C:$C,0))),"",INDEX('Policy Characteristics'!E:E,MATCH($C225,'Policy Characteristics'!$C:$C,0)))</f>
        <v>elec early retirement</v>
      </c>
      <c r="L225" s="293">
        <f>IF(ISBLANK(INDEX('Policy Characteristics'!F:F,MATCH($C225,'Policy Characteristics'!$C:$C,0))),"",INDEX('Policy Characteristics'!F:F,MATCH($C225,'Policy Characteristics'!$C:$C,0)))</f>
        <v>0</v>
      </c>
      <c r="M225" s="293">
        <f>IF(ISBLANK(INDEX('Policy Characteristics'!G:G,MATCH($C225,'Policy Characteristics'!$C:$C,0))),"",INDEX('Policy Characteristics'!G:G,MATCH($C225,'Policy Characteristics'!$C:$C,0)))</f>
        <v>25000</v>
      </c>
      <c r="N225" s="293">
        <f>IF(ISBLANK(INDEX('Policy Characteristics'!H:H,MATCH($C225,'Policy Characteristics'!$C:$C,0))),"",INDEX('Policy Characteristics'!H:H,MATCH($C225,'Policy Characteristics'!$C:$C,0)))</f>
        <v>500</v>
      </c>
      <c r="O225" s="293" t="str">
        <f>IF(ISBLANK(INDEX('Policy Characteristics'!I:I,MATCH($C225,'Policy Characteristics'!$C:$C,0))),"",INDEX('Policy Characteristics'!I:I,MATCH($C225,'Policy Characteristics'!$C:$C,0)))</f>
        <v>MW/year</v>
      </c>
      <c r="P225" s="293"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5" s="293" t="str">
        <f>IF(ISBLANK(INDEX('Policy Characteristics'!K:K,MATCH($C225,'Policy Characteristics'!$C:$C,0))),"",INDEX('Policy Characteristics'!K:K,MATCH($C225,'Policy Characteristics'!$C:$C,0)))</f>
        <v>electricity-sector-main.html#early-ret</v>
      </c>
      <c r="R225" s="293" t="str">
        <f>IF(ISBLANK(INDEX('Policy Characteristics'!L:L,MATCH($C225,'Policy Characteristics'!$C:$C,0))),"",INDEX('Policy Characteristics'!L:L,MATCH($C225,'Policy Characteristics'!$C:$C,0)))</f>
        <v>early-retirement-of-power-plants.html</v>
      </c>
    </row>
    <row r="226" spans="1:18" x14ac:dyDescent="0.25">
      <c r="A226" s="293" t="str">
        <f>IF(ISBLANK(INDEX('Policy Characteristics'!A:A,MATCH($C226,'Policy Characteristics'!$C:$C,0))),"",INDEX('Policy Characteristics'!A:A,MATCH($C226,'Policy Characteristics'!$C:$C,0)))</f>
        <v>Electricity Supply</v>
      </c>
      <c r="B226" s="294" t="str">
        <f>IF(ISBLANK(INDEX('Policy Characteristics'!B:B,MATCH($C226,'Policy Characteristics'!$C:$C,0))),"",INDEX('Policy Characteristics'!B:B,MATCH($C226,'Policy Characteristics'!$C:$C,0)))</f>
        <v>Early Retirement of Power Plants</v>
      </c>
      <c r="C226" s="293" t="str">
        <f t="shared" si="20"/>
        <v>Annual Additional Capacity Retired due to Early Retirement Policy</v>
      </c>
      <c r="D226" s="299" t="s">
        <v>708</v>
      </c>
      <c r="E226" s="298"/>
      <c r="F226" s="299" t="s">
        <v>709</v>
      </c>
      <c r="G226" s="298"/>
      <c r="H226" s="20">
        <v>32</v>
      </c>
      <c r="I226" s="295" t="s">
        <v>650</v>
      </c>
      <c r="J226" s="296" t="str">
        <f>IF(ISBLANK(INDEX('Policy Characteristics'!D:D,MATCH($C226,'Policy Characteristics'!$C:$C,0))),"",INDEX('Policy Characteristics'!D:D,MATCH($C226,'Policy Characteristics'!$C:$C,0)))</f>
        <v>Early Retirement of Power Plants</v>
      </c>
      <c r="K226" s="293" t="str">
        <f>IF(ISBLANK(INDEX('Policy Characteristics'!E:E,MATCH($C226,'Policy Characteristics'!$C:$C,0))),"",INDEX('Policy Characteristics'!E:E,MATCH($C226,'Policy Characteristics'!$C:$C,0)))</f>
        <v>elec early retirement</v>
      </c>
      <c r="L226" s="293">
        <f>IF(ISBLANK(INDEX('Policy Characteristics'!F:F,MATCH($C226,'Policy Characteristics'!$C:$C,0))),"",INDEX('Policy Characteristics'!F:F,MATCH($C226,'Policy Characteristics'!$C:$C,0)))</f>
        <v>0</v>
      </c>
      <c r="M226" s="293">
        <f>IF(ISBLANK(INDEX('Policy Characteristics'!G:G,MATCH($C226,'Policy Characteristics'!$C:$C,0))),"",INDEX('Policy Characteristics'!G:G,MATCH($C226,'Policy Characteristics'!$C:$C,0)))</f>
        <v>25000</v>
      </c>
      <c r="N226" s="293">
        <f>IF(ISBLANK(INDEX('Policy Characteristics'!H:H,MATCH($C226,'Policy Characteristics'!$C:$C,0))),"",INDEX('Policy Characteristics'!H:H,MATCH($C226,'Policy Characteristics'!$C:$C,0)))</f>
        <v>500</v>
      </c>
      <c r="O226" s="293" t="str">
        <f>IF(ISBLANK(INDEX('Policy Characteristics'!I:I,MATCH($C226,'Policy Characteristics'!$C:$C,0))),"",INDEX('Policy Characteristics'!I:I,MATCH($C226,'Policy Characteristics'!$C:$C,0)))</f>
        <v>MW/year</v>
      </c>
      <c r="P226" s="293"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6" s="293" t="str">
        <f>IF(ISBLANK(INDEX('Policy Characteristics'!K:K,MATCH($C226,'Policy Characteristics'!$C:$C,0))),"",INDEX('Policy Characteristics'!K:K,MATCH($C226,'Policy Characteristics'!$C:$C,0)))</f>
        <v>electricity-sector-main.html#early-ret</v>
      </c>
      <c r="R226" s="293" t="str">
        <f>IF(ISBLANK(INDEX('Policy Characteristics'!L:L,MATCH($C226,'Policy Characteristics'!$C:$C,0))),"",INDEX('Policy Characteristics'!L:L,MATCH($C226,'Policy Characteristics'!$C:$C,0)))</f>
        <v>early-retirement-of-power-plants.html</v>
      </c>
    </row>
    <row r="227" spans="1:18" x14ac:dyDescent="0.25">
      <c r="A227" s="293" t="str">
        <f>IF(ISBLANK(INDEX('Policy Characteristics'!A:A,MATCH($C227,'Policy Characteristics'!$C:$C,0))),"",INDEX('Policy Characteristics'!A:A,MATCH($C227,'Policy Characteristics'!$C:$C,0)))</f>
        <v>Electricity Supply</v>
      </c>
      <c r="B227" s="294" t="str">
        <f>IF(ISBLANK(INDEX('Policy Characteristics'!B:B,MATCH($C227,'Policy Characteristics'!$C:$C,0))),"",INDEX('Policy Characteristics'!B:B,MATCH($C227,'Policy Characteristics'!$C:$C,0)))</f>
        <v>Early Retirement of Power Plants</v>
      </c>
      <c r="C227" s="293" t="str">
        <f t="shared" si="20"/>
        <v>Annual Additional Capacity Retired due to Early Retirement Policy</v>
      </c>
      <c r="D227" s="299" t="s">
        <v>710</v>
      </c>
      <c r="E227" s="298"/>
      <c r="F227" s="299" t="s">
        <v>711</v>
      </c>
      <c r="G227" s="298"/>
      <c r="H227" s="20">
        <v>621</v>
      </c>
      <c r="I227" s="295" t="s">
        <v>660</v>
      </c>
      <c r="J227" s="296" t="str">
        <f>IF(ISBLANK(INDEX('Policy Characteristics'!D:D,MATCH($C227,'Policy Characteristics'!$C:$C,0))),"",INDEX('Policy Characteristics'!D:D,MATCH($C227,'Policy Characteristics'!$C:$C,0)))</f>
        <v>Early Retirement of Power Plants</v>
      </c>
      <c r="K227" s="293" t="str">
        <f>IF(ISBLANK(INDEX('Policy Characteristics'!E:E,MATCH($C227,'Policy Characteristics'!$C:$C,0))),"",INDEX('Policy Characteristics'!E:E,MATCH($C227,'Policy Characteristics'!$C:$C,0)))</f>
        <v>elec early retirement</v>
      </c>
      <c r="L227" s="293">
        <f>IF(ISBLANK(INDEX('Policy Characteristics'!F:F,MATCH($C227,'Policy Characteristics'!$C:$C,0))),"",INDEX('Policy Characteristics'!F:F,MATCH($C227,'Policy Characteristics'!$C:$C,0)))</f>
        <v>0</v>
      </c>
      <c r="M227" s="293">
        <f>IF(ISBLANK(INDEX('Policy Characteristics'!G:G,MATCH($C227,'Policy Characteristics'!$C:$C,0))),"",INDEX('Policy Characteristics'!G:G,MATCH($C227,'Policy Characteristics'!$C:$C,0)))</f>
        <v>25000</v>
      </c>
      <c r="N227" s="293">
        <f>IF(ISBLANK(INDEX('Policy Characteristics'!H:H,MATCH($C227,'Policy Characteristics'!$C:$C,0))),"",INDEX('Policy Characteristics'!H:H,MATCH($C227,'Policy Characteristics'!$C:$C,0)))</f>
        <v>500</v>
      </c>
      <c r="O227" s="293" t="str">
        <f>IF(ISBLANK(INDEX('Policy Characteristics'!I:I,MATCH($C227,'Policy Characteristics'!$C:$C,0))),"",INDEX('Policy Characteristics'!I:I,MATCH($C227,'Policy Characteristics'!$C:$C,0)))</f>
        <v>MW/year</v>
      </c>
      <c r="P227" s="293"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7" s="293" t="str">
        <f>IF(ISBLANK(INDEX('Policy Characteristics'!K:K,MATCH($C227,'Policy Characteristics'!$C:$C,0))),"",INDEX('Policy Characteristics'!K:K,MATCH($C227,'Policy Characteristics'!$C:$C,0)))</f>
        <v>electricity-sector-main.html#early-ret</v>
      </c>
      <c r="R227" s="293" t="str">
        <f>IF(ISBLANK(INDEX('Policy Characteristics'!L:L,MATCH($C227,'Policy Characteristics'!$C:$C,0))),"",INDEX('Policy Characteristics'!L:L,MATCH($C227,'Policy Characteristics'!$C:$C,0)))</f>
        <v>early-retirement-of-power-plants.html</v>
      </c>
    </row>
    <row r="228" spans="1:18" x14ac:dyDescent="0.25">
      <c r="A228" s="293" t="str">
        <f>IF(ISBLANK(INDEX('Policy Characteristics'!A:A,MATCH($C228,'Policy Characteristics'!$C:$C,0))),"",INDEX('Policy Characteristics'!A:A,MATCH($C228,'Policy Characteristics'!$C:$C,0)))</f>
        <v>Electricity Supply</v>
      </c>
      <c r="B228" s="294" t="str">
        <f>IF(ISBLANK(INDEX('Policy Characteristics'!B:B,MATCH($C228,'Policy Characteristics'!$C:$C,0))),"",INDEX('Policy Characteristics'!B:B,MATCH($C228,'Policy Characteristics'!$C:$C,0)))</f>
        <v>Early Retirement of Power Plants</v>
      </c>
      <c r="C228" s="293" t="str">
        <f t="shared" si="20"/>
        <v>Annual Additional Capacity Retired due to Early Retirement Policy</v>
      </c>
      <c r="D228" s="299" t="s">
        <v>712</v>
      </c>
      <c r="E228" s="298"/>
      <c r="F228" s="299" t="s">
        <v>713</v>
      </c>
      <c r="G228" s="298"/>
      <c r="H228" s="20">
        <v>622</v>
      </c>
      <c r="I228" s="295" t="s">
        <v>660</v>
      </c>
      <c r="J228" s="296" t="str">
        <f>IF(ISBLANK(INDEX('Policy Characteristics'!D:D,MATCH($C228,'Policy Characteristics'!$C:$C,0))),"",INDEX('Policy Characteristics'!D:D,MATCH($C228,'Policy Characteristics'!$C:$C,0)))</f>
        <v>Early Retirement of Power Plants</v>
      </c>
      <c r="K228" s="293" t="str">
        <f>IF(ISBLANK(INDEX('Policy Characteristics'!E:E,MATCH($C228,'Policy Characteristics'!$C:$C,0))),"",INDEX('Policy Characteristics'!E:E,MATCH($C228,'Policy Characteristics'!$C:$C,0)))</f>
        <v>elec early retirement</v>
      </c>
      <c r="L228" s="293">
        <f>IF(ISBLANK(INDEX('Policy Characteristics'!F:F,MATCH($C228,'Policy Characteristics'!$C:$C,0))),"",INDEX('Policy Characteristics'!F:F,MATCH($C228,'Policy Characteristics'!$C:$C,0)))</f>
        <v>0</v>
      </c>
      <c r="M228" s="293">
        <f>IF(ISBLANK(INDEX('Policy Characteristics'!G:G,MATCH($C228,'Policy Characteristics'!$C:$C,0))),"",INDEX('Policy Characteristics'!G:G,MATCH($C228,'Policy Characteristics'!$C:$C,0)))</f>
        <v>25000</v>
      </c>
      <c r="N228" s="293">
        <f>IF(ISBLANK(INDEX('Policy Characteristics'!H:H,MATCH($C228,'Policy Characteristics'!$C:$C,0))),"",INDEX('Policy Characteristics'!H:H,MATCH($C228,'Policy Characteristics'!$C:$C,0)))</f>
        <v>500</v>
      </c>
      <c r="O228" s="293" t="str">
        <f>IF(ISBLANK(INDEX('Policy Characteristics'!I:I,MATCH($C228,'Policy Characteristics'!$C:$C,0))),"",INDEX('Policy Characteristics'!I:I,MATCH($C228,'Policy Characteristics'!$C:$C,0)))</f>
        <v>MW/year</v>
      </c>
      <c r="P228" s="293"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8" s="293" t="str">
        <f>IF(ISBLANK(INDEX('Policy Characteristics'!K:K,MATCH($C228,'Policy Characteristics'!$C:$C,0))),"",INDEX('Policy Characteristics'!K:K,MATCH($C228,'Policy Characteristics'!$C:$C,0)))</f>
        <v>electricity-sector-main.html#early-ret</v>
      </c>
      <c r="R228" s="293" t="str">
        <f>IF(ISBLANK(INDEX('Policy Characteristics'!L:L,MATCH($C228,'Policy Characteristics'!$C:$C,0))),"",INDEX('Policy Characteristics'!L:L,MATCH($C228,'Policy Characteristics'!$C:$C,0)))</f>
        <v>early-retirement-of-power-plants.html</v>
      </c>
    </row>
    <row r="229" spans="1:18" x14ac:dyDescent="0.25">
      <c r="A229" s="293" t="str">
        <f>IF(ISBLANK(INDEX('Policy Characteristics'!A:A,MATCH($C229,'Policy Characteristics'!$C:$C,0))),"",INDEX('Policy Characteristics'!A:A,MATCH($C229,'Policy Characteristics'!$C:$C,0)))</f>
        <v>Electricity Supply</v>
      </c>
      <c r="B229" s="294" t="str">
        <f>IF(ISBLANK(INDEX('Policy Characteristics'!B:B,MATCH($C229,'Policy Characteristics'!$C:$C,0))),"",INDEX('Policy Characteristics'!B:B,MATCH($C229,'Policy Characteristics'!$C:$C,0)))</f>
        <v>Early Retirement of Power Plants</v>
      </c>
      <c r="C229" s="293" t="str">
        <f t="shared" si="20"/>
        <v>Annual Additional Capacity Retired due to Early Retirement Policy</v>
      </c>
      <c r="D229" s="299" t="s">
        <v>714</v>
      </c>
      <c r="E229" s="298"/>
      <c r="F229" s="299" t="s">
        <v>715</v>
      </c>
      <c r="G229" s="298"/>
      <c r="H229" s="20">
        <v>623</v>
      </c>
      <c r="I229" s="295" t="s">
        <v>660</v>
      </c>
      <c r="J229" s="296" t="str">
        <f>IF(ISBLANK(INDEX('Policy Characteristics'!D:D,MATCH($C229,'Policy Characteristics'!$C:$C,0))),"",INDEX('Policy Characteristics'!D:D,MATCH($C229,'Policy Characteristics'!$C:$C,0)))</f>
        <v>Early Retirement of Power Plants</v>
      </c>
      <c r="K229" s="293" t="str">
        <f>IF(ISBLANK(INDEX('Policy Characteristics'!E:E,MATCH($C229,'Policy Characteristics'!$C:$C,0))),"",INDEX('Policy Characteristics'!E:E,MATCH($C229,'Policy Characteristics'!$C:$C,0)))</f>
        <v>elec early retirement</v>
      </c>
      <c r="L229" s="293">
        <f>IF(ISBLANK(INDEX('Policy Characteristics'!F:F,MATCH($C229,'Policy Characteristics'!$C:$C,0))),"",INDEX('Policy Characteristics'!F:F,MATCH($C229,'Policy Characteristics'!$C:$C,0)))</f>
        <v>0</v>
      </c>
      <c r="M229" s="293">
        <f>IF(ISBLANK(INDEX('Policy Characteristics'!G:G,MATCH($C229,'Policy Characteristics'!$C:$C,0))),"",INDEX('Policy Characteristics'!G:G,MATCH($C229,'Policy Characteristics'!$C:$C,0)))</f>
        <v>25000</v>
      </c>
      <c r="N229" s="293">
        <f>IF(ISBLANK(INDEX('Policy Characteristics'!H:H,MATCH($C229,'Policy Characteristics'!$C:$C,0))),"",INDEX('Policy Characteristics'!H:H,MATCH($C229,'Policy Characteristics'!$C:$C,0)))</f>
        <v>500</v>
      </c>
      <c r="O229" s="293" t="str">
        <f>IF(ISBLANK(INDEX('Policy Characteristics'!I:I,MATCH($C229,'Policy Characteristics'!$C:$C,0))),"",INDEX('Policy Characteristics'!I:I,MATCH($C229,'Policy Characteristics'!$C:$C,0)))</f>
        <v>MW/year</v>
      </c>
      <c r="P229" s="293"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9" s="293" t="str">
        <f>IF(ISBLANK(INDEX('Policy Characteristics'!K:K,MATCH($C229,'Policy Characteristics'!$C:$C,0))),"",INDEX('Policy Characteristics'!K:K,MATCH($C229,'Policy Characteristics'!$C:$C,0)))</f>
        <v>electricity-sector-main.html#early-ret</v>
      </c>
      <c r="R229" s="293" t="str">
        <f>IF(ISBLANK(INDEX('Policy Characteristics'!L:L,MATCH($C229,'Policy Characteristics'!$C:$C,0))),"",INDEX('Policy Characteristics'!L:L,MATCH($C229,'Policy Characteristics'!$C:$C,0)))</f>
        <v>early-retirement-of-power-plants.html</v>
      </c>
    </row>
    <row r="230" spans="1:18" x14ac:dyDescent="0.25">
      <c r="A230" s="293" t="str">
        <f>IF(ISBLANK(INDEX('Policy Characteristics'!A:A,MATCH($C230,'Policy Characteristics'!$C:$C,0))),"",INDEX('Policy Characteristics'!A:A,MATCH($C230,'Policy Characteristics'!$C:$C,0)))</f>
        <v>Electricity Supply</v>
      </c>
      <c r="B230" s="294" t="str">
        <f>IF(ISBLANK(INDEX('Policy Characteristics'!B:B,MATCH($C230,'Policy Characteristics'!$C:$C,0))),"",INDEX('Policy Characteristics'!B:B,MATCH($C230,'Policy Characteristics'!$C:$C,0)))</f>
        <v>Early Retirement of Power Plants</v>
      </c>
      <c r="C230" s="293" t="str">
        <f t="shared" si="20"/>
        <v>Annual Additional Capacity Retired due to Early Retirement Policy</v>
      </c>
      <c r="D230" s="299" t="s">
        <v>716</v>
      </c>
      <c r="E230" s="298"/>
      <c r="F230" s="299" t="s">
        <v>717</v>
      </c>
      <c r="G230" s="298"/>
      <c r="H230" s="20">
        <v>624</v>
      </c>
      <c r="I230" s="295" t="s">
        <v>660</v>
      </c>
      <c r="J230" s="296" t="str">
        <f>IF(ISBLANK(INDEX('Policy Characteristics'!D:D,MATCH($C230,'Policy Characteristics'!$C:$C,0))),"",INDEX('Policy Characteristics'!D:D,MATCH($C230,'Policy Characteristics'!$C:$C,0)))</f>
        <v>Early Retirement of Power Plants</v>
      </c>
      <c r="K230" s="293" t="str">
        <f>IF(ISBLANK(INDEX('Policy Characteristics'!E:E,MATCH($C230,'Policy Characteristics'!$C:$C,0))),"",INDEX('Policy Characteristics'!E:E,MATCH($C230,'Policy Characteristics'!$C:$C,0)))</f>
        <v>elec early retirement</v>
      </c>
      <c r="L230" s="293">
        <f>IF(ISBLANK(INDEX('Policy Characteristics'!F:F,MATCH($C230,'Policy Characteristics'!$C:$C,0))),"",INDEX('Policy Characteristics'!F:F,MATCH($C230,'Policy Characteristics'!$C:$C,0)))</f>
        <v>0</v>
      </c>
      <c r="M230" s="293">
        <f>IF(ISBLANK(INDEX('Policy Characteristics'!G:G,MATCH($C230,'Policy Characteristics'!$C:$C,0))),"",INDEX('Policy Characteristics'!G:G,MATCH($C230,'Policy Characteristics'!$C:$C,0)))</f>
        <v>25000</v>
      </c>
      <c r="N230" s="293">
        <f>IF(ISBLANK(INDEX('Policy Characteristics'!H:H,MATCH($C230,'Policy Characteristics'!$C:$C,0))),"",INDEX('Policy Characteristics'!H:H,MATCH($C230,'Policy Characteristics'!$C:$C,0)))</f>
        <v>500</v>
      </c>
      <c r="O230" s="293" t="str">
        <f>IF(ISBLANK(INDEX('Policy Characteristics'!I:I,MATCH($C230,'Policy Characteristics'!$C:$C,0))),"",INDEX('Policy Characteristics'!I:I,MATCH($C230,'Policy Characteristics'!$C:$C,0)))</f>
        <v>MW/year</v>
      </c>
      <c r="P230" s="293"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0" s="293" t="str">
        <f>IF(ISBLANK(INDEX('Policy Characteristics'!K:K,MATCH($C230,'Policy Characteristics'!$C:$C,0))),"",INDEX('Policy Characteristics'!K:K,MATCH($C230,'Policy Characteristics'!$C:$C,0)))</f>
        <v>electricity-sector-main.html#early-ret</v>
      </c>
      <c r="R230" s="293" t="str">
        <f>IF(ISBLANK(INDEX('Policy Characteristics'!L:L,MATCH($C230,'Policy Characteristics'!$C:$C,0))),"",INDEX('Policy Characteristics'!L:L,MATCH($C230,'Policy Characteristics'!$C:$C,0)))</f>
        <v>early-retirement-of-power-plants.html</v>
      </c>
    </row>
    <row r="231" spans="1:18" x14ac:dyDescent="0.25">
      <c r="A231" s="293" t="str">
        <f>IF(ISBLANK(INDEX('Policy Characteristics'!A:A,MATCH($C231,'Policy Characteristics'!$C:$C,0))),"",INDEX('Policy Characteristics'!A:A,MATCH($C231,'Policy Characteristics'!$C:$C,0)))</f>
        <v>Electricity Supply</v>
      </c>
      <c r="B231" s="294" t="str">
        <f>IF(ISBLANK(INDEX('Policy Characteristics'!B:B,MATCH($C231,'Policy Characteristics'!$C:$C,0))),"",INDEX('Policy Characteristics'!B:B,MATCH($C231,'Policy Characteristics'!$C:$C,0)))</f>
        <v>Early Retirement of Power Plants</v>
      </c>
      <c r="C231" s="293" t="str">
        <f t="shared" si="20"/>
        <v>Annual Additional Capacity Retired due to Early Retirement Policy</v>
      </c>
      <c r="D231" s="299" t="s">
        <v>718</v>
      </c>
      <c r="E231" s="298"/>
      <c r="F231" s="299" t="s">
        <v>719</v>
      </c>
      <c r="G231" s="298"/>
      <c r="H231" s="20">
        <v>625</v>
      </c>
      <c r="I231" s="295" t="s">
        <v>660</v>
      </c>
      <c r="J231" s="296" t="str">
        <f>IF(ISBLANK(INDEX('Policy Characteristics'!D:D,MATCH($C231,'Policy Characteristics'!$C:$C,0))),"",INDEX('Policy Characteristics'!D:D,MATCH($C231,'Policy Characteristics'!$C:$C,0)))</f>
        <v>Early Retirement of Power Plants</v>
      </c>
      <c r="K231" s="293" t="str">
        <f>IF(ISBLANK(INDEX('Policy Characteristics'!E:E,MATCH($C231,'Policy Characteristics'!$C:$C,0))),"",INDEX('Policy Characteristics'!E:E,MATCH($C231,'Policy Characteristics'!$C:$C,0)))</f>
        <v>elec early retirement</v>
      </c>
      <c r="L231" s="293">
        <f>IF(ISBLANK(INDEX('Policy Characteristics'!F:F,MATCH($C231,'Policy Characteristics'!$C:$C,0))),"",INDEX('Policy Characteristics'!F:F,MATCH($C231,'Policy Characteristics'!$C:$C,0)))</f>
        <v>0</v>
      </c>
      <c r="M231" s="293">
        <f>IF(ISBLANK(INDEX('Policy Characteristics'!G:G,MATCH($C231,'Policy Characteristics'!$C:$C,0))),"",INDEX('Policy Characteristics'!G:G,MATCH($C231,'Policy Characteristics'!$C:$C,0)))</f>
        <v>25000</v>
      </c>
      <c r="N231" s="293">
        <f>IF(ISBLANK(INDEX('Policy Characteristics'!H:H,MATCH($C231,'Policy Characteristics'!$C:$C,0))),"",INDEX('Policy Characteristics'!H:H,MATCH($C231,'Policy Characteristics'!$C:$C,0)))</f>
        <v>500</v>
      </c>
      <c r="O231" s="293" t="str">
        <f>IF(ISBLANK(INDEX('Policy Characteristics'!I:I,MATCH($C231,'Policy Characteristics'!$C:$C,0))),"",INDEX('Policy Characteristics'!I:I,MATCH($C231,'Policy Characteristics'!$C:$C,0)))</f>
        <v>MW/year</v>
      </c>
      <c r="P231" s="293"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1" s="293" t="str">
        <f>IF(ISBLANK(INDEX('Policy Characteristics'!K:K,MATCH($C231,'Policy Characteristics'!$C:$C,0))),"",INDEX('Policy Characteristics'!K:K,MATCH($C231,'Policy Characteristics'!$C:$C,0)))</f>
        <v>electricity-sector-main.html#early-ret</v>
      </c>
      <c r="R231" s="293" t="str">
        <f>IF(ISBLANK(INDEX('Policy Characteristics'!L:L,MATCH($C231,'Policy Characteristics'!$C:$C,0))),"",INDEX('Policy Characteristics'!L:L,MATCH($C231,'Policy Characteristics'!$C:$C,0)))</f>
        <v>early-retirement-of-power-plants.html</v>
      </c>
    </row>
    <row r="232" spans="1:18" x14ac:dyDescent="0.25">
      <c r="A232" s="293" t="str">
        <f>IF(ISBLANK(INDEX('Policy Characteristics'!A:A,MATCH($C232,'Policy Characteristics'!$C:$C,0))),"",INDEX('Policy Characteristics'!A:A,MATCH($C232,'Policy Characteristics'!$C:$C,0)))</f>
        <v>Electricity Supply</v>
      </c>
      <c r="B232" s="294" t="str">
        <f>IF(ISBLANK(INDEX('Policy Characteristics'!B:B,MATCH($C232,'Policy Characteristics'!$C:$C,0))),"",INDEX('Policy Characteristics'!B:B,MATCH($C232,'Policy Characteristics'!$C:$C,0)))</f>
        <v>Early Retirement of Power Plants</v>
      </c>
      <c r="C232" s="293" t="str">
        <f t="shared" si="20"/>
        <v>Annual Additional Capacity Retired due to Early Retirement Policy</v>
      </c>
      <c r="D232" s="299" t="s">
        <v>720</v>
      </c>
      <c r="E232" s="298"/>
      <c r="F232" s="299" t="s">
        <v>721</v>
      </c>
      <c r="G232" s="298"/>
      <c r="H232" s="20">
        <v>626</v>
      </c>
      <c r="I232" s="295" t="s">
        <v>660</v>
      </c>
      <c r="J232" s="296" t="str">
        <f>IF(ISBLANK(INDEX('Policy Characteristics'!D:D,MATCH($C232,'Policy Characteristics'!$C:$C,0))),"",INDEX('Policy Characteristics'!D:D,MATCH($C232,'Policy Characteristics'!$C:$C,0)))</f>
        <v>Early Retirement of Power Plants</v>
      </c>
      <c r="K232" s="293" t="str">
        <f>IF(ISBLANK(INDEX('Policy Characteristics'!E:E,MATCH($C232,'Policy Characteristics'!$C:$C,0))),"",INDEX('Policy Characteristics'!E:E,MATCH($C232,'Policy Characteristics'!$C:$C,0)))</f>
        <v>elec early retirement</v>
      </c>
      <c r="L232" s="293">
        <f>IF(ISBLANK(INDEX('Policy Characteristics'!F:F,MATCH($C232,'Policy Characteristics'!$C:$C,0))),"",INDEX('Policy Characteristics'!F:F,MATCH($C232,'Policy Characteristics'!$C:$C,0)))</f>
        <v>0</v>
      </c>
      <c r="M232" s="293">
        <f>IF(ISBLANK(INDEX('Policy Characteristics'!G:G,MATCH($C232,'Policy Characteristics'!$C:$C,0))),"",INDEX('Policy Characteristics'!G:G,MATCH($C232,'Policy Characteristics'!$C:$C,0)))</f>
        <v>25000</v>
      </c>
      <c r="N232" s="293">
        <f>IF(ISBLANK(INDEX('Policy Characteristics'!H:H,MATCH($C232,'Policy Characteristics'!$C:$C,0))),"",INDEX('Policy Characteristics'!H:H,MATCH($C232,'Policy Characteristics'!$C:$C,0)))</f>
        <v>500</v>
      </c>
      <c r="O232" s="293" t="str">
        <f>IF(ISBLANK(INDEX('Policy Characteristics'!I:I,MATCH($C232,'Policy Characteristics'!$C:$C,0))),"",INDEX('Policy Characteristics'!I:I,MATCH($C232,'Policy Characteristics'!$C:$C,0)))</f>
        <v>MW/year</v>
      </c>
      <c r="P232" s="293"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2" s="293" t="str">
        <f>IF(ISBLANK(INDEX('Policy Characteristics'!K:K,MATCH($C232,'Policy Characteristics'!$C:$C,0))),"",INDEX('Policy Characteristics'!K:K,MATCH($C232,'Policy Characteristics'!$C:$C,0)))</f>
        <v>electricity-sector-main.html#early-ret</v>
      </c>
      <c r="R232" s="293" t="str">
        <f>IF(ISBLANK(INDEX('Policy Characteristics'!L:L,MATCH($C232,'Policy Characteristics'!$C:$C,0))),"",INDEX('Policy Characteristics'!L:L,MATCH($C232,'Policy Characteristics'!$C:$C,0)))</f>
        <v>early-retirement-of-power-plants.html</v>
      </c>
    </row>
    <row r="233" spans="1:18" x14ac:dyDescent="0.25">
      <c r="A233" s="293" t="str">
        <f>IF(ISBLANK(INDEX('Policy Characteristics'!A:A,MATCH($C233,'Policy Characteristics'!$C:$C,0))),"",INDEX('Policy Characteristics'!A:A,MATCH($C233,'Policy Characteristics'!$C:$C,0)))</f>
        <v>Electricity Supply</v>
      </c>
      <c r="B233" s="294" t="str">
        <f>IF(ISBLANK(INDEX('Policy Characteristics'!B:B,MATCH($C233,'Policy Characteristics'!$C:$C,0))),"",INDEX('Policy Characteristics'!B:B,MATCH($C233,'Policy Characteristics'!$C:$C,0)))</f>
        <v>Early Retirement of Power Plants</v>
      </c>
      <c r="C233" s="293" t="str">
        <f t="shared" si="20"/>
        <v>Annual Additional Capacity Retired due to Early Retirement Policy</v>
      </c>
      <c r="D233" s="299" t="s">
        <v>722</v>
      </c>
      <c r="E233" s="298"/>
      <c r="F233" s="299" t="s">
        <v>723</v>
      </c>
      <c r="G233" s="298"/>
      <c r="H233" s="20">
        <v>627</v>
      </c>
      <c r="I233" s="295" t="s">
        <v>660</v>
      </c>
      <c r="J233" s="296" t="str">
        <f>IF(ISBLANK(INDEX('Policy Characteristics'!D:D,MATCH($C233,'Policy Characteristics'!$C:$C,0))),"",INDEX('Policy Characteristics'!D:D,MATCH($C233,'Policy Characteristics'!$C:$C,0)))</f>
        <v>Early Retirement of Power Plants</v>
      </c>
      <c r="K233" s="293" t="str">
        <f>IF(ISBLANK(INDEX('Policy Characteristics'!E:E,MATCH($C233,'Policy Characteristics'!$C:$C,0))),"",INDEX('Policy Characteristics'!E:E,MATCH($C233,'Policy Characteristics'!$C:$C,0)))</f>
        <v>elec early retirement</v>
      </c>
      <c r="L233" s="293">
        <f>IF(ISBLANK(INDEX('Policy Characteristics'!F:F,MATCH($C233,'Policy Characteristics'!$C:$C,0))),"",INDEX('Policy Characteristics'!F:F,MATCH($C233,'Policy Characteristics'!$C:$C,0)))</f>
        <v>0</v>
      </c>
      <c r="M233" s="293">
        <f>IF(ISBLANK(INDEX('Policy Characteristics'!G:G,MATCH($C233,'Policy Characteristics'!$C:$C,0))),"",INDEX('Policy Characteristics'!G:G,MATCH($C233,'Policy Characteristics'!$C:$C,0)))</f>
        <v>25000</v>
      </c>
      <c r="N233" s="293">
        <f>IF(ISBLANK(INDEX('Policy Characteristics'!H:H,MATCH($C233,'Policy Characteristics'!$C:$C,0))),"",INDEX('Policy Characteristics'!H:H,MATCH($C233,'Policy Characteristics'!$C:$C,0)))</f>
        <v>500</v>
      </c>
      <c r="O233" s="293" t="str">
        <f>IF(ISBLANK(INDEX('Policy Characteristics'!I:I,MATCH($C233,'Policy Characteristics'!$C:$C,0))),"",INDEX('Policy Characteristics'!I:I,MATCH($C233,'Policy Characteristics'!$C:$C,0)))</f>
        <v>MW/year</v>
      </c>
      <c r="P233" s="293"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3" s="293" t="str">
        <f>IF(ISBLANK(INDEX('Policy Characteristics'!K:K,MATCH($C233,'Policy Characteristics'!$C:$C,0))),"",INDEX('Policy Characteristics'!K:K,MATCH($C233,'Policy Characteristics'!$C:$C,0)))</f>
        <v>electricity-sector-main.html#early-ret</v>
      </c>
      <c r="R233" s="293" t="str">
        <f>IF(ISBLANK(INDEX('Policy Characteristics'!L:L,MATCH($C233,'Policy Characteristics'!$C:$C,0))),"",INDEX('Policy Characteristics'!L:L,MATCH($C233,'Policy Characteristics'!$C:$C,0)))</f>
        <v>early-retirement-of-power-plants.html</v>
      </c>
    </row>
    <row r="234" spans="1:18" x14ac:dyDescent="0.25">
      <c r="A234" s="293" t="str">
        <f>IF(ISBLANK(INDEX('Policy Characteristics'!A:A,MATCH($C234,'Policy Characteristics'!$C:$C,0))),"",INDEX('Policy Characteristics'!A:A,MATCH($C234,'Policy Characteristics'!$C:$C,0)))</f>
        <v>Electricity Supply</v>
      </c>
      <c r="B234" s="294" t="str">
        <f>IF(ISBLANK(INDEX('Policy Characteristics'!B:B,MATCH($C234,'Policy Characteristics'!$C:$C,0))),"",INDEX('Policy Characteristics'!B:B,MATCH($C234,'Policy Characteristics'!$C:$C,0)))</f>
        <v>Early Retirement of Power Plants</v>
      </c>
      <c r="C234" s="293" t="str">
        <f t="shared" si="20"/>
        <v>Annual Additional Capacity Retired due to Early Retirement Policy</v>
      </c>
      <c r="D234" s="299" t="s">
        <v>724</v>
      </c>
      <c r="E234" s="298"/>
      <c r="F234" s="299" t="s">
        <v>725</v>
      </c>
      <c r="G234" s="298"/>
      <c r="H234" s="20">
        <v>628</v>
      </c>
      <c r="I234" s="295" t="s">
        <v>650</v>
      </c>
      <c r="J234" s="296" t="str">
        <f>IF(ISBLANK(INDEX('Policy Characteristics'!D:D,MATCH($C234,'Policy Characteristics'!$C:$C,0))),"",INDEX('Policy Characteristics'!D:D,MATCH($C234,'Policy Characteristics'!$C:$C,0)))</f>
        <v>Early Retirement of Power Plants</v>
      </c>
      <c r="K234" s="293" t="str">
        <f>IF(ISBLANK(INDEX('Policy Characteristics'!E:E,MATCH($C234,'Policy Characteristics'!$C:$C,0))),"",INDEX('Policy Characteristics'!E:E,MATCH($C234,'Policy Characteristics'!$C:$C,0)))</f>
        <v>elec early retirement</v>
      </c>
      <c r="L234" s="293">
        <f>IF(ISBLANK(INDEX('Policy Characteristics'!F:F,MATCH($C234,'Policy Characteristics'!$C:$C,0))),"",INDEX('Policy Characteristics'!F:F,MATCH($C234,'Policy Characteristics'!$C:$C,0)))</f>
        <v>0</v>
      </c>
      <c r="M234" s="293">
        <f>IF(ISBLANK(INDEX('Policy Characteristics'!G:G,MATCH($C234,'Policy Characteristics'!$C:$C,0))),"",INDEX('Policy Characteristics'!G:G,MATCH($C234,'Policy Characteristics'!$C:$C,0)))</f>
        <v>25000</v>
      </c>
      <c r="N234" s="293">
        <f>IF(ISBLANK(INDEX('Policy Characteristics'!H:H,MATCH($C234,'Policy Characteristics'!$C:$C,0))),"",INDEX('Policy Characteristics'!H:H,MATCH($C234,'Policy Characteristics'!$C:$C,0)))</f>
        <v>500</v>
      </c>
      <c r="O234" s="293" t="str">
        <f>IF(ISBLANK(INDEX('Policy Characteristics'!I:I,MATCH($C234,'Policy Characteristics'!$C:$C,0))),"",INDEX('Policy Characteristics'!I:I,MATCH($C234,'Policy Characteristics'!$C:$C,0)))</f>
        <v>MW/year</v>
      </c>
      <c r="P234" s="293"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4" s="293" t="str">
        <f>IF(ISBLANK(INDEX('Policy Characteristics'!K:K,MATCH($C234,'Policy Characteristics'!$C:$C,0))),"",INDEX('Policy Characteristics'!K:K,MATCH($C234,'Policy Characteristics'!$C:$C,0)))</f>
        <v>electricity-sector-main.html#early-ret</v>
      </c>
      <c r="R234" s="293" t="str">
        <f>IF(ISBLANK(INDEX('Policy Characteristics'!L:L,MATCH($C234,'Policy Characteristics'!$C:$C,0))),"",INDEX('Policy Characteristics'!L:L,MATCH($C234,'Policy Characteristics'!$C:$C,0)))</f>
        <v>early-retirement-of-power-plants.html</v>
      </c>
    </row>
    <row r="235" spans="1:18" x14ac:dyDescent="0.25">
      <c r="A235" s="293" t="str">
        <f>IF(ISBLANK(INDEX('Policy Characteristics'!A:A,MATCH($C235,'Policy Characteristics'!$C:$C,0))),"",INDEX('Policy Characteristics'!A:A,MATCH($C235,'Policy Characteristics'!$C:$C,0)))</f>
        <v>Electricity Supply</v>
      </c>
      <c r="B235" s="294" t="str">
        <f>IF(ISBLANK(INDEX('Policy Characteristics'!B:B,MATCH($C235,'Policy Characteristics'!$C:$C,0))),"",INDEX('Policy Characteristics'!B:B,MATCH($C235,'Policy Characteristics'!$C:$C,0)))</f>
        <v>Early Retirement of Power Plants</v>
      </c>
      <c r="C235" s="293" t="str">
        <f t="shared" si="20"/>
        <v>Annual Additional Capacity Retired due to Early Retirement Policy</v>
      </c>
      <c r="D235" s="299" t="s">
        <v>726</v>
      </c>
      <c r="E235" s="298"/>
      <c r="F235" s="299" t="s">
        <v>727</v>
      </c>
      <c r="G235" s="298"/>
      <c r="H235" s="20">
        <v>590</v>
      </c>
      <c r="I235" s="295" t="s">
        <v>650</v>
      </c>
      <c r="J235" s="296" t="str">
        <f>IF(ISBLANK(INDEX('Policy Characteristics'!D:D,MATCH($C235,'Policy Characteristics'!$C:$C,0))),"",INDEX('Policy Characteristics'!D:D,MATCH($C235,'Policy Characteristics'!$C:$C,0)))</f>
        <v>Early Retirement of Power Plants</v>
      </c>
      <c r="K235" s="293" t="str">
        <f>IF(ISBLANK(INDEX('Policy Characteristics'!E:E,MATCH($C235,'Policy Characteristics'!$C:$C,0))),"",INDEX('Policy Characteristics'!E:E,MATCH($C235,'Policy Characteristics'!$C:$C,0)))</f>
        <v>elec early retirement</v>
      </c>
      <c r="L235" s="293">
        <f>IF(ISBLANK(INDEX('Policy Characteristics'!F:F,MATCH($C235,'Policy Characteristics'!$C:$C,0))),"",INDEX('Policy Characteristics'!F:F,MATCH($C235,'Policy Characteristics'!$C:$C,0)))</f>
        <v>0</v>
      </c>
      <c r="M235" s="293">
        <f>IF(ISBLANK(INDEX('Policy Characteristics'!G:G,MATCH($C235,'Policy Characteristics'!$C:$C,0))),"",INDEX('Policy Characteristics'!G:G,MATCH($C235,'Policy Characteristics'!$C:$C,0)))</f>
        <v>25000</v>
      </c>
      <c r="N235" s="293">
        <f>IF(ISBLANK(INDEX('Policy Characteristics'!H:H,MATCH($C235,'Policy Characteristics'!$C:$C,0))),"",INDEX('Policy Characteristics'!H:H,MATCH($C235,'Policy Characteristics'!$C:$C,0)))</f>
        <v>500</v>
      </c>
      <c r="O235" s="293" t="str">
        <f>IF(ISBLANK(INDEX('Policy Characteristics'!I:I,MATCH($C235,'Policy Characteristics'!$C:$C,0))),"",INDEX('Policy Characteristics'!I:I,MATCH($C235,'Policy Characteristics'!$C:$C,0)))</f>
        <v>MW/year</v>
      </c>
      <c r="P235" s="293"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5" s="293" t="str">
        <f>IF(ISBLANK(INDEX('Policy Characteristics'!K:K,MATCH($C235,'Policy Characteristics'!$C:$C,0))),"",INDEX('Policy Characteristics'!K:K,MATCH($C235,'Policy Characteristics'!$C:$C,0)))</f>
        <v>electricity-sector-main.html#early-ret</v>
      </c>
      <c r="R235" s="293" t="str">
        <f>IF(ISBLANK(INDEX('Policy Characteristics'!L:L,MATCH($C235,'Policy Characteristics'!$C:$C,0))),"",INDEX('Policy Characteristics'!L:L,MATCH($C235,'Policy Characteristics'!$C:$C,0)))</f>
        <v>early-retirement-of-power-plants.html</v>
      </c>
    </row>
    <row r="236" spans="1:18" x14ac:dyDescent="0.25">
      <c r="A236" s="293" t="str">
        <f>IF(ISBLANK(INDEX('Policy Characteristics'!A:A,MATCH($C236,'Policy Characteristics'!$C:$C,0))),"",INDEX('Policy Characteristics'!A:A,MATCH($C236,'Policy Characteristics'!$C:$C,0)))</f>
        <v>Electricity Supply</v>
      </c>
      <c r="B236" s="294" t="str">
        <f>IF(ISBLANK(INDEX('Policy Characteristics'!B:B,MATCH($C236,'Policy Characteristics'!$C:$C,0))),"",INDEX('Policy Characteristics'!B:B,MATCH($C236,'Policy Characteristics'!$C:$C,0)))</f>
        <v>Early Retirement of Power Plants</v>
      </c>
      <c r="C236" s="293" t="str">
        <f t="shared" si="20"/>
        <v>Annual Additional Capacity Retired due to Early Retirement Policy</v>
      </c>
      <c r="D236" s="299" t="s">
        <v>728</v>
      </c>
      <c r="E236" s="298"/>
      <c r="F236" s="299" t="s">
        <v>729</v>
      </c>
      <c r="G236" s="298"/>
      <c r="H236" s="20">
        <v>629</v>
      </c>
      <c r="I236" s="295" t="s">
        <v>660</v>
      </c>
      <c r="J236" s="296" t="str">
        <f>IF(ISBLANK(INDEX('Policy Characteristics'!D:D,MATCH($C236,'Policy Characteristics'!$C:$C,0))),"",INDEX('Policy Characteristics'!D:D,MATCH($C236,'Policy Characteristics'!$C:$C,0)))</f>
        <v>Early Retirement of Power Plants</v>
      </c>
      <c r="K236" s="293" t="str">
        <f>IF(ISBLANK(INDEX('Policy Characteristics'!E:E,MATCH($C236,'Policy Characteristics'!$C:$C,0))),"",INDEX('Policy Characteristics'!E:E,MATCH($C236,'Policy Characteristics'!$C:$C,0)))</f>
        <v>elec early retirement</v>
      </c>
      <c r="L236" s="293">
        <f>IF(ISBLANK(INDEX('Policy Characteristics'!F:F,MATCH($C236,'Policy Characteristics'!$C:$C,0))),"",INDEX('Policy Characteristics'!F:F,MATCH($C236,'Policy Characteristics'!$C:$C,0)))</f>
        <v>0</v>
      </c>
      <c r="M236" s="293">
        <f>IF(ISBLANK(INDEX('Policy Characteristics'!G:G,MATCH($C236,'Policy Characteristics'!$C:$C,0))),"",INDEX('Policy Characteristics'!G:G,MATCH($C236,'Policy Characteristics'!$C:$C,0)))</f>
        <v>25000</v>
      </c>
      <c r="N236" s="293">
        <f>IF(ISBLANK(INDEX('Policy Characteristics'!H:H,MATCH($C236,'Policy Characteristics'!$C:$C,0))),"",INDEX('Policy Characteristics'!H:H,MATCH($C236,'Policy Characteristics'!$C:$C,0)))</f>
        <v>500</v>
      </c>
      <c r="O236" s="293" t="str">
        <f>IF(ISBLANK(INDEX('Policy Characteristics'!I:I,MATCH($C236,'Policy Characteristics'!$C:$C,0))),"",INDEX('Policy Characteristics'!I:I,MATCH($C236,'Policy Characteristics'!$C:$C,0)))</f>
        <v>MW/year</v>
      </c>
      <c r="P236" s="293"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6" s="293" t="str">
        <f>IF(ISBLANK(INDEX('Policy Characteristics'!K:K,MATCH($C236,'Policy Characteristics'!$C:$C,0))),"",INDEX('Policy Characteristics'!K:K,MATCH($C236,'Policy Characteristics'!$C:$C,0)))</f>
        <v>electricity-sector-main.html#early-ret</v>
      </c>
      <c r="R236" s="293" t="str">
        <f>IF(ISBLANK(INDEX('Policy Characteristics'!L:L,MATCH($C236,'Policy Characteristics'!$C:$C,0))),"",INDEX('Policy Characteristics'!L:L,MATCH($C236,'Policy Characteristics'!$C:$C,0)))</f>
        <v>early-retirement-of-power-plants.html</v>
      </c>
    </row>
    <row r="237" spans="1:18" x14ac:dyDescent="0.25">
      <c r="A237" s="293" t="str">
        <f>IF(ISBLANK(INDEX('Policy Characteristics'!A:A,MATCH($C237,'Policy Characteristics'!$C:$C,0))),"",INDEX('Policy Characteristics'!A:A,MATCH($C237,'Policy Characteristics'!$C:$C,0)))</f>
        <v>Electricity Supply</v>
      </c>
      <c r="B237" s="294" t="str">
        <f>IF(ISBLANK(INDEX('Policy Characteristics'!B:B,MATCH($C237,'Policy Characteristics'!$C:$C,0))),"",INDEX('Policy Characteristics'!B:B,MATCH($C237,'Policy Characteristics'!$C:$C,0)))</f>
        <v>Early Retirement of Power Plants</v>
      </c>
      <c r="C237" s="293" t="str">
        <f t="shared" si="20"/>
        <v>Annual Additional Capacity Retired due to Early Retirement Policy</v>
      </c>
      <c r="D237" s="299" t="s">
        <v>730</v>
      </c>
      <c r="E237" s="298"/>
      <c r="F237" s="299" t="s">
        <v>731</v>
      </c>
      <c r="G237" s="298"/>
      <c r="H237" s="20">
        <v>630</v>
      </c>
      <c r="I237" s="295" t="s">
        <v>660</v>
      </c>
      <c r="J237" s="296" t="str">
        <f>IF(ISBLANK(INDEX('Policy Characteristics'!D:D,MATCH($C237,'Policy Characteristics'!$C:$C,0))),"",INDEX('Policy Characteristics'!D:D,MATCH($C237,'Policy Characteristics'!$C:$C,0)))</f>
        <v>Early Retirement of Power Plants</v>
      </c>
      <c r="K237" s="293" t="str">
        <f>IF(ISBLANK(INDEX('Policy Characteristics'!E:E,MATCH($C237,'Policy Characteristics'!$C:$C,0))),"",INDEX('Policy Characteristics'!E:E,MATCH($C237,'Policy Characteristics'!$C:$C,0)))</f>
        <v>elec early retirement</v>
      </c>
      <c r="L237" s="293">
        <f>IF(ISBLANK(INDEX('Policy Characteristics'!F:F,MATCH($C237,'Policy Characteristics'!$C:$C,0))),"",INDEX('Policy Characteristics'!F:F,MATCH($C237,'Policy Characteristics'!$C:$C,0)))</f>
        <v>0</v>
      </c>
      <c r="M237" s="293">
        <f>IF(ISBLANK(INDEX('Policy Characteristics'!G:G,MATCH($C237,'Policy Characteristics'!$C:$C,0))),"",INDEX('Policy Characteristics'!G:G,MATCH($C237,'Policy Characteristics'!$C:$C,0)))</f>
        <v>25000</v>
      </c>
      <c r="N237" s="293">
        <f>IF(ISBLANK(INDEX('Policy Characteristics'!H:H,MATCH($C237,'Policy Characteristics'!$C:$C,0))),"",INDEX('Policy Characteristics'!H:H,MATCH($C237,'Policy Characteristics'!$C:$C,0)))</f>
        <v>500</v>
      </c>
      <c r="O237" s="293" t="str">
        <f>IF(ISBLANK(INDEX('Policy Characteristics'!I:I,MATCH($C237,'Policy Characteristics'!$C:$C,0))),"",INDEX('Policy Characteristics'!I:I,MATCH($C237,'Policy Characteristics'!$C:$C,0)))</f>
        <v>MW/year</v>
      </c>
      <c r="P237" s="293"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7" s="293" t="str">
        <f>IF(ISBLANK(INDEX('Policy Characteristics'!K:K,MATCH($C237,'Policy Characteristics'!$C:$C,0))),"",INDEX('Policy Characteristics'!K:K,MATCH($C237,'Policy Characteristics'!$C:$C,0)))</f>
        <v>electricity-sector-main.html#early-ret</v>
      </c>
      <c r="R237" s="293" t="str">
        <f>IF(ISBLANK(INDEX('Policy Characteristics'!L:L,MATCH($C237,'Policy Characteristics'!$C:$C,0))),"",INDEX('Policy Characteristics'!L:L,MATCH($C237,'Policy Characteristics'!$C:$C,0)))</f>
        <v>early-retirement-of-power-plants.html</v>
      </c>
    </row>
    <row r="238" spans="1:18" x14ac:dyDescent="0.25">
      <c r="A238" s="293" t="str">
        <f>IF(ISBLANK(INDEX('Policy Characteristics'!A:A,MATCH($C238,'Policy Characteristics'!$C:$C,0))),"",INDEX('Policy Characteristics'!A:A,MATCH($C238,'Policy Characteristics'!$C:$C,0)))</f>
        <v>Electricity Supply</v>
      </c>
      <c r="B238" s="294" t="str">
        <f>IF(ISBLANK(INDEX('Policy Characteristics'!B:B,MATCH($C238,'Policy Characteristics'!$C:$C,0))),"",INDEX('Policy Characteristics'!B:B,MATCH($C238,'Policy Characteristics'!$C:$C,0)))</f>
        <v>Early Retirement of Power Plants</v>
      </c>
      <c r="C238" s="293" t="str">
        <f t="shared" si="20"/>
        <v>Annual Additional Capacity Retired due to Early Retirement Policy</v>
      </c>
      <c r="D238" s="299" t="s">
        <v>732</v>
      </c>
      <c r="E238" s="298"/>
      <c r="F238" s="299" t="s">
        <v>733</v>
      </c>
      <c r="G238" s="298"/>
      <c r="H238" s="20">
        <v>631</v>
      </c>
      <c r="I238" s="295" t="s">
        <v>660</v>
      </c>
      <c r="J238" s="296" t="str">
        <f>IF(ISBLANK(INDEX('Policy Characteristics'!D:D,MATCH($C238,'Policy Characteristics'!$C:$C,0))),"",INDEX('Policy Characteristics'!D:D,MATCH($C238,'Policy Characteristics'!$C:$C,0)))</f>
        <v>Early Retirement of Power Plants</v>
      </c>
      <c r="K238" s="293" t="str">
        <f>IF(ISBLANK(INDEX('Policy Characteristics'!E:E,MATCH($C238,'Policy Characteristics'!$C:$C,0))),"",INDEX('Policy Characteristics'!E:E,MATCH($C238,'Policy Characteristics'!$C:$C,0)))</f>
        <v>elec early retirement</v>
      </c>
      <c r="L238" s="293">
        <f>IF(ISBLANK(INDEX('Policy Characteristics'!F:F,MATCH($C238,'Policy Characteristics'!$C:$C,0))),"",INDEX('Policy Characteristics'!F:F,MATCH($C238,'Policy Characteristics'!$C:$C,0)))</f>
        <v>0</v>
      </c>
      <c r="M238" s="293">
        <f>IF(ISBLANK(INDEX('Policy Characteristics'!G:G,MATCH($C238,'Policy Characteristics'!$C:$C,0))),"",INDEX('Policy Characteristics'!G:G,MATCH($C238,'Policy Characteristics'!$C:$C,0)))</f>
        <v>25000</v>
      </c>
      <c r="N238" s="293">
        <f>IF(ISBLANK(INDEX('Policy Characteristics'!H:H,MATCH($C238,'Policy Characteristics'!$C:$C,0))),"",INDEX('Policy Characteristics'!H:H,MATCH($C238,'Policy Characteristics'!$C:$C,0)))</f>
        <v>500</v>
      </c>
      <c r="O238" s="293" t="str">
        <f>IF(ISBLANK(INDEX('Policy Characteristics'!I:I,MATCH($C238,'Policy Characteristics'!$C:$C,0))),"",INDEX('Policy Characteristics'!I:I,MATCH($C238,'Policy Characteristics'!$C:$C,0)))</f>
        <v>MW/year</v>
      </c>
      <c r="P238" s="293"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8" s="293" t="str">
        <f>IF(ISBLANK(INDEX('Policy Characteristics'!K:K,MATCH($C238,'Policy Characteristics'!$C:$C,0))),"",INDEX('Policy Characteristics'!K:K,MATCH($C238,'Policy Characteristics'!$C:$C,0)))</f>
        <v>electricity-sector-main.html#early-ret</v>
      </c>
      <c r="R238" s="293" t="str">
        <f>IF(ISBLANK(INDEX('Policy Characteristics'!L:L,MATCH($C238,'Policy Characteristics'!$C:$C,0))),"",INDEX('Policy Characteristics'!L:L,MATCH($C238,'Policy Characteristics'!$C:$C,0)))</f>
        <v>early-retirement-of-power-plants.html</v>
      </c>
    </row>
    <row r="239" spans="1:18" x14ac:dyDescent="0.25">
      <c r="A239" s="293" t="str">
        <f>IF(ISBLANK(INDEX('Policy Characteristics'!A:A,MATCH($C239,'Policy Characteristics'!$C:$C,0))),"",INDEX('Policy Characteristics'!A:A,MATCH($C239,'Policy Characteristics'!$C:$C,0)))</f>
        <v>Electricity Supply</v>
      </c>
      <c r="B239" s="294" t="str">
        <f>IF(ISBLANK(INDEX('Policy Characteristics'!B:B,MATCH($C239,'Policy Characteristics'!$C:$C,0))),"",INDEX('Policy Characteristics'!B:B,MATCH($C239,'Policy Characteristics'!$C:$C,0)))</f>
        <v>Early Retirement of Power Plants</v>
      </c>
      <c r="C239" s="293" t="str">
        <f t="shared" si="20"/>
        <v>Annual Additional Capacity Retired due to Early Retirement Policy</v>
      </c>
      <c r="D239" s="299" t="s">
        <v>734</v>
      </c>
      <c r="E239" s="298"/>
      <c r="F239" s="299" t="s">
        <v>735</v>
      </c>
      <c r="G239" s="298"/>
      <c r="H239" s="20">
        <v>632</v>
      </c>
      <c r="I239" s="295" t="s">
        <v>660</v>
      </c>
      <c r="J239" s="296" t="str">
        <f>IF(ISBLANK(INDEX('Policy Characteristics'!D:D,MATCH($C239,'Policy Characteristics'!$C:$C,0))),"",INDEX('Policy Characteristics'!D:D,MATCH($C239,'Policy Characteristics'!$C:$C,0)))</f>
        <v>Early Retirement of Power Plants</v>
      </c>
      <c r="K239" s="293" t="str">
        <f>IF(ISBLANK(INDEX('Policy Characteristics'!E:E,MATCH($C239,'Policy Characteristics'!$C:$C,0))),"",INDEX('Policy Characteristics'!E:E,MATCH($C239,'Policy Characteristics'!$C:$C,0)))</f>
        <v>elec early retirement</v>
      </c>
      <c r="L239" s="293">
        <f>IF(ISBLANK(INDEX('Policy Characteristics'!F:F,MATCH($C239,'Policy Characteristics'!$C:$C,0))),"",INDEX('Policy Characteristics'!F:F,MATCH($C239,'Policy Characteristics'!$C:$C,0)))</f>
        <v>0</v>
      </c>
      <c r="M239" s="293">
        <f>IF(ISBLANK(INDEX('Policy Characteristics'!G:G,MATCH($C239,'Policy Characteristics'!$C:$C,0))),"",INDEX('Policy Characteristics'!G:G,MATCH($C239,'Policy Characteristics'!$C:$C,0)))</f>
        <v>25000</v>
      </c>
      <c r="N239" s="293">
        <f>IF(ISBLANK(INDEX('Policy Characteristics'!H:H,MATCH($C239,'Policy Characteristics'!$C:$C,0))),"",INDEX('Policy Characteristics'!H:H,MATCH($C239,'Policy Characteristics'!$C:$C,0)))</f>
        <v>500</v>
      </c>
      <c r="O239" s="293" t="str">
        <f>IF(ISBLANK(INDEX('Policy Characteristics'!I:I,MATCH($C239,'Policy Characteristics'!$C:$C,0))),"",INDEX('Policy Characteristics'!I:I,MATCH($C239,'Policy Characteristics'!$C:$C,0)))</f>
        <v>MW/year</v>
      </c>
      <c r="P239" s="293"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9" s="293" t="str">
        <f>IF(ISBLANK(INDEX('Policy Characteristics'!K:K,MATCH($C239,'Policy Characteristics'!$C:$C,0))),"",INDEX('Policy Characteristics'!K:K,MATCH($C239,'Policy Characteristics'!$C:$C,0)))</f>
        <v>electricity-sector-main.html#early-ret</v>
      </c>
      <c r="R239" s="293" t="str">
        <f>IF(ISBLANK(INDEX('Policy Characteristics'!L:L,MATCH($C239,'Policy Characteristics'!$C:$C,0))),"",INDEX('Policy Characteristics'!L:L,MATCH($C239,'Policy Characteristics'!$C:$C,0)))</f>
        <v>early-retirement-of-power-plants.html</v>
      </c>
    </row>
    <row r="240" spans="1:18" x14ac:dyDescent="0.25">
      <c r="A240" s="293" t="str">
        <f>IF(ISBLANK(INDEX('Policy Characteristics'!A:A,MATCH($C240,'Policy Characteristics'!$C:$C,0))),"",INDEX('Policy Characteristics'!A:A,MATCH($C240,'Policy Characteristics'!$C:$C,0)))</f>
        <v>Electricity Supply</v>
      </c>
      <c r="B240" s="294" t="str">
        <f>IF(ISBLANK(INDEX('Policy Characteristics'!B:B,MATCH($C240,'Policy Characteristics'!$C:$C,0))),"",INDEX('Policy Characteristics'!B:B,MATCH($C240,'Policy Characteristics'!$C:$C,0)))</f>
        <v>Grid-Scale Electricity Storage</v>
      </c>
      <c r="C240" t="s">
        <v>265</v>
      </c>
      <c r="D240" s="298"/>
      <c r="E240" s="298"/>
      <c r="F240" s="298"/>
      <c r="G240" s="298"/>
      <c r="H240" s="20">
        <v>33</v>
      </c>
      <c r="I240" s="295" t="s">
        <v>650</v>
      </c>
      <c r="J240" s="296" t="str">
        <f>IF(ISBLANK(INDEX('Policy Characteristics'!D:D,MATCH($C240,'Policy Characteristics'!$C:$C,0))),"",INDEX('Policy Characteristics'!D:D,MATCH($C240,'Policy Characteristics'!$C:$C,0)))</f>
        <v>Grid-Scale Electricity Storage</v>
      </c>
      <c r="K240" s="293" t="str">
        <f>IF(ISBLANK(INDEX('Policy Characteristics'!E:E,MATCH($C240,'Policy Characteristics'!$C:$C,0))),"",INDEX('Policy Characteristics'!E:E,MATCH($C240,'Policy Characteristics'!$C:$C,0)))</f>
        <v>elec storage growth</v>
      </c>
      <c r="L240" s="237">
        <f>IF(ISBLANK(INDEX('Policy Characteristics'!F:F,MATCH($C240,'Policy Characteristics'!$C:$C,0))),"",INDEX('Policy Characteristics'!F:F,MATCH($C240,'Policy Characteristics'!$C:$C,0)))</f>
        <v>0</v>
      </c>
      <c r="M240" s="237">
        <f>IF(ISBLANK(INDEX('Policy Characteristics'!G:G,MATCH($C240,'Policy Characteristics'!$C:$C,0))),"",INDEX('Policy Characteristics'!G:G,MATCH($C240,'Policy Characteristics'!$C:$C,0)))</f>
        <v>1</v>
      </c>
      <c r="N240" s="237">
        <f>IF(ISBLANK(INDEX('Policy Characteristics'!H:H,MATCH($C240,'Policy Characteristics'!$C:$C,0))),"",INDEX('Policy Characteristics'!H:H,MATCH($C240,'Policy Characteristics'!$C:$C,0)))</f>
        <v>0.01</v>
      </c>
      <c r="O240" s="293" t="str">
        <f>IF(ISBLANK(INDEX('Policy Characteristics'!I:I,MATCH($C240,'Policy Characteristics'!$C:$C,0))),"",INDEX('Policy Characteristics'!I:I,MATCH($C240,'Policy Characteristics'!$C:$C,0)))</f>
        <v>% of potential achieved</v>
      </c>
      <c r="P240" s="293"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No estimate of the potential growth rate of grid-scale battery storage in Canada was identified. In the U.S., a 10% growth rate would be required to obtain 80% of electricity from renewables in 2050, according to the National Renewable Energy Laboratory's Renewable Electricity Futures study.</v>
      </c>
      <c r="Q240" s="293" t="str">
        <f>IF(ISBLANK(INDEX('Policy Characteristics'!K:K,MATCH($C240,'Policy Characteristics'!$C:$C,0))),"",INDEX('Policy Characteristics'!K:K,MATCH($C240,'Policy Characteristics'!$C:$C,0)))</f>
        <v>electricity-sector-main.html#storage</v>
      </c>
      <c r="R240" s="293" t="str">
        <f>IF(ISBLANK(INDEX('Policy Characteristics'!L:L,MATCH($C240,'Policy Characteristics'!$C:$C,0))),"",INDEX('Policy Characteristics'!L:L,MATCH($C240,'Policy Characteristics'!$C:$C,0)))</f>
        <v>grid-scale-electricity-storage.html</v>
      </c>
    </row>
    <row r="241" spans="1:18" x14ac:dyDescent="0.25">
      <c r="A241" s="293" t="str">
        <f>IF(ISBLANK(INDEX('Policy Characteristics'!A:A,MATCH($C241,'Policy Characteristics'!$C:$C,0))),"",INDEX('Policy Characteristics'!A:A,MATCH($C241,'Policy Characteristics'!$C:$C,0)))</f>
        <v>Electricity Supply</v>
      </c>
      <c r="B241" s="294" t="str">
        <f>IF(ISBLANK(INDEX('Policy Characteristics'!B:B,MATCH($C241,'Policy Characteristics'!$C:$C,0))),"",INDEX('Policy Characteristics'!B:B,MATCH($C241,'Policy Characteristics'!$C:$C,0)))</f>
        <v>Increase Transmission</v>
      </c>
      <c r="C241" t="s">
        <v>272</v>
      </c>
      <c r="D241" s="298"/>
      <c r="E241" s="298"/>
      <c r="F241" s="298"/>
      <c r="G241" s="298"/>
      <c r="H241" s="20">
        <v>34</v>
      </c>
      <c r="I241" s="295" t="s">
        <v>650</v>
      </c>
      <c r="J241" s="296" t="str">
        <f>IF(ISBLANK(INDEX('Policy Characteristics'!D:D,MATCH($C241,'Policy Characteristics'!$C:$C,0))),"",INDEX('Policy Characteristics'!D:D,MATCH($C241,'Policy Characteristics'!$C:$C,0)))</f>
        <v>Increase Transmission</v>
      </c>
      <c r="K241" s="293" t="str">
        <f>IF(ISBLANK(INDEX('Policy Characteristics'!E:E,MATCH($C241,'Policy Characteristics'!$C:$C,0))),"",INDEX('Policy Characteristics'!E:E,MATCH($C241,'Policy Characteristics'!$C:$C,0)))</f>
        <v>elec transmission growth</v>
      </c>
      <c r="L241" s="237">
        <f>IF(ISBLANK(INDEX('Policy Characteristics'!F:F,MATCH($C241,'Policy Characteristics'!$C:$C,0))),"",INDEX('Policy Characteristics'!F:F,MATCH($C241,'Policy Characteristics'!$C:$C,0)))</f>
        <v>0</v>
      </c>
      <c r="M241" s="237">
        <f>IF(ISBLANK(INDEX('Policy Characteristics'!G:G,MATCH($C241,'Policy Characteristics'!$C:$C,0))),"",INDEX('Policy Characteristics'!G:G,MATCH($C241,'Policy Characteristics'!$C:$C,0)))</f>
        <v>1.1299999999999999</v>
      </c>
      <c r="N241" s="237">
        <f>IF(ISBLANK(INDEX('Policy Characteristics'!H:H,MATCH($C241,'Policy Characteristics'!$C:$C,0))),"",INDEX('Policy Characteristics'!H:H,MATCH($C241,'Policy Characteristics'!$C:$C,0)))</f>
        <v>0.01</v>
      </c>
      <c r="O241" s="293" t="str">
        <f>IF(ISBLANK(INDEX('Policy Characteristics'!I:I,MATCH($C241,'Policy Characteristics'!$C:$C,0))),"",INDEX('Policy Characteristics'!I:I,MATCH($C241,'Policy Characteristics'!$C:$C,0)))</f>
        <v>% increase in transmission capacity</v>
      </c>
      <c r="P241" s="293"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remain relatively stable through 2050</v>
      </c>
      <c r="Q241" s="293" t="str">
        <f>IF(ISBLANK(INDEX('Policy Characteristics'!K:K,MATCH($C241,'Policy Characteristics'!$C:$C,0))),"",INDEX('Policy Characteristics'!K:K,MATCH($C241,'Policy Characteristics'!$C:$C,0)))</f>
        <v>electricity-sector-main.html#transmission</v>
      </c>
      <c r="R241" s="293" t="str">
        <f>IF(ISBLANK(INDEX('Policy Characteristics'!L:L,MATCH($C241,'Policy Characteristics'!$C:$C,0))),"",INDEX('Policy Characteristics'!L:L,MATCH($C241,'Policy Characteristics'!$C:$C,0)))</f>
        <v>increase-transmission.html</v>
      </c>
    </row>
    <row r="242" spans="1:18" x14ac:dyDescent="0.25">
      <c r="A242" s="293" t="str">
        <f>IF(ISBLANK(INDEX('Policy Characteristics'!A:A,MATCH($C242,'Policy Characteristics'!$C:$C,0))),"",INDEX('Policy Characteristics'!A:A,MATCH($C242,'Policy Characteristics'!$C:$C,0)))</f>
        <v>Electricity Supply</v>
      </c>
      <c r="B242" s="294" t="str">
        <f>IF(ISBLANK(INDEX('Policy Characteristics'!B:B,MATCH($C242,'Policy Characteristics'!$C:$C,0))),"",INDEX('Policy Characteristics'!B:B,MATCH($C242,'Policy Characteristics'!$C:$C,0)))</f>
        <v>Non BAU Capacity Retirement Schedule</v>
      </c>
      <c r="C242" t="s">
        <v>281</v>
      </c>
      <c r="D242" s="298" t="s">
        <v>704</v>
      </c>
      <c r="E242" s="298"/>
      <c r="F242" s="298" t="s">
        <v>705</v>
      </c>
      <c r="G242" s="298"/>
      <c r="H242" s="20">
        <v>860</v>
      </c>
      <c r="I242" s="295" t="s">
        <v>660</v>
      </c>
      <c r="J242" s="296" t="str">
        <f>IF(ISBLANK(INDEX('Policy Characteristics'!D:D,MATCH($C242,'Policy Characteristics'!$C:$C,0))),"",INDEX('Policy Characteristics'!D:D,MATCH($C242,'Policy Characteristics'!$C:$C,0)))</f>
        <v>Non BAU Capacity Retirement Schedule</v>
      </c>
      <c r="K242" s="293" t="str">
        <f>IF(ISBLANK(INDEX('Policy Characteristics'!E:E,MATCH($C242,'Policy Characteristics'!$C:$C,0))),"",INDEX('Policy Characteristics'!E:E,MATCH($C242,'Policy Characteristics'!$C:$C,0)))</f>
        <v/>
      </c>
      <c r="L242" s="293">
        <f>IF(ISBLANK(INDEX('Policy Characteristics'!F:F,MATCH($C242,'Policy Characteristics'!$C:$C,0))),"",INDEX('Policy Characteristics'!F:F,MATCH($C242,'Policy Characteristics'!$C:$C,0)))</f>
        <v>0</v>
      </c>
      <c r="M242" s="293">
        <f>IF(ISBLANK(INDEX('Policy Characteristics'!G:G,MATCH($C242,'Policy Characteristics'!$C:$C,0))),"",INDEX('Policy Characteristics'!G:G,MATCH($C242,'Policy Characteristics'!$C:$C,0)))</f>
        <v>1</v>
      </c>
      <c r="N242" s="293">
        <f>IF(ISBLANK(INDEX('Policy Characteristics'!H:H,MATCH($C242,'Policy Characteristics'!$C:$C,0))),"",INDEX('Policy Characteristics'!H:H,MATCH($C242,'Policy Characteristics'!$C:$C,0)))</f>
        <v>1</v>
      </c>
      <c r="O242" s="293" t="str">
        <f>IF(ISBLANK(INDEX('Policy Characteristics'!I:I,MATCH($C242,'Policy Characteristics'!$C:$C,0))),"",INDEX('Policy Characteristics'!I:I,MATCH($C242,'Policy Characteristics'!$C:$C,0)))</f>
        <v>on/off</v>
      </c>
      <c r="P242" s="293"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293" t="str">
        <f>IF(ISBLANK(INDEX('Policy Characteristics'!K:K,MATCH($C242,'Policy Characteristics'!$C:$C,0))),"",INDEX('Policy Characteristics'!K:K,MATCH($C242,'Policy Characteristics'!$C:$C,0)))</f>
        <v/>
      </c>
      <c r="R242" s="293" t="str">
        <f>IF(ISBLANK(INDEX('Policy Characteristics'!L:L,MATCH($C242,'Policy Characteristics'!$C:$C,0))),"",INDEX('Policy Characteristics'!L:L,MATCH($C242,'Policy Characteristics'!$C:$C,0)))</f>
        <v/>
      </c>
    </row>
    <row r="243" spans="1:18" x14ac:dyDescent="0.25">
      <c r="A243" s="293" t="str">
        <f>IF(ISBLANK(INDEX('Policy Characteristics'!A:A,MATCH($C243,'Policy Characteristics'!$C:$C,0))),"",INDEX('Policy Characteristics'!A:A,MATCH($C243,'Policy Characteristics'!$C:$C,0)))</f>
        <v>Electricity Supply</v>
      </c>
      <c r="B243" s="294" t="str">
        <f>IF(ISBLANK(INDEX('Policy Characteristics'!B:B,MATCH($C243,'Policy Characteristics'!$C:$C,0))),"",INDEX('Policy Characteristics'!B:B,MATCH($C243,'Policy Characteristics'!$C:$C,0)))</f>
        <v>Non BAU Capacity Retirement Schedule</v>
      </c>
      <c r="C243" s="293" t="str">
        <f t="shared" ref="C243:C257" si="21">C$242</f>
        <v>Boolean Use Non BAU Capacity Retirement Schedule</v>
      </c>
      <c r="D243" s="299" t="s">
        <v>706</v>
      </c>
      <c r="E243" s="298"/>
      <c r="F243" s="299" t="s">
        <v>707</v>
      </c>
      <c r="G243" s="298"/>
      <c r="H243" s="20">
        <v>861</v>
      </c>
      <c r="I243" s="295" t="s">
        <v>660</v>
      </c>
      <c r="J243" s="296" t="str">
        <f>IF(ISBLANK(INDEX('Policy Characteristics'!D:D,MATCH($C243,'Policy Characteristics'!$C:$C,0))),"",INDEX('Policy Characteristics'!D:D,MATCH($C243,'Policy Characteristics'!$C:$C,0)))</f>
        <v>Non BAU Capacity Retirement Schedule</v>
      </c>
      <c r="K243" s="293" t="str">
        <f>IF(ISBLANK(INDEX('Policy Characteristics'!E:E,MATCH($C243,'Policy Characteristics'!$C:$C,0))),"",INDEX('Policy Characteristics'!E:E,MATCH($C243,'Policy Characteristics'!$C:$C,0)))</f>
        <v/>
      </c>
      <c r="L243" s="293">
        <f>IF(ISBLANK(INDEX('Policy Characteristics'!F:F,MATCH($C243,'Policy Characteristics'!$C:$C,0))),"",INDEX('Policy Characteristics'!F:F,MATCH($C243,'Policy Characteristics'!$C:$C,0)))</f>
        <v>0</v>
      </c>
      <c r="M243" s="293">
        <f>IF(ISBLANK(INDEX('Policy Characteristics'!G:G,MATCH($C243,'Policy Characteristics'!$C:$C,0))),"",INDEX('Policy Characteristics'!G:G,MATCH($C243,'Policy Characteristics'!$C:$C,0)))</f>
        <v>1</v>
      </c>
      <c r="N243" s="293">
        <f>IF(ISBLANK(INDEX('Policy Characteristics'!H:H,MATCH($C243,'Policy Characteristics'!$C:$C,0))),"",INDEX('Policy Characteristics'!H:H,MATCH($C243,'Policy Characteristics'!$C:$C,0)))</f>
        <v>1</v>
      </c>
      <c r="O243" s="293" t="str">
        <f>IF(ISBLANK(INDEX('Policy Characteristics'!I:I,MATCH($C243,'Policy Characteristics'!$C:$C,0))),"",INDEX('Policy Characteristics'!I:I,MATCH($C243,'Policy Characteristics'!$C:$C,0)))</f>
        <v>on/off</v>
      </c>
      <c r="P243" s="293"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293" t="str">
        <f>IF(ISBLANK(INDEX('Policy Characteristics'!K:K,MATCH($C243,'Policy Characteristics'!$C:$C,0))),"",INDEX('Policy Characteristics'!K:K,MATCH($C243,'Policy Characteristics'!$C:$C,0)))</f>
        <v/>
      </c>
      <c r="R243" s="293" t="str">
        <f>IF(ISBLANK(INDEX('Policy Characteristics'!L:L,MATCH($C243,'Policy Characteristics'!$C:$C,0))),"",INDEX('Policy Characteristics'!L:L,MATCH($C243,'Policy Characteristics'!$C:$C,0)))</f>
        <v/>
      </c>
    </row>
    <row r="244" spans="1:18" x14ac:dyDescent="0.25">
      <c r="A244" s="293" t="str">
        <f>IF(ISBLANK(INDEX('Policy Characteristics'!A:A,MATCH($C244,'Policy Characteristics'!$C:$C,0))),"",INDEX('Policy Characteristics'!A:A,MATCH($C244,'Policy Characteristics'!$C:$C,0)))</f>
        <v>Electricity Supply</v>
      </c>
      <c r="B244" s="294" t="str">
        <f>IF(ISBLANK(INDEX('Policy Characteristics'!B:B,MATCH($C244,'Policy Characteristics'!$C:$C,0))),"",INDEX('Policy Characteristics'!B:B,MATCH($C244,'Policy Characteristics'!$C:$C,0)))</f>
        <v>Non BAU Capacity Retirement Schedule</v>
      </c>
      <c r="C244" s="293" t="str">
        <f t="shared" si="21"/>
        <v>Boolean Use Non BAU Capacity Retirement Schedule</v>
      </c>
      <c r="D244" s="299" t="s">
        <v>708</v>
      </c>
      <c r="E244" s="298"/>
      <c r="F244" s="299" t="s">
        <v>709</v>
      </c>
      <c r="G244" s="298"/>
      <c r="H244" s="20">
        <v>862</v>
      </c>
      <c r="I244" s="295" t="s">
        <v>650</v>
      </c>
      <c r="J244" s="296" t="str">
        <f>IF(ISBLANK(INDEX('Policy Characteristics'!D:D,MATCH($C244,'Policy Characteristics'!$C:$C,0))),"",INDEX('Policy Characteristics'!D:D,MATCH($C244,'Policy Characteristics'!$C:$C,0)))</f>
        <v>Non BAU Capacity Retirement Schedule</v>
      </c>
      <c r="K244" s="293" t="str">
        <f>IF(ISBLANK(INDEX('Policy Characteristics'!E:E,MATCH($C244,'Policy Characteristics'!$C:$C,0))),"",INDEX('Policy Characteristics'!E:E,MATCH($C244,'Policy Characteristics'!$C:$C,0)))</f>
        <v/>
      </c>
      <c r="L244" s="293">
        <f>IF(ISBLANK(INDEX('Policy Characteristics'!F:F,MATCH($C244,'Policy Characteristics'!$C:$C,0))),"",INDEX('Policy Characteristics'!F:F,MATCH($C244,'Policy Characteristics'!$C:$C,0)))</f>
        <v>0</v>
      </c>
      <c r="M244" s="293">
        <f>IF(ISBLANK(INDEX('Policy Characteristics'!G:G,MATCH($C244,'Policy Characteristics'!$C:$C,0))),"",INDEX('Policy Characteristics'!G:G,MATCH($C244,'Policy Characteristics'!$C:$C,0)))</f>
        <v>1</v>
      </c>
      <c r="N244" s="293">
        <f>IF(ISBLANK(INDEX('Policy Characteristics'!H:H,MATCH($C244,'Policy Characteristics'!$C:$C,0))),"",INDEX('Policy Characteristics'!H:H,MATCH($C244,'Policy Characteristics'!$C:$C,0)))</f>
        <v>1</v>
      </c>
      <c r="O244" s="293" t="str">
        <f>IF(ISBLANK(INDEX('Policy Characteristics'!I:I,MATCH($C244,'Policy Characteristics'!$C:$C,0))),"",INDEX('Policy Characteristics'!I:I,MATCH($C244,'Policy Characteristics'!$C:$C,0)))</f>
        <v>on/off</v>
      </c>
      <c r="P244" s="293"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293" t="str">
        <f>IF(ISBLANK(INDEX('Policy Characteristics'!K:K,MATCH($C244,'Policy Characteristics'!$C:$C,0))),"",INDEX('Policy Characteristics'!K:K,MATCH($C244,'Policy Characteristics'!$C:$C,0)))</f>
        <v/>
      </c>
      <c r="R244" s="293" t="str">
        <f>IF(ISBLANK(INDEX('Policy Characteristics'!L:L,MATCH($C244,'Policy Characteristics'!$C:$C,0))),"",INDEX('Policy Characteristics'!L:L,MATCH($C244,'Policy Characteristics'!$C:$C,0)))</f>
        <v/>
      </c>
    </row>
    <row r="245" spans="1:18" x14ac:dyDescent="0.25">
      <c r="A245" s="293" t="str">
        <f>IF(ISBLANK(INDEX('Policy Characteristics'!A:A,MATCH($C245,'Policy Characteristics'!$C:$C,0))),"",INDEX('Policy Characteristics'!A:A,MATCH($C245,'Policy Characteristics'!$C:$C,0)))</f>
        <v>Electricity Supply</v>
      </c>
      <c r="B245" s="294" t="str">
        <f>IF(ISBLANK(INDEX('Policy Characteristics'!B:B,MATCH($C245,'Policy Characteristics'!$C:$C,0))),"",INDEX('Policy Characteristics'!B:B,MATCH($C245,'Policy Characteristics'!$C:$C,0)))</f>
        <v>Non BAU Capacity Retirement Schedule</v>
      </c>
      <c r="C245" s="293" t="str">
        <f t="shared" si="21"/>
        <v>Boolean Use Non BAU Capacity Retirement Schedule</v>
      </c>
      <c r="D245" s="299" t="s">
        <v>710</v>
      </c>
      <c r="E245" s="298"/>
      <c r="F245" s="299" t="s">
        <v>711</v>
      </c>
      <c r="G245" s="298"/>
      <c r="H245" s="20">
        <v>863</v>
      </c>
      <c r="I245" s="295" t="s">
        <v>660</v>
      </c>
      <c r="J245" s="296" t="str">
        <f>IF(ISBLANK(INDEX('Policy Characteristics'!D:D,MATCH($C245,'Policy Characteristics'!$C:$C,0))),"",INDEX('Policy Characteristics'!D:D,MATCH($C245,'Policy Characteristics'!$C:$C,0)))</f>
        <v>Non BAU Capacity Retirement Schedule</v>
      </c>
      <c r="K245" s="293" t="str">
        <f>IF(ISBLANK(INDEX('Policy Characteristics'!E:E,MATCH($C245,'Policy Characteristics'!$C:$C,0))),"",INDEX('Policy Characteristics'!E:E,MATCH($C245,'Policy Characteristics'!$C:$C,0)))</f>
        <v/>
      </c>
      <c r="L245" s="293">
        <f>IF(ISBLANK(INDEX('Policy Characteristics'!F:F,MATCH($C245,'Policy Characteristics'!$C:$C,0))),"",INDEX('Policy Characteristics'!F:F,MATCH($C245,'Policy Characteristics'!$C:$C,0)))</f>
        <v>0</v>
      </c>
      <c r="M245" s="293">
        <f>IF(ISBLANK(INDEX('Policy Characteristics'!G:G,MATCH($C245,'Policy Characteristics'!$C:$C,0))),"",INDEX('Policy Characteristics'!G:G,MATCH($C245,'Policy Characteristics'!$C:$C,0)))</f>
        <v>1</v>
      </c>
      <c r="N245" s="293">
        <f>IF(ISBLANK(INDEX('Policy Characteristics'!H:H,MATCH($C245,'Policy Characteristics'!$C:$C,0))),"",INDEX('Policy Characteristics'!H:H,MATCH($C245,'Policy Characteristics'!$C:$C,0)))</f>
        <v>1</v>
      </c>
      <c r="O245" s="293" t="str">
        <f>IF(ISBLANK(INDEX('Policy Characteristics'!I:I,MATCH($C245,'Policy Characteristics'!$C:$C,0))),"",INDEX('Policy Characteristics'!I:I,MATCH($C245,'Policy Characteristics'!$C:$C,0)))</f>
        <v>on/off</v>
      </c>
      <c r="P245" s="293"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293" t="str">
        <f>IF(ISBLANK(INDEX('Policy Characteristics'!K:K,MATCH($C245,'Policy Characteristics'!$C:$C,0))),"",INDEX('Policy Characteristics'!K:K,MATCH($C245,'Policy Characteristics'!$C:$C,0)))</f>
        <v/>
      </c>
      <c r="R245" s="293" t="str">
        <f>IF(ISBLANK(INDEX('Policy Characteristics'!L:L,MATCH($C245,'Policy Characteristics'!$C:$C,0))),"",INDEX('Policy Characteristics'!L:L,MATCH($C245,'Policy Characteristics'!$C:$C,0)))</f>
        <v/>
      </c>
    </row>
    <row r="246" spans="1:18" x14ac:dyDescent="0.25">
      <c r="A246" s="293" t="str">
        <f>IF(ISBLANK(INDEX('Policy Characteristics'!A:A,MATCH($C246,'Policy Characteristics'!$C:$C,0))),"",INDEX('Policy Characteristics'!A:A,MATCH($C246,'Policy Characteristics'!$C:$C,0)))</f>
        <v>Electricity Supply</v>
      </c>
      <c r="B246" s="294" t="str">
        <f>IF(ISBLANK(INDEX('Policy Characteristics'!B:B,MATCH($C246,'Policy Characteristics'!$C:$C,0))),"",INDEX('Policy Characteristics'!B:B,MATCH($C246,'Policy Characteristics'!$C:$C,0)))</f>
        <v>Non BAU Capacity Retirement Schedule</v>
      </c>
      <c r="C246" s="293" t="str">
        <f t="shared" si="21"/>
        <v>Boolean Use Non BAU Capacity Retirement Schedule</v>
      </c>
      <c r="D246" s="299" t="s">
        <v>712</v>
      </c>
      <c r="E246" s="298"/>
      <c r="F246" s="299" t="s">
        <v>713</v>
      </c>
      <c r="G246" s="298"/>
      <c r="H246" s="20">
        <v>864</v>
      </c>
      <c r="I246" s="295" t="s">
        <v>660</v>
      </c>
      <c r="J246" s="296" t="str">
        <f>IF(ISBLANK(INDEX('Policy Characteristics'!D:D,MATCH($C246,'Policy Characteristics'!$C:$C,0))),"",INDEX('Policy Characteristics'!D:D,MATCH($C246,'Policy Characteristics'!$C:$C,0)))</f>
        <v>Non BAU Capacity Retirement Schedule</v>
      </c>
      <c r="K246" s="293" t="str">
        <f>IF(ISBLANK(INDEX('Policy Characteristics'!E:E,MATCH($C246,'Policy Characteristics'!$C:$C,0))),"",INDEX('Policy Characteristics'!E:E,MATCH($C246,'Policy Characteristics'!$C:$C,0)))</f>
        <v/>
      </c>
      <c r="L246" s="293">
        <f>IF(ISBLANK(INDEX('Policy Characteristics'!F:F,MATCH($C246,'Policy Characteristics'!$C:$C,0))),"",INDEX('Policy Characteristics'!F:F,MATCH($C246,'Policy Characteristics'!$C:$C,0)))</f>
        <v>0</v>
      </c>
      <c r="M246" s="293">
        <f>IF(ISBLANK(INDEX('Policy Characteristics'!G:G,MATCH($C246,'Policy Characteristics'!$C:$C,0))),"",INDEX('Policy Characteristics'!G:G,MATCH($C246,'Policy Characteristics'!$C:$C,0)))</f>
        <v>1</v>
      </c>
      <c r="N246" s="293">
        <f>IF(ISBLANK(INDEX('Policy Characteristics'!H:H,MATCH($C246,'Policy Characteristics'!$C:$C,0))),"",INDEX('Policy Characteristics'!H:H,MATCH($C246,'Policy Characteristics'!$C:$C,0)))</f>
        <v>1</v>
      </c>
      <c r="O246" s="293" t="str">
        <f>IF(ISBLANK(INDEX('Policy Characteristics'!I:I,MATCH($C246,'Policy Characteristics'!$C:$C,0))),"",INDEX('Policy Characteristics'!I:I,MATCH($C246,'Policy Characteristics'!$C:$C,0)))</f>
        <v>on/off</v>
      </c>
      <c r="P246" s="293"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293" t="str">
        <f>IF(ISBLANK(INDEX('Policy Characteristics'!K:K,MATCH($C246,'Policy Characteristics'!$C:$C,0))),"",INDEX('Policy Characteristics'!K:K,MATCH($C246,'Policy Characteristics'!$C:$C,0)))</f>
        <v/>
      </c>
      <c r="R246" s="293" t="str">
        <f>IF(ISBLANK(INDEX('Policy Characteristics'!L:L,MATCH($C246,'Policy Characteristics'!$C:$C,0))),"",INDEX('Policy Characteristics'!L:L,MATCH($C246,'Policy Characteristics'!$C:$C,0)))</f>
        <v/>
      </c>
    </row>
    <row r="247" spans="1:18" x14ac:dyDescent="0.25">
      <c r="A247" s="293" t="str">
        <f>IF(ISBLANK(INDEX('Policy Characteristics'!A:A,MATCH($C247,'Policy Characteristics'!$C:$C,0))),"",INDEX('Policy Characteristics'!A:A,MATCH($C247,'Policy Characteristics'!$C:$C,0)))</f>
        <v>Electricity Supply</v>
      </c>
      <c r="B247" s="294" t="str">
        <f>IF(ISBLANK(INDEX('Policy Characteristics'!B:B,MATCH($C247,'Policy Characteristics'!$C:$C,0))),"",INDEX('Policy Characteristics'!B:B,MATCH($C247,'Policy Characteristics'!$C:$C,0)))</f>
        <v>Non BAU Capacity Retirement Schedule</v>
      </c>
      <c r="C247" s="293" t="str">
        <f t="shared" si="21"/>
        <v>Boolean Use Non BAU Capacity Retirement Schedule</v>
      </c>
      <c r="D247" s="299" t="s">
        <v>714</v>
      </c>
      <c r="E247" s="298"/>
      <c r="F247" s="299" t="s">
        <v>715</v>
      </c>
      <c r="G247" s="298"/>
      <c r="H247" s="20">
        <v>865</v>
      </c>
      <c r="I247" s="295" t="s">
        <v>660</v>
      </c>
      <c r="J247" s="296" t="str">
        <f>IF(ISBLANK(INDEX('Policy Characteristics'!D:D,MATCH($C247,'Policy Characteristics'!$C:$C,0))),"",INDEX('Policy Characteristics'!D:D,MATCH($C247,'Policy Characteristics'!$C:$C,0)))</f>
        <v>Non BAU Capacity Retirement Schedule</v>
      </c>
      <c r="K247" s="293" t="str">
        <f>IF(ISBLANK(INDEX('Policy Characteristics'!E:E,MATCH($C247,'Policy Characteristics'!$C:$C,0))),"",INDEX('Policy Characteristics'!E:E,MATCH($C247,'Policy Characteristics'!$C:$C,0)))</f>
        <v/>
      </c>
      <c r="L247" s="293">
        <f>IF(ISBLANK(INDEX('Policy Characteristics'!F:F,MATCH($C247,'Policy Characteristics'!$C:$C,0))),"",INDEX('Policy Characteristics'!F:F,MATCH($C247,'Policy Characteristics'!$C:$C,0)))</f>
        <v>0</v>
      </c>
      <c r="M247" s="293">
        <f>IF(ISBLANK(INDEX('Policy Characteristics'!G:G,MATCH($C247,'Policy Characteristics'!$C:$C,0))),"",INDEX('Policy Characteristics'!G:G,MATCH($C247,'Policy Characteristics'!$C:$C,0)))</f>
        <v>1</v>
      </c>
      <c r="N247" s="293">
        <f>IF(ISBLANK(INDEX('Policy Characteristics'!H:H,MATCH($C247,'Policy Characteristics'!$C:$C,0))),"",INDEX('Policy Characteristics'!H:H,MATCH($C247,'Policy Characteristics'!$C:$C,0)))</f>
        <v>1</v>
      </c>
      <c r="O247" s="293" t="str">
        <f>IF(ISBLANK(INDEX('Policy Characteristics'!I:I,MATCH($C247,'Policy Characteristics'!$C:$C,0))),"",INDEX('Policy Characteristics'!I:I,MATCH($C247,'Policy Characteristics'!$C:$C,0)))</f>
        <v>on/off</v>
      </c>
      <c r="P247" s="293"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293" t="str">
        <f>IF(ISBLANK(INDEX('Policy Characteristics'!K:K,MATCH($C247,'Policy Characteristics'!$C:$C,0))),"",INDEX('Policy Characteristics'!K:K,MATCH($C247,'Policy Characteristics'!$C:$C,0)))</f>
        <v/>
      </c>
      <c r="R247" s="293" t="str">
        <f>IF(ISBLANK(INDEX('Policy Characteristics'!L:L,MATCH($C247,'Policy Characteristics'!$C:$C,0))),"",INDEX('Policy Characteristics'!L:L,MATCH($C247,'Policy Characteristics'!$C:$C,0)))</f>
        <v/>
      </c>
    </row>
    <row r="248" spans="1:18" x14ac:dyDescent="0.25">
      <c r="A248" s="293" t="str">
        <f>IF(ISBLANK(INDEX('Policy Characteristics'!A:A,MATCH($C248,'Policy Characteristics'!$C:$C,0))),"",INDEX('Policy Characteristics'!A:A,MATCH($C248,'Policy Characteristics'!$C:$C,0)))</f>
        <v>Electricity Supply</v>
      </c>
      <c r="B248" s="294" t="str">
        <f>IF(ISBLANK(INDEX('Policy Characteristics'!B:B,MATCH($C248,'Policy Characteristics'!$C:$C,0))),"",INDEX('Policy Characteristics'!B:B,MATCH($C248,'Policy Characteristics'!$C:$C,0)))</f>
        <v>Non BAU Capacity Retirement Schedule</v>
      </c>
      <c r="C248" s="293" t="str">
        <f t="shared" si="21"/>
        <v>Boolean Use Non BAU Capacity Retirement Schedule</v>
      </c>
      <c r="D248" s="299" t="s">
        <v>716</v>
      </c>
      <c r="E248" s="298"/>
      <c r="F248" s="299" t="s">
        <v>717</v>
      </c>
      <c r="G248" s="298"/>
      <c r="H248" s="20">
        <v>866</v>
      </c>
      <c r="I248" s="295" t="s">
        <v>660</v>
      </c>
      <c r="J248" s="296" t="str">
        <f>IF(ISBLANK(INDEX('Policy Characteristics'!D:D,MATCH($C248,'Policy Characteristics'!$C:$C,0))),"",INDEX('Policy Characteristics'!D:D,MATCH($C248,'Policy Characteristics'!$C:$C,0)))</f>
        <v>Non BAU Capacity Retirement Schedule</v>
      </c>
      <c r="K248" s="293" t="str">
        <f>IF(ISBLANK(INDEX('Policy Characteristics'!E:E,MATCH($C248,'Policy Characteristics'!$C:$C,0))),"",INDEX('Policy Characteristics'!E:E,MATCH($C248,'Policy Characteristics'!$C:$C,0)))</f>
        <v/>
      </c>
      <c r="L248" s="293">
        <f>IF(ISBLANK(INDEX('Policy Characteristics'!F:F,MATCH($C248,'Policy Characteristics'!$C:$C,0))),"",INDEX('Policy Characteristics'!F:F,MATCH($C248,'Policy Characteristics'!$C:$C,0)))</f>
        <v>0</v>
      </c>
      <c r="M248" s="293">
        <f>IF(ISBLANK(INDEX('Policy Characteristics'!G:G,MATCH($C248,'Policy Characteristics'!$C:$C,0))),"",INDEX('Policy Characteristics'!G:G,MATCH($C248,'Policy Characteristics'!$C:$C,0)))</f>
        <v>1</v>
      </c>
      <c r="N248" s="293">
        <f>IF(ISBLANK(INDEX('Policy Characteristics'!H:H,MATCH($C248,'Policy Characteristics'!$C:$C,0))),"",INDEX('Policy Characteristics'!H:H,MATCH($C248,'Policy Characteristics'!$C:$C,0)))</f>
        <v>1</v>
      </c>
      <c r="O248" s="293" t="str">
        <f>IF(ISBLANK(INDEX('Policy Characteristics'!I:I,MATCH($C248,'Policy Characteristics'!$C:$C,0))),"",INDEX('Policy Characteristics'!I:I,MATCH($C248,'Policy Characteristics'!$C:$C,0)))</f>
        <v>on/off</v>
      </c>
      <c r="P248" s="293"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293" t="str">
        <f>IF(ISBLANK(INDEX('Policy Characteristics'!K:K,MATCH($C248,'Policy Characteristics'!$C:$C,0))),"",INDEX('Policy Characteristics'!K:K,MATCH($C248,'Policy Characteristics'!$C:$C,0)))</f>
        <v/>
      </c>
      <c r="R248" s="293" t="str">
        <f>IF(ISBLANK(INDEX('Policy Characteristics'!L:L,MATCH($C248,'Policy Characteristics'!$C:$C,0))),"",INDEX('Policy Characteristics'!L:L,MATCH($C248,'Policy Characteristics'!$C:$C,0)))</f>
        <v/>
      </c>
    </row>
    <row r="249" spans="1:18" x14ac:dyDescent="0.25">
      <c r="A249" s="293" t="str">
        <f>IF(ISBLANK(INDEX('Policy Characteristics'!A:A,MATCH($C249,'Policy Characteristics'!$C:$C,0))),"",INDEX('Policy Characteristics'!A:A,MATCH($C249,'Policy Characteristics'!$C:$C,0)))</f>
        <v>Electricity Supply</v>
      </c>
      <c r="B249" s="294" t="str">
        <f>IF(ISBLANK(INDEX('Policy Characteristics'!B:B,MATCH($C249,'Policy Characteristics'!$C:$C,0))),"",INDEX('Policy Characteristics'!B:B,MATCH($C249,'Policy Characteristics'!$C:$C,0)))</f>
        <v>Non BAU Capacity Retirement Schedule</v>
      </c>
      <c r="C249" s="293" t="str">
        <f t="shared" si="21"/>
        <v>Boolean Use Non BAU Capacity Retirement Schedule</v>
      </c>
      <c r="D249" s="299" t="s">
        <v>718</v>
      </c>
      <c r="E249" s="298"/>
      <c r="F249" s="299" t="s">
        <v>719</v>
      </c>
      <c r="G249" s="298"/>
      <c r="H249" s="20">
        <v>867</v>
      </c>
      <c r="I249" s="295" t="s">
        <v>660</v>
      </c>
      <c r="J249" s="296" t="str">
        <f>IF(ISBLANK(INDEX('Policy Characteristics'!D:D,MATCH($C249,'Policy Characteristics'!$C:$C,0))),"",INDEX('Policy Characteristics'!D:D,MATCH($C249,'Policy Characteristics'!$C:$C,0)))</f>
        <v>Non BAU Capacity Retirement Schedule</v>
      </c>
      <c r="K249" s="293" t="str">
        <f>IF(ISBLANK(INDEX('Policy Characteristics'!E:E,MATCH($C249,'Policy Characteristics'!$C:$C,0))),"",INDEX('Policy Characteristics'!E:E,MATCH($C249,'Policy Characteristics'!$C:$C,0)))</f>
        <v/>
      </c>
      <c r="L249" s="293">
        <f>IF(ISBLANK(INDEX('Policy Characteristics'!F:F,MATCH($C249,'Policy Characteristics'!$C:$C,0))),"",INDEX('Policy Characteristics'!F:F,MATCH($C249,'Policy Characteristics'!$C:$C,0)))</f>
        <v>0</v>
      </c>
      <c r="M249" s="293">
        <f>IF(ISBLANK(INDEX('Policy Characteristics'!G:G,MATCH($C249,'Policy Characteristics'!$C:$C,0))),"",INDEX('Policy Characteristics'!G:G,MATCH($C249,'Policy Characteristics'!$C:$C,0)))</f>
        <v>1</v>
      </c>
      <c r="N249" s="293">
        <f>IF(ISBLANK(INDEX('Policy Characteristics'!H:H,MATCH($C249,'Policy Characteristics'!$C:$C,0))),"",INDEX('Policy Characteristics'!H:H,MATCH($C249,'Policy Characteristics'!$C:$C,0)))</f>
        <v>1</v>
      </c>
      <c r="O249" s="293" t="str">
        <f>IF(ISBLANK(INDEX('Policy Characteristics'!I:I,MATCH($C249,'Policy Characteristics'!$C:$C,0))),"",INDEX('Policy Characteristics'!I:I,MATCH($C249,'Policy Characteristics'!$C:$C,0)))</f>
        <v>on/off</v>
      </c>
      <c r="P249" s="293"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293" t="str">
        <f>IF(ISBLANK(INDEX('Policy Characteristics'!K:K,MATCH($C249,'Policy Characteristics'!$C:$C,0))),"",INDEX('Policy Characteristics'!K:K,MATCH($C249,'Policy Characteristics'!$C:$C,0)))</f>
        <v/>
      </c>
      <c r="R249" s="293" t="str">
        <f>IF(ISBLANK(INDEX('Policy Characteristics'!L:L,MATCH($C249,'Policy Characteristics'!$C:$C,0))),"",INDEX('Policy Characteristics'!L:L,MATCH($C249,'Policy Characteristics'!$C:$C,0)))</f>
        <v/>
      </c>
    </row>
    <row r="250" spans="1:18" x14ac:dyDescent="0.25">
      <c r="A250" s="293" t="str">
        <f>IF(ISBLANK(INDEX('Policy Characteristics'!A:A,MATCH($C250,'Policy Characteristics'!$C:$C,0))),"",INDEX('Policy Characteristics'!A:A,MATCH($C250,'Policy Characteristics'!$C:$C,0)))</f>
        <v>Electricity Supply</v>
      </c>
      <c r="B250" s="294" t="str">
        <f>IF(ISBLANK(INDEX('Policy Characteristics'!B:B,MATCH($C250,'Policy Characteristics'!$C:$C,0))),"",INDEX('Policy Characteristics'!B:B,MATCH($C250,'Policy Characteristics'!$C:$C,0)))</f>
        <v>Non BAU Capacity Retirement Schedule</v>
      </c>
      <c r="C250" s="293" t="str">
        <f t="shared" si="21"/>
        <v>Boolean Use Non BAU Capacity Retirement Schedule</v>
      </c>
      <c r="D250" s="299" t="s">
        <v>720</v>
      </c>
      <c r="E250" s="298"/>
      <c r="F250" s="299" t="s">
        <v>721</v>
      </c>
      <c r="G250" s="298"/>
      <c r="H250" s="20">
        <v>868</v>
      </c>
      <c r="I250" s="295" t="s">
        <v>660</v>
      </c>
      <c r="J250" s="296" t="str">
        <f>IF(ISBLANK(INDEX('Policy Characteristics'!D:D,MATCH($C250,'Policy Characteristics'!$C:$C,0))),"",INDEX('Policy Characteristics'!D:D,MATCH($C250,'Policy Characteristics'!$C:$C,0)))</f>
        <v>Non BAU Capacity Retirement Schedule</v>
      </c>
      <c r="K250" s="293" t="str">
        <f>IF(ISBLANK(INDEX('Policy Characteristics'!E:E,MATCH($C250,'Policy Characteristics'!$C:$C,0))),"",INDEX('Policy Characteristics'!E:E,MATCH($C250,'Policy Characteristics'!$C:$C,0)))</f>
        <v/>
      </c>
      <c r="L250" s="293">
        <f>IF(ISBLANK(INDEX('Policy Characteristics'!F:F,MATCH($C250,'Policy Characteristics'!$C:$C,0))),"",INDEX('Policy Characteristics'!F:F,MATCH($C250,'Policy Characteristics'!$C:$C,0)))</f>
        <v>0</v>
      </c>
      <c r="M250" s="293">
        <f>IF(ISBLANK(INDEX('Policy Characteristics'!G:G,MATCH($C250,'Policy Characteristics'!$C:$C,0))),"",INDEX('Policy Characteristics'!G:G,MATCH($C250,'Policy Characteristics'!$C:$C,0)))</f>
        <v>1</v>
      </c>
      <c r="N250" s="293">
        <f>IF(ISBLANK(INDEX('Policy Characteristics'!H:H,MATCH($C250,'Policy Characteristics'!$C:$C,0))),"",INDEX('Policy Characteristics'!H:H,MATCH($C250,'Policy Characteristics'!$C:$C,0)))</f>
        <v>1</v>
      </c>
      <c r="O250" s="293" t="str">
        <f>IF(ISBLANK(INDEX('Policy Characteristics'!I:I,MATCH($C250,'Policy Characteristics'!$C:$C,0))),"",INDEX('Policy Characteristics'!I:I,MATCH($C250,'Policy Characteristics'!$C:$C,0)))</f>
        <v>on/off</v>
      </c>
      <c r="P250" s="293"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293" t="str">
        <f>IF(ISBLANK(INDEX('Policy Characteristics'!K:K,MATCH($C250,'Policy Characteristics'!$C:$C,0))),"",INDEX('Policy Characteristics'!K:K,MATCH($C250,'Policy Characteristics'!$C:$C,0)))</f>
        <v/>
      </c>
      <c r="R250" s="293" t="str">
        <f>IF(ISBLANK(INDEX('Policy Characteristics'!L:L,MATCH($C250,'Policy Characteristics'!$C:$C,0))),"",INDEX('Policy Characteristics'!L:L,MATCH($C250,'Policy Characteristics'!$C:$C,0)))</f>
        <v/>
      </c>
    </row>
    <row r="251" spans="1:18" x14ac:dyDescent="0.25">
      <c r="A251" s="293" t="str">
        <f>IF(ISBLANK(INDEX('Policy Characteristics'!A:A,MATCH($C251,'Policy Characteristics'!$C:$C,0))),"",INDEX('Policy Characteristics'!A:A,MATCH($C251,'Policy Characteristics'!$C:$C,0)))</f>
        <v>Electricity Supply</v>
      </c>
      <c r="B251" s="294" t="str">
        <f>IF(ISBLANK(INDEX('Policy Characteristics'!B:B,MATCH($C251,'Policy Characteristics'!$C:$C,0))),"",INDEX('Policy Characteristics'!B:B,MATCH($C251,'Policy Characteristics'!$C:$C,0)))</f>
        <v>Non BAU Capacity Retirement Schedule</v>
      </c>
      <c r="C251" s="293" t="str">
        <f t="shared" si="21"/>
        <v>Boolean Use Non BAU Capacity Retirement Schedule</v>
      </c>
      <c r="D251" s="299" t="s">
        <v>722</v>
      </c>
      <c r="E251" s="298"/>
      <c r="F251" s="299" t="s">
        <v>723</v>
      </c>
      <c r="G251" s="298"/>
      <c r="H251" s="20">
        <v>869</v>
      </c>
      <c r="I251" s="295" t="s">
        <v>660</v>
      </c>
      <c r="J251" s="296" t="str">
        <f>IF(ISBLANK(INDEX('Policy Characteristics'!D:D,MATCH($C251,'Policy Characteristics'!$C:$C,0))),"",INDEX('Policy Characteristics'!D:D,MATCH($C251,'Policy Characteristics'!$C:$C,0)))</f>
        <v>Non BAU Capacity Retirement Schedule</v>
      </c>
      <c r="K251" s="293" t="str">
        <f>IF(ISBLANK(INDEX('Policy Characteristics'!E:E,MATCH($C251,'Policy Characteristics'!$C:$C,0))),"",INDEX('Policy Characteristics'!E:E,MATCH($C251,'Policy Characteristics'!$C:$C,0)))</f>
        <v/>
      </c>
      <c r="L251" s="293">
        <f>IF(ISBLANK(INDEX('Policy Characteristics'!F:F,MATCH($C251,'Policy Characteristics'!$C:$C,0))),"",INDEX('Policy Characteristics'!F:F,MATCH($C251,'Policy Characteristics'!$C:$C,0)))</f>
        <v>0</v>
      </c>
      <c r="M251" s="293">
        <f>IF(ISBLANK(INDEX('Policy Characteristics'!G:G,MATCH($C251,'Policy Characteristics'!$C:$C,0))),"",INDEX('Policy Characteristics'!G:G,MATCH($C251,'Policy Characteristics'!$C:$C,0)))</f>
        <v>1</v>
      </c>
      <c r="N251" s="293">
        <f>IF(ISBLANK(INDEX('Policy Characteristics'!H:H,MATCH($C251,'Policy Characteristics'!$C:$C,0))),"",INDEX('Policy Characteristics'!H:H,MATCH($C251,'Policy Characteristics'!$C:$C,0)))</f>
        <v>1</v>
      </c>
      <c r="O251" s="293" t="str">
        <f>IF(ISBLANK(INDEX('Policy Characteristics'!I:I,MATCH($C251,'Policy Characteristics'!$C:$C,0))),"",INDEX('Policy Characteristics'!I:I,MATCH($C251,'Policy Characteristics'!$C:$C,0)))</f>
        <v>on/off</v>
      </c>
      <c r="P251" s="293"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293" t="str">
        <f>IF(ISBLANK(INDEX('Policy Characteristics'!K:K,MATCH($C251,'Policy Characteristics'!$C:$C,0))),"",INDEX('Policy Characteristics'!K:K,MATCH($C251,'Policy Characteristics'!$C:$C,0)))</f>
        <v/>
      </c>
      <c r="R251" s="293" t="str">
        <f>IF(ISBLANK(INDEX('Policy Characteristics'!L:L,MATCH($C251,'Policy Characteristics'!$C:$C,0))),"",INDEX('Policy Characteristics'!L:L,MATCH($C251,'Policy Characteristics'!$C:$C,0)))</f>
        <v/>
      </c>
    </row>
    <row r="252" spans="1:18" x14ac:dyDescent="0.25">
      <c r="A252" s="293" t="str">
        <f>IF(ISBLANK(INDEX('Policy Characteristics'!A:A,MATCH($C252,'Policy Characteristics'!$C:$C,0))),"",INDEX('Policy Characteristics'!A:A,MATCH($C252,'Policy Characteristics'!$C:$C,0)))</f>
        <v>Electricity Supply</v>
      </c>
      <c r="B252" s="294" t="str">
        <f>IF(ISBLANK(INDEX('Policy Characteristics'!B:B,MATCH($C252,'Policy Characteristics'!$C:$C,0))),"",INDEX('Policy Characteristics'!B:B,MATCH($C252,'Policy Characteristics'!$C:$C,0)))</f>
        <v>Non BAU Capacity Retirement Schedule</v>
      </c>
      <c r="C252" s="293" t="str">
        <f t="shared" si="21"/>
        <v>Boolean Use Non BAU Capacity Retirement Schedule</v>
      </c>
      <c r="D252" s="299" t="s">
        <v>724</v>
      </c>
      <c r="E252" s="298"/>
      <c r="F252" s="299" t="s">
        <v>725</v>
      </c>
      <c r="G252" s="298"/>
      <c r="H252" s="20">
        <v>870</v>
      </c>
      <c r="I252" s="295" t="s">
        <v>660</v>
      </c>
      <c r="J252" s="296" t="str">
        <f>IF(ISBLANK(INDEX('Policy Characteristics'!D:D,MATCH($C252,'Policy Characteristics'!$C:$C,0))),"",INDEX('Policy Characteristics'!D:D,MATCH($C252,'Policy Characteristics'!$C:$C,0)))</f>
        <v>Non BAU Capacity Retirement Schedule</v>
      </c>
      <c r="K252" s="293" t="str">
        <f>IF(ISBLANK(INDEX('Policy Characteristics'!E:E,MATCH($C252,'Policy Characteristics'!$C:$C,0))),"",INDEX('Policy Characteristics'!E:E,MATCH($C252,'Policy Characteristics'!$C:$C,0)))</f>
        <v/>
      </c>
      <c r="L252" s="293">
        <f>IF(ISBLANK(INDEX('Policy Characteristics'!F:F,MATCH($C252,'Policy Characteristics'!$C:$C,0))),"",INDEX('Policy Characteristics'!F:F,MATCH($C252,'Policy Characteristics'!$C:$C,0)))</f>
        <v>0</v>
      </c>
      <c r="M252" s="293">
        <f>IF(ISBLANK(INDEX('Policy Characteristics'!G:G,MATCH($C252,'Policy Characteristics'!$C:$C,0))),"",INDEX('Policy Characteristics'!G:G,MATCH($C252,'Policy Characteristics'!$C:$C,0)))</f>
        <v>1</v>
      </c>
      <c r="N252" s="293">
        <f>IF(ISBLANK(INDEX('Policy Characteristics'!H:H,MATCH($C252,'Policy Characteristics'!$C:$C,0))),"",INDEX('Policy Characteristics'!H:H,MATCH($C252,'Policy Characteristics'!$C:$C,0)))</f>
        <v>1</v>
      </c>
      <c r="O252" s="293" t="str">
        <f>IF(ISBLANK(INDEX('Policy Characteristics'!I:I,MATCH($C252,'Policy Characteristics'!$C:$C,0))),"",INDEX('Policy Characteristics'!I:I,MATCH($C252,'Policy Characteristics'!$C:$C,0)))</f>
        <v>on/off</v>
      </c>
      <c r="P252" s="293"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293" t="str">
        <f>IF(ISBLANK(INDEX('Policy Characteristics'!K:K,MATCH($C252,'Policy Characteristics'!$C:$C,0))),"",INDEX('Policy Characteristics'!K:K,MATCH($C252,'Policy Characteristics'!$C:$C,0)))</f>
        <v/>
      </c>
      <c r="R252" s="293" t="str">
        <f>IF(ISBLANK(INDEX('Policy Characteristics'!L:L,MATCH($C252,'Policy Characteristics'!$C:$C,0))),"",INDEX('Policy Characteristics'!L:L,MATCH($C252,'Policy Characteristics'!$C:$C,0)))</f>
        <v/>
      </c>
    </row>
    <row r="253" spans="1:18" x14ac:dyDescent="0.25">
      <c r="A253" s="293" t="str">
        <f>IF(ISBLANK(INDEX('Policy Characteristics'!A:A,MATCH($C253,'Policy Characteristics'!$C:$C,0))),"",INDEX('Policy Characteristics'!A:A,MATCH($C253,'Policy Characteristics'!$C:$C,0)))</f>
        <v>Electricity Supply</v>
      </c>
      <c r="B253" s="294" t="str">
        <f>IF(ISBLANK(INDEX('Policy Characteristics'!B:B,MATCH($C253,'Policy Characteristics'!$C:$C,0))),"",INDEX('Policy Characteristics'!B:B,MATCH($C253,'Policy Characteristics'!$C:$C,0)))</f>
        <v>Non BAU Capacity Retirement Schedule</v>
      </c>
      <c r="C253" s="293" t="str">
        <f t="shared" si="21"/>
        <v>Boolean Use Non BAU Capacity Retirement Schedule</v>
      </c>
      <c r="D253" s="299" t="s">
        <v>726</v>
      </c>
      <c r="E253" s="298"/>
      <c r="F253" s="299" t="s">
        <v>727</v>
      </c>
      <c r="G253" s="298"/>
      <c r="H253" s="20">
        <v>871</v>
      </c>
      <c r="I253" s="295" t="s">
        <v>660</v>
      </c>
      <c r="J253" s="296" t="str">
        <f>IF(ISBLANK(INDEX('Policy Characteristics'!D:D,MATCH($C253,'Policy Characteristics'!$C:$C,0))),"",INDEX('Policy Characteristics'!D:D,MATCH($C253,'Policy Characteristics'!$C:$C,0)))</f>
        <v>Non BAU Capacity Retirement Schedule</v>
      </c>
      <c r="K253" s="293" t="str">
        <f>IF(ISBLANK(INDEX('Policy Characteristics'!E:E,MATCH($C253,'Policy Characteristics'!$C:$C,0))),"",INDEX('Policy Characteristics'!E:E,MATCH($C253,'Policy Characteristics'!$C:$C,0)))</f>
        <v/>
      </c>
      <c r="L253" s="293">
        <f>IF(ISBLANK(INDEX('Policy Characteristics'!F:F,MATCH($C253,'Policy Characteristics'!$C:$C,0))),"",INDEX('Policy Characteristics'!F:F,MATCH($C253,'Policy Characteristics'!$C:$C,0)))</f>
        <v>0</v>
      </c>
      <c r="M253" s="293">
        <f>IF(ISBLANK(INDEX('Policy Characteristics'!G:G,MATCH($C253,'Policy Characteristics'!$C:$C,0))),"",INDEX('Policy Characteristics'!G:G,MATCH($C253,'Policy Characteristics'!$C:$C,0)))</f>
        <v>1</v>
      </c>
      <c r="N253" s="293">
        <f>IF(ISBLANK(INDEX('Policy Characteristics'!H:H,MATCH($C253,'Policy Characteristics'!$C:$C,0))),"",INDEX('Policy Characteristics'!H:H,MATCH($C253,'Policy Characteristics'!$C:$C,0)))</f>
        <v>1</v>
      </c>
      <c r="O253" s="293" t="str">
        <f>IF(ISBLANK(INDEX('Policy Characteristics'!I:I,MATCH($C253,'Policy Characteristics'!$C:$C,0))),"",INDEX('Policy Characteristics'!I:I,MATCH($C253,'Policy Characteristics'!$C:$C,0)))</f>
        <v>on/off</v>
      </c>
      <c r="P253" s="293"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293" t="str">
        <f>IF(ISBLANK(INDEX('Policy Characteristics'!K:K,MATCH($C253,'Policy Characteristics'!$C:$C,0))),"",INDEX('Policy Characteristics'!K:K,MATCH($C253,'Policy Characteristics'!$C:$C,0)))</f>
        <v/>
      </c>
      <c r="R253" s="293" t="str">
        <f>IF(ISBLANK(INDEX('Policy Characteristics'!L:L,MATCH($C253,'Policy Characteristics'!$C:$C,0))),"",INDEX('Policy Characteristics'!L:L,MATCH($C253,'Policy Characteristics'!$C:$C,0)))</f>
        <v/>
      </c>
    </row>
    <row r="254" spans="1:18" x14ac:dyDescent="0.25">
      <c r="A254" s="293" t="str">
        <f>IF(ISBLANK(INDEX('Policy Characteristics'!A:A,MATCH($C254,'Policy Characteristics'!$C:$C,0))),"",INDEX('Policy Characteristics'!A:A,MATCH($C254,'Policy Characteristics'!$C:$C,0)))</f>
        <v>Electricity Supply</v>
      </c>
      <c r="B254" s="294" t="str">
        <f>IF(ISBLANK(INDEX('Policy Characteristics'!B:B,MATCH($C254,'Policy Characteristics'!$C:$C,0))),"",INDEX('Policy Characteristics'!B:B,MATCH($C254,'Policy Characteristics'!$C:$C,0)))</f>
        <v>Non BAU Capacity Retirement Schedule</v>
      </c>
      <c r="C254" s="293" t="str">
        <f t="shared" si="21"/>
        <v>Boolean Use Non BAU Capacity Retirement Schedule</v>
      </c>
      <c r="D254" s="299" t="s">
        <v>728</v>
      </c>
      <c r="E254" s="298"/>
      <c r="F254" s="299" t="s">
        <v>729</v>
      </c>
      <c r="G254" s="298"/>
      <c r="H254" s="20">
        <v>872</v>
      </c>
      <c r="I254" s="295" t="s">
        <v>660</v>
      </c>
      <c r="J254" s="296" t="str">
        <f>IF(ISBLANK(INDEX('Policy Characteristics'!D:D,MATCH($C254,'Policy Characteristics'!$C:$C,0))),"",INDEX('Policy Characteristics'!D:D,MATCH($C254,'Policy Characteristics'!$C:$C,0)))</f>
        <v>Non BAU Capacity Retirement Schedule</v>
      </c>
      <c r="K254" s="293" t="str">
        <f>IF(ISBLANK(INDEX('Policy Characteristics'!E:E,MATCH($C254,'Policy Characteristics'!$C:$C,0))),"",INDEX('Policy Characteristics'!E:E,MATCH($C254,'Policy Characteristics'!$C:$C,0)))</f>
        <v/>
      </c>
      <c r="L254" s="293">
        <f>IF(ISBLANK(INDEX('Policy Characteristics'!F:F,MATCH($C254,'Policy Characteristics'!$C:$C,0))),"",INDEX('Policy Characteristics'!F:F,MATCH($C254,'Policy Characteristics'!$C:$C,0)))</f>
        <v>0</v>
      </c>
      <c r="M254" s="293">
        <f>IF(ISBLANK(INDEX('Policy Characteristics'!G:G,MATCH($C254,'Policy Characteristics'!$C:$C,0))),"",INDEX('Policy Characteristics'!G:G,MATCH($C254,'Policy Characteristics'!$C:$C,0)))</f>
        <v>1</v>
      </c>
      <c r="N254" s="293">
        <f>IF(ISBLANK(INDEX('Policy Characteristics'!H:H,MATCH($C254,'Policy Characteristics'!$C:$C,0))),"",INDEX('Policy Characteristics'!H:H,MATCH($C254,'Policy Characteristics'!$C:$C,0)))</f>
        <v>1</v>
      </c>
      <c r="O254" s="293" t="str">
        <f>IF(ISBLANK(INDEX('Policy Characteristics'!I:I,MATCH($C254,'Policy Characteristics'!$C:$C,0))),"",INDEX('Policy Characteristics'!I:I,MATCH($C254,'Policy Characteristics'!$C:$C,0)))</f>
        <v>on/off</v>
      </c>
      <c r="P254" s="293"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293" t="str">
        <f>IF(ISBLANK(INDEX('Policy Characteristics'!K:K,MATCH($C254,'Policy Characteristics'!$C:$C,0))),"",INDEX('Policy Characteristics'!K:K,MATCH($C254,'Policy Characteristics'!$C:$C,0)))</f>
        <v/>
      </c>
      <c r="R254" s="293" t="str">
        <f>IF(ISBLANK(INDEX('Policy Characteristics'!L:L,MATCH($C254,'Policy Characteristics'!$C:$C,0))),"",INDEX('Policy Characteristics'!L:L,MATCH($C254,'Policy Characteristics'!$C:$C,0)))</f>
        <v/>
      </c>
    </row>
    <row r="255" spans="1:18" x14ac:dyDescent="0.25">
      <c r="A255" s="293" t="str">
        <f>IF(ISBLANK(INDEX('Policy Characteristics'!A:A,MATCH($C255,'Policy Characteristics'!$C:$C,0))),"",INDEX('Policy Characteristics'!A:A,MATCH($C255,'Policy Characteristics'!$C:$C,0)))</f>
        <v>Electricity Supply</v>
      </c>
      <c r="B255" s="294" t="str">
        <f>IF(ISBLANK(INDEX('Policy Characteristics'!B:B,MATCH($C255,'Policy Characteristics'!$C:$C,0))),"",INDEX('Policy Characteristics'!B:B,MATCH($C255,'Policy Characteristics'!$C:$C,0)))</f>
        <v>Non BAU Capacity Retirement Schedule</v>
      </c>
      <c r="C255" s="293" t="str">
        <f t="shared" si="21"/>
        <v>Boolean Use Non BAU Capacity Retirement Schedule</v>
      </c>
      <c r="D255" s="299" t="s">
        <v>730</v>
      </c>
      <c r="E255" s="298"/>
      <c r="F255" s="299" t="s">
        <v>731</v>
      </c>
      <c r="G255" s="298"/>
      <c r="H255" s="20">
        <v>873</v>
      </c>
      <c r="I255" s="295" t="s">
        <v>660</v>
      </c>
      <c r="J255" s="296" t="str">
        <f>IF(ISBLANK(INDEX('Policy Characteristics'!D:D,MATCH($C255,'Policy Characteristics'!$C:$C,0))),"",INDEX('Policy Characteristics'!D:D,MATCH($C255,'Policy Characteristics'!$C:$C,0)))</f>
        <v>Non BAU Capacity Retirement Schedule</v>
      </c>
      <c r="K255" s="293" t="str">
        <f>IF(ISBLANK(INDEX('Policy Characteristics'!E:E,MATCH($C255,'Policy Characteristics'!$C:$C,0))),"",INDEX('Policy Characteristics'!E:E,MATCH($C255,'Policy Characteristics'!$C:$C,0)))</f>
        <v/>
      </c>
      <c r="L255" s="293">
        <f>IF(ISBLANK(INDEX('Policy Characteristics'!F:F,MATCH($C255,'Policy Characteristics'!$C:$C,0))),"",INDEX('Policy Characteristics'!F:F,MATCH($C255,'Policy Characteristics'!$C:$C,0)))</f>
        <v>0</v>
      </c>
      <c r="M255" s="293">
        <f>IF(ISBLANK(INDEX('Policy Characteristics'!G:G,MATCH($C255,'Policy Characteristics'!$C:$C,0))),"",INDEX('Policy Characteristics'!G:G,MATCH($C255,'Policy Characteristics'!$C:$C,0)))</f>
        <v>1</v>
      </c>
      <c r="N255" s="293">
        <f>IF(ISBLANK(INDEX('Policy Characteristics'!H:H,MATCH($C255,'Policy Characteristics'!$C:$C,0))),"",INDEX('Policy Characteristics'!H:H,MATCH($C255,'Policy Characteristics'!$C:$C,0)))</f>
        <v>1</v>
      </c>
      <c r="O255" s="293" t="str">
        <f>IF(ISBLANK(INDEX('Policy Characteristics'!I:I,MATCH($C255,'Policy Characteristics'!$C:$C,0))),"",INDEX('Policy Characteristics'!I:I,MATCH($C255,'Policy Characteristics'!$C:$C,0)))</f>
        <v>on/off</v>
      </c>
      <c r="P255" s="293"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293" t="str">
        <f>IF(ISBLANK(INDEX('Policy Characteristics'!K:K,MATCH($C255,'Policy Characteristics'!$C:$C,0))),"",INDEX('Policy Characteristics'!K:K,MATCH($C255,'Policy Characteristics'!$C:$C,0)))</f>
        <v/>
      </c>
      <c r="R255" s="293" t="str">
        <f>IF(ISBLANK(INDEX('Policy Characteristics'!L:L,MATCH($C255,'Policy Characteristics'!$C:$C,0))),"",INDEX('Policy Characteristics'!L:L,MATCH($C255,'Policy Characteristics'!$C:$C,0)))</f>
        <v/>
      </c>
    </row>
    <row r="256" spans="1:18" x14ac:dyDescent="0.25">
      <c r="A256" s="293" t="str">
        <f>IF(ISBLANK(INDEX('Policy Characteristics'!A:A,MATCH($C256,'Policy Characteristics'!$C:$C,0))),"",INDEX('Policy Characteristics'!A:A,MATCH($C256,'Policy Characteristics'!$C:$C,0)))</f>
        <v>Electricity Supply</v>
      </c>
      <c r="B256" s="294" t="str">
        <f>IF(ISBLANK(INDEX('Policy Characteristics'!B:B,MATCH($C256,'Policy Characteristics'!$C:$C,0))),"",INDEX('Policy Characteristics'!B:B,MATCH($C256,'Policy Characteristics'!$C:$C,0)))</f>
        <v>Non BAU Capacity Retirement Schedule</v>
      </c>
      <c r="C256" s="293" t="str">
        <f t="shared" si="21"/>
        <v>Boolean Use Non BAU Capacity Retirement Schedule</v>
      </c>
      <c r="D256" s="299" t="s">
        <v>732</v>
      </c>
      <c r="E256" s="298"/>
      <c r="F256" s="299" t="s">
        <v>733</v>
      </c>
      <c r="G256" s="298"/>
      <c r="H256" s="20">
        <v>874</v>
      </c>
      <c r="I256" s="295" t="s">
        <v>660</v>
      </c>
      <c r="J256" s="296" t="str">
        <f>IF(ISBLANK(INDEX('Policy Characteristics'!D:D,MATCH($C256,'Policy Characteristics'!$C:$C,0))),"",INDEX('Policy Characteristics'!D:D,MATCH($C256,'Policy Characteristics'!$C:$C,0)))</f>
        <v>Non BAU Capacity Retirement Schedule</v>
      </c>
      <c r="K256" s="293" t="str">
        <f>IF(ISBLANK(INDEX('Policy Characteristics'!E:E,MATCH($C256,'Policy Characteristics'!$C:$C,0))),"",INDEX('Policy Characteristics'!E:E,MATCH($C256,'Policy Characteristics'!$C:$C,0)))</f>
        <v/>
      </c>
      <c r="L256" s="293">
        <f>IF(ISBLANK(INDEX('Policy Characteristics'!F:F,MATCH($C256,'Policy Characteristics'!$C:$C,0))),"",INDEX('Policy Characteristics'!F:F,MATCH($C256,'Policy Characteristics'!$C:$C,0)))</f>
        <v>0</v>
      </c>
      <c r="M256" s="293">
        <f>IF(ISBLANK(INDEX('Policy Characteristics'!G:G,MATCH($C256,'Policy Characteristics'!$C:$C,0))),"",INDEX('Policy Characteristics'!G:G,MATCH($C256,'Policy Characteristics'!$C:$C,0)))</f>
        <v>1</v>
      </c>
      <c r="N256" s="293">
        <f>IF(ISBLANK(INDEX('Policy Characteristics'!H:H,MATCH($C256,'Policy Characteristics'!$C:$C,0))),"",INDEX('Policy Characteristics'!H:H,MATCH($C256,'Policy Characteristics'!$C:$C,0)))</f>
        <v>1</v>
      </c>
      <c r="O256" s="293" t="str">
        <f>IF(ISBLANK(INDEX('Policy Characteristics'!I:I,MATCH($C256,'Policy Characteristics'!$C:$C,0))),"",INDEX('Policy Characteristics'!I:I,MATCH($C256,'Policy Characteristics'!$C:$C,0)))</f>
        <v>on/off</v>
      </c>
      <c r="P256" s="293"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293" t="str">
        <f>IF(ISBLANK(INDEX('Policy Characteristics'!K:K,MATCH($C256,'Policy Characteristics'!$C:$C,0))),"",INDEX('Policy Characteristics'!K:K,MATCH($C256,'Policy Characteristics'!$C:$C,0)))</f>
        <v/>
      </c>
      <c r="R256" s="293" t="str">
        <f>IF(ISBLANK(INDEX('Policy Characteristics'!L:L,MATCH($C256,'Policy Characteristics'!$C:$C,0))),"",INDEX('Policy Characteristics'!L:L,MATCH($C256,'Policy Characteristics'!$C:$C,0)))</f>
        <v/>
      </c>
    </row>
    <row r="257" spans="1:18" x14ac:dyDescent="0.25">
      <c r="A257" s="293" t="str">
        <f>IF(ISBLANK(INDEX('Policy Characteristics'!A:A,MATCH($C257,'Policy Characteristics'!$C:$C,0))),"",INDEX('Policy Characteristics'!A:A,MATCH($C257,'Policy Characteristics'!$C:$C,0)))</f>
        <v>Electricity Supply</v>
      </c>
      <c r="B257" s="294" t="str">
        <f>IF(ISBLANK(INDEX('Policy Characteristics'!B:B,MATCH($C257,'Policy Characteristics'!$C:$C,0))),"",INDEX('Policy Characteristics'!B:B,MATCH($C257,'Policy Characteristics'!$C:$C,0)))</f>
        <v>Non BAU Capacity Retirement Schedule</v>
      </c>
      <c r="C257" s="293" t="str">
        <f t="shared" si="21"/>
        <v>Boolean Use Non BAU Capacity Retirement Schedule</v>
      </c>
      <c r="D257" s="299" t="s">
        <v>734</v>
      </c>
      <c r="E257" s="298"/>
      <c r="F257" s="299" t="s">
        <v>735</v>
      </c>
      <c r="G257" s="298"/>
      <c r="H257" s="20">
        <v>875</v>
      </c>
      <c r="I257" s="295" t="s">
        <v>660</v>
      </c>
      <c r="J257" s="296" t="str">
        <f>IF(ISBLANK(INDEX('Policy Characteristics'!D:D,MATCH($C257,'Policy Characteristics'!$C:$C,0))),"",INDEX('Policy Characteristics'!D:D,MATCH($C257,'Policy Characteristics'!$C:$C,0)))</f>
        <v>Non BAU Capacity Retirement Schedule</v>
      </c>
      <c r="K257" s="293" t="str">
        <f>IF(ISBLANK(INDEX('Policy Characteristics'!E:E,MATCH($C257,'Policy Characteristics'!$C:$C,0))),"",INDEX('Policy Characteristics'!E:E,MATCH($C257,'Policy Characteristics'!$C:$C,0)))</f>
        <v/>
      </c>
      <c r="L257" s="293">
        <f>IF(ISBLANK(INDEX('Policy Characteristics'!F:F,MATCH($C257,'Policy Characteristics'!$C:$C,0))),"",INDEX('Policy Characteristics'!F:F,MATCH($C257,'Policy Characteristics'!$C:$C,0)))</f>
        <v>0</v>
      </c>
      <c r="M257" s="293">
        <f>IF(ISBLANK(INDEX('Policy Characteristics'!G:G,MATCH($C257,'Policy Characteristics'!$C:$C,0))),"",INDEX('Policy Characteristics'!G:G,MATCH($C257,'Policy Characteristics'!$C:$C,0)))</f>
        <v>1</v>
      </c>
      <c r="N257" s="293">
        <f>IF(ISBLANK(INDEX('Policy Characteristics'!H:H,MATCH($C257,'Policy Characteristics'!$C:$C,0))),"",INDEX('Policy Characteristics'!H:H,MATCH($C257,'Policy Characteristics'!$C:$C,0)))</f>
        <v>1</v>
      </c>
      <c r="O257" s="293" t="str">
        <f>IF(ISBLANK(INDEX('Policy Characteristics'!I:I,MATCH($C257,'Policy Characteristics'!$C:$C,0))),"",INDEX('Policy Characteristics'!I:I,MATCH($C257,'Policy Characteristics'!$C:$C,0)))</f>
        <v>on/off</v>
      </c>
      <c r="P257" s="293"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293" t="str">
        <f>IF(ISBLANK(INDEX('Policy Characteristics'!K:K,MATCH($C257,'Policy Characteristics'!$C:$C,0))),"",INDEX('Policy Characteristics'!K:K,MATCH($C257,'Policy Characteristics'!$C:$C,0)))</f>
        <v/>
      </c>
      <c r="R257" s="293" t="str">
        <f>IF(ISBLANK(INDEX('Policy Characteristics'!L:L,MATCH($C257,'Policy Characteristics'!$C:$C,0))),"",INDEX('Policy Characteristics'!L:L,MATCH($C257,'Policy Characteristics'!$C:$C,0)))</f>
        <v/>
      </c>
    </row>
    <row r="258" spans="1:18" s="293" customFormat="1" x14ac:dyDescent="0.25">
      <c r="A258" s="293" t="str">
        <f>IF(ISBLANK(INDEX('Policy Characteristics'!A:A,MATCH($C258,'Policy Characteristics'!$C:$C,0))),"",INDEX('Policy Characteristics'!A:A,MATCH($C258,'Policy Characteristics'!$C:$C,0)))</f>
        <v>Electricity Supply</v>
      </c>
      <c r="B258" s="294" t="str">
        <f>IF(ISBLANK(INDEX('Policy Characteristics'!B:B,MATCH($C258,'Policy Characteristics'!$C:$C,0))),"",INDEX('Policy Characteristics'!B:B,MATCH($C258,'Policy Characteristics'!$C:$C,0)))</f>
        <v>Non BAU Mandated Capacity Construction</v>
      </c>
      <c r="C258" t="s">
        <v>284</v>
      </c>
      <c r="D258" s="298" t="s">
        <v>704</v>
      </c>
      <c r="E258" s="298"/>
      <c r="F258" s="298" t="s">
        <v>705</v>
      </c>
      <c r="G258" s="298"/>
      <c r="H258" s="20">
        <v>633</v>
      </c>
      <c r="I258" s="295" t="s">
        <v>660</v>
      </c>
      <c r="J258" s="296" t="str">
        <f>IF(ISBLANK(INDEX('Policy Characteristics'!D:D,MATCH($C258,'Policy Characteristics'!$C:$C,0))),"",INDEX('Policy Characteristics'!D:D,MATCH($C258,'Policy Characteristics'!$C:$C,0)))</f>
        <v>Non BAU Mandated Capacity Construction</v>
      </c>
      <c r="K258" s="293" t="str">
        <f>IF(ISBLANK(INDEX('Policy Characteristics'!E:E,MATCH($C258,'Policy Characteristics'!$C:$C,0))),"",INDEX('Policy Characteristics'!E:E,MATCH($C258,'Policy Characteristics'!$C:$C,0)))</f>
        <v/>
      </c>
      <c r="L258" s="293">
        <f>IF(ISBLANK(INDEX('Policy Characteristics'!F:F,MATCH($C258,'Policy Characteristics'!$C:$C,0))),"",INDEX('Policy Characteristics'!F:F,MATCH($C258,'Policy Characteristics'!$C:$C,0)))</f>
        <v>0</v>
      </c>
      <c r="M258" s="293">
        <f>IF(ISBLANK(INDEX('Policy Characteristics'!G:G,MATCH($C258,'Policy Characteristics'!$C:$C,0))),"",INDEX('Policy Characteristics'!G:G,MATCH($C258,'Policy Characteristics'!$C:$C,0)))</f>
        <v>1</v>
      </c>
      <c r="N258" s="293">
        <f>IF(ISBLANK(INDEX('Policy Characteristics'!H:H,MATCH($C258,'Policy Characteristics'!$C:$C,0))),"",INDEX('Policy Characteristics'!H:H,MATCH($C258,'Policy Characteristics'!$C:$C,0)))</f>
        <v>1</v>
      </c>
      <c r="O258" s="293" t="str">
        <f>IF(ISBLANK(INDEX('Policy Characteristics'!I:I,MATCH($C258,'Policy Characteristics'!$C:$C,0))),"",INDEX('Policy Characteristics'!I:I,MATCH($C258,'Policy Characteristics'!$C:$C,0)))</f>
        <v>on/off</v>
      </c>
      <c r="P258" s="293" t="str">
        <f>IF(ISBLANK(INDEX('Policy Characteristics'!J:J,MATCH($C258,'Policy Characteristics'!$C:$C,0))),"",INDEX('Policy Characteristics'!J:J,MATCH($C258,'Policy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293" t="str">
        <f>IF(ISBLANK(INDEX('Policy Characteristics'!K:K,MATCH($C258,'Policy Characteristics'!$C:$C,0))),"",INDEX('Policy Characteristics'!K:K,MATCH($C258,'Policy Characteristics'!$C:$C,0)))</f>
        <v/>
      </c>
      <c r="R258" s="293" t="str">
        <f>IF(ISBLANK(INDEX('Policy Characteristics'!L:L,MATCH($C258,'Policy Characteristics'!$C:$C,0))),"",INDEX('Policy Characteristics'!L:L,MATCH($C258,'Policy Characteristics'!$C:$C,0)))</f>
        <v/>
      </c>
    </row>
    <row r="259" spans="1:18" s="293" customFormat="1" x14ac:dyDescent="0.25">
      <c r="A259" s="293" t="str">
        <f>IF(ISBLANK(INDEX('Policy Characteristics'!A:A,MATCH($C259,'Policy Characteristics'!$C:$C,0))),"",INDEX('Policy Characteristics'!A:A,MATCH($C259,'Policy Characteristics'!$C:$C,0)))</f>
        <v>Electricity Supply</v>
      </c>
      <c r="B259" s="294" t="str">
        <f>IF(ISBLANK(INDEX('Policy Characteristics'!B:B,MATCH($C259,'Policy Characteristics'!$C:$C,0))),"",INDEX('Policy Characteristics'!B:B,MATCH($C259,'Policy Characteristics'!$C:$C,0)))</f>
        <v>Non BAU Mandated Capacity Construction</v>
      </c>
      <c r="C259" s="293" t="str">
        <f t="shared" ref="C259:C273" si="22">C$258</f>
        <v>Boolean Use Non BAU Mandated Capacity Construction Schedule</v>
      </c>
      <c r="D259" s="299" t="s">
        <v>706</v>
      </c>
      <c r="E259" s="298"/>
      <c r="F259" s="299" t="s">
        <v>707</v>
      </c>
      <c r="G259" s="298"/>
      <c r="H259" s="20">
        <v>634</v>
      </c>
      <c r="I259" s="295" t="s">
        <v>650</v>
      </c>
      <c r="J259" s="296" t="str">
        <f>IF(ISBLANK(INDEX('Policy Characteristics'!D:D,MATCH($C259,'Policy Characteristics'!$C:$C,0))),"",INDEX('Policy Characteristics'!D:D,MATCH($C259,'Policy Characteristics'!$C:$C,0)))</f>
        <v>Non BAU Mandated Capacity Construction</v>
      </c>
      <c r="K259" s="293" t="str">
        <f>IF(ISBLANK(INDEX('Policy Characteristics'!E:E,MATCH($C259,'Policy Characteristics'!$C:$C,0))),"",INDEX('Policy Characteristics'!E:E,MATCH($C259,'Policy Characteristics'!$C:$C,0)))</f>
        <v/>
      </c>
      <c r="L259" s="293">
        <f>IF(ISBLANK(INDEX('Policy Characteristics'!F:F,MATCH($C259,'Policy Characteristics'!$C:$C,0))),"",INDEX('Policy Characteristics'!F:F,MATCH($C259,'Policy Characteristics'!$C:$C,0)))</f>
        <v>0</v>
      </c>
      <c r="M259" s="293">
        <f>IF(ISBLANK(INDEX('Policy Characteristics'!G:G,MATCH($C259,'Policy Characteristics'!$C:$C,0))),"",INDEX('Policy Characteristics'!G:G,MATCH($C259,'Policy Characteristics'!$C:$C,0)))</f>
        <v>1</v>
      </c>
      <c r="N259" s="293">
        <f>IF(ISBLANK(INDEX('Policy Characteristics'!H:H,MATCH($C259,'Policy Characteristics'!$C:$C,0))),"",INDEX('Policy Characteristics'!H:H,MATCH($C259,'Policy Characteristics'!$C:$C,0)))</f>
        <v>1</v>
      </c>
      <c r="O259" s="293" t="str">
        <f>IF(ISBLANK(INDEX('Policy Characteristics'!I:I,MATCH($C259,'Policy Characteristics'!$C:$C,0))),"",INDEX('Policy Characteristics'!I:I,MATCH($C259,'Policy Characteristics'!$C:$C,0)))</f>
        <v>on/off</v>
      </c>
      <c r="P259" s="293" t="str">
        <f>IF(ISBLANK(INDEX('Policy Characteristics'!J:J,MATCH($C259,'Policy Characteristics'!$C:$C,0))),"",INDEX('Policy Characteristics'!J:J,MATCH($C259,'Policy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293" t="str">
        <f>IF(ISBLANK(INDEX('Policy Characteristics'!K:K,MATCH($C259,'Policy Characteristics'!$C:$C,0))),"",INDEX('Policy Characteristics'!K:K,MATCH($C259,'Policy Characteristics'!$C:$C,0)))</f>
        <v/>
      </c>
      <c r="R259" s="293" t="str">
        <f>IF(ISBLANK(INDEX('Policy Characteristics'!L:L,MATCH($C259,'Policy Characteristics'!$C:$C,0))),"",INDEX('Policy Characteristics'!L:L,MATCH($C259,'Policy Characteristics'!$C:$C,0)))</f>
        <v/>
      </c>
    </row>
    <row r="260" spans="1:18" s="293" customFormat="1" x14ac:dyDescent="0.25">
      <c r="A260" s="293" t="str">
        <f>IF(ISBLANK(INDEX('Policy Characteristics'!A:A,MATCH($C260,'Policy Characteristics'!$C:$C,0))),"",INDEX('Policy Characteristics'!A:A,MATCH($C260,'Policy Characteristics'!$C:$C,0)))</f>
        <v>Electricity Supply</v>
      </c>
      <c r="B260" s="294" t="str">
        <f>IF(ISBLANK(INDEX('Policy Characteristics'!B:B,MATCH($C260,'Policy Characteristics'!$C:$C,0))),"",INDEX('Policy Characteristics'!B:B,MATCH($C260,'Policy Characteristics'!$C:$C,0)))</f>
        <v>Non BAU Mandated Capacity Construction</v>
      </c>
      <c r="C260" s="293" t="str">
        <f t="shared" si="22"/>
        <v>Boolean Use Non BAU Mandated Capacity Construction Schedule</v>
      </c>
      <c r="D260" s="299" t="s">
        <v>708</v>
      </c>
      <c r="E260" s="298"/>
      <c r="F260" s="299" t="s">
        <v>709</v>
      </c>
      <c r="G260" s="298"/>
      <c r="H260" s="20">
        <v>635</v>
      </c>
      <c r="I260" s="295" t="s">
        <v>660</v>
      </c>
      <c r="J260" s="296" t="str">
        <f>IF(ISBLANK(INDEX('Policy Characteristics'!D:D,MATCH($C260,'Policy Characteristics'!$C:$C,0))),"",INDEX('Policy Characteristics'!D:D,MATCH($C260,'Policy Characteristics'!$C:$C,0)))</f>
        <v>Non BAU Mandated Capacity Construction</v>
      </c>
      <c r="K260" s="293" t="str">
        <f>IF(ISBLANK(INDEX('Policy Characteristics'!E:E,MATCH($C260,'Policy Characteristics'!$C:$C,0))),"",INDEX('Policy Characteristics'!E:E,MATCH($C260,'Policy Characteristics'!$C:$C,0)))</f>
        <v/>
      </c>
      <c r="L260" s="293">
        <f>IF(ISBLANK(INDEX('Policy Characteristics'!F:F,MATCH($C260,'Policy Characteristics'!$C:$C,0))),"",INDEX('Policy Characteristics'!F:F,MATCH($C260,'Policy Characteristics'!$C:$C,0)))</f>
        <v>0</v>
      </c>
      <c r="M260" s="293">
        <f>IF(ISBLANK(INDEX('Policy Characteristics'!G:G,MATCH($C260,'Policy Characteristics'!$C:$C,0))),"",INDEX('Policy Characteristics'!G:G,MATCH($C260,'Policy Characteristics'!$C:$C,0)))</f>
        <v>1</v>
      </c>
      <c r="N260" s="293">
        <f>IF(ISBLANK(INDEX('Policy Characteristics'!H:H,MATCH($C260,'Policy Characteristics'!$C:$C,0))),"",INDEX('Policy Characteristics'!H:H,MATCH($C260,'Policy Characteristics'!$C:$C,0)))</f>
        <v>1</v>
      </c>
      <c r="O260" s="293" t="str">
        <f>IF(ISBLANK(INDEX('Policy Characteristics'!I:I,MATCH($C260,'Policy Characteristics'!$C:$C,0))),"",INDEX('Policy Characteristics'!I:I,MATCH($C260,'Policy Characteristics'!$C:$C,0)))</f>
        <v>on/off</v>
      </c>
      <c r="P260" s="293" t="str">
        <f>IF(ISBLANK(INDEX('Policy Characteristics'!J:J,MATCH($C260,'Policy Characteristics'!$C:$C,0))),"",INDEX('Policy Characteristics'!J:J,MATCH($C260,'Policy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293" t="str">
        <f>IF(ISBLANK(INDEX('Policy Characteristics'!K:K,MATCH($C260,'Policy Characteristics'!$C:$C,0))),"",INDEX('Policy Characteristics'!K:K,MATCH($C260,'Policy Characteristics'!$C:$C,0)))</f>
        <v/>
      </c>
      <c r="R260" s="293" t="str">
        <f>IF(ISBLANK(INDEX('Policy Characteristics'!L:L,MATCH($C260,'Policy Characteristics'!$C:$C,0))),"",INDEX('Policy Characteristics'!L:L,MATCH($C260,'Policy Characteristics'!$C:$C,0)))</f>
        <v/>
      </c>
    </row>
    <row r="261" spans="1:18" s="293" customFormat="1" x14ac:dyDescent="0.25">
      <c r="A261" s="293" t="str">
        <f>IF(ISBLANK(INDEX('Policy Characteristics'!A:A,MATCH($C261,'Policy Characteristics'!$C:$C,0))),"",INDEX('Policy Characteristics'!A:A,MATCH($C261,'Policy Characteristics'!$C:$C,0)))</f>
        <v>Electricity Supply</v>
      </c>
      <c r="B261" s="294" t="str">
        <f>IF(ISBLANK(INDEX('Policy Characteristics'!B:B,MATCH($C261,'Policy Characteristics'!$C:$C,0))),"",INDEX('Policy Characteristics'!B:B,MATCH($C261,'Policy Characteristics'!$C:$C,0)))</f>
        <v>Non BAU Mandated Capacity Construction</v>
      </c>
      <c r="C261" s="293" t="str">
        <f t="shared" si="22"/>
        <v>Boolean Use Non BAU Mandated Capacity Construction Schedule</v>
      </c>
      <c r="D261" s="299" t="s">
        <v>710</v>
      </c>
      <c r="E261" s="298"/>
      <c r="F261" s="299" t="s">
        <v>711</v>
      </c>
      <c r="G261" s="298"/>
      <c r="H261" s="20">
        <v>636</v>
      </c>
      <c r="I261" s="295" t="s">
        <v>660</v>
      </c>
      <c r="J261" s="296" t="str">
        <f>IF(ISBLANK(INDEX('Policy Characteristics'!D:D,MATCH($C261,'Policy Characteristics'!$C:$C,0))),"",INDEX('Policy Characteristics'!D:D,MATCH($C261,'Policy Characteristics'!$C:$C,0)))</f>
        <v>Non BAU Mandated Capacity Construction</v>
      </c>
      <c r="K261" s="293" t="str">
        <f>IF(ISBLANK(INDEX('Policy Characteristics'!E:E,MATCH($C261,'Policy Characteristics'!$C:$C,0))),"",INDEX('Policy Characteristics'!E:E,MATCH($C261,'Policy Characteristics'!$C:$C,0)))</f>
        <v/>
      </c>
      <c r="L261" s="293">
        <f>IF(ISBLANK(INDEX('Policy Characteristics'!F:F,MATCH($C261,'Policy Characteristics'!$C:$C,0))),"",INDEX('Policy Characteristics'!F:F,MATCH($C261,'Policy Characteristics'!$C:$C,0)))</f>
        <v>0</v>
      </c>
      <c r="M261" s="293">
        <f>IF(ISBLANK(INDEX('Policy Characteristics'!G:G,MATCH($C261,'Policy Characteristics'!$C:$C,0))),"",INDEX('Policy Characteristics'!G:G,MATCH($C261,'Policy Characteristics'!$C:$C,0)))</f>
        <v>1</v>
      </c>
      <c r="N261" s="293">
        <f>IF(ISBLANK(INDEX('Policy Characteristics'!H:H,MATCH($C261,'Policy Characteristics'!$C:$C,0))),"",INDEX('Policy Characteristics'!H:H,MATCH($C261,'Policy Characteristics'!$C:$C,0)))</f>
        <v>1</v>
      </c>
      <c r="O261" s="293" t="str">
        <f>IF(ISBLANK(INDEX('Policy Characteristics'!I:I,MATCH($C261,'Policy Characteristics'!$C:$C,0))),"",INDEX('Policy Characteristics'!I:I,MATCH($C261,'Policy Characteristics'!$C:$C,0)))</f>
        <v>on/off</v>
      </c>
      <c r="P261" s="293" t="str">
        <f>IF(ISBLANK(INDEX('Policy Characteristics'!J:J,MATCH($C261,'Policy Characteristics'!$C:$C,0))),"",INDEX('Policy Characteristics'!J:J,MATCH($C261,'Policy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293" t="str">
        <f>IF(ISBLANK(INDEX('Policy Characteristics'!K:K,MATCH($C261,'Policy Characteristics'!$C:$C,0))),"",INDEX('Policy Characteristics'!K:K,MATCH($C261,'Policy Characteristics'!$C:$C,0)))</f>
        <v/>
      </c>
      <c r="R261" s="293" t="str">
        <f>IF(ISBLANK(INDEX('Policy Characteristics'!L:L,MATCH($C261,'Policy Characteristics'!$C:$C,0))),"",INDEX('Policy Characteristics'!L:L,MATCH($C261,'Policy Characteristics'!$C:$C,0)))</f>
        <v/>
      </c>
    </row>
    <row r="262" spans="1:18" s="293" customFormat="1" x14ac:dyDescent="0.25">
      <c r="A262" s="293" t="str">
        <f>IF(ISBLANK(INDEX('Policy Characteristics'!A:A,MATCH($C262,'Policy Characteristics'!$C:$C,0))),"",INDEX('Policy Characteristics'!A:A,MATCH($C262,'Policy Characteristics'!$C:$C,0)))</f>
        <v>Electricity Supply</v>
      </c>
      <c r="B262" s="294" t="str">
        <f>IF(ISBLANK(INDEX('Policy Characteristics'!B:B,MATCH($C262,'Policy Characteristics'!$C:$C,0))),"",INDEX('Policy Characteristics'!B:B,MATCH($C262,'Policy Characteristics'!$C:$C,0)))</f>
        <v>Non BAU Mandated Capacity Construction</v>
      </c>
      <c r="C262" s="293" t="str">
        <f t="shared" si="22"/>
        <v>Boolean Use Non BAU Mandated Capacity Construction Schedule</v>
      </c>
      <c r="D262" s="299" t="s">
        <v>712</v>
      </c>
      <c r="E262" s="298"/>
      <c r="F262" s="299" t="s">
        <v>713</v>
      </c>
      <c r="G262" s="298"/>
      <c r="H262" s="20">
        <v>637</v>
      </c>
      <c r="I262" s="295" t="s">
        <v>660</v>
      </c>
      <c r="J262" s="296" t="str">
        <f>IF(ISBLANK(INDEX('Policy Characteristics'!D:D,MATCH($C262,'Policy Characteristics'!$C:$C,0))),"",INDEX('Policy Characteristics'!D:D,MATCH($C262,'Policy Characteristics'!$C:$C,0)))</f>
        <v>Non BAU Mandated Capacity Construction</v>
      </c>
      <c r="K262" s="293" t="str">
        <f>IF(ISBLANK(INDEX('Policy Characteristics'!E:E,MATCH($C262,'Policy Characteristics'!$C:$C,0))),"",INDEX('Policy Characteristics'!E:E,MATCH($C262,'Policy Characteristics'!$C:$C,0)))</f>
        <v/>
      </c>
      <c r="L262" s="293">
        <f>IF(ISBLANK(INDEX('Policy Characteristics'!F:F,MATCH($C262,'Policy Characteristics'!$C:$C,0))),"",INDEX('Policy Characteristics'!F:F,MATCH($C262,'Policy Characteristics'!$C:$C,0)))</f>
        <v>0</v>
      </c>
      <c r="M262" s="293">
        <f>IF(ISBLANK(INDEX('Policy Characteristics'!G:G,MATCH($C262,'Policy Characteristics'!$C:$C,0))),"",INDEX('Policy Characteristics'!G:G,MATCH($C262,'Policy Characteristics'!$C:$C,0)))</f>
        <v>1</v>
      </c>
      <c r="N262" s="293">
        <f>IF(ISBLANK(INDEX('Policy Characteristics'!H:H,MATCH($C262,'Policy Characteristics'!$C:$C,0))),"",INDEX('Policy Characteristics'!H:H,MATCH($C262,'Policy Characteristics'!$C:$C,0)))</f>
        <v>1</v>
      </c>
      <c r="O262" s="293" t="str">
        <f>IF(ISBLANK(INDEX('Policy Characteristics'!I:I,MATCH($C262,'Policy Characteristics'!$C:$C,0))),"",INDEX('Policy Characteristics'!I:I,MATCH($C262,'Policy Characteristics'!$C:$C,0)))</f>
        <v>on/off</v>
      </c>
      <c r="P262" s="293" t="str">
        <f>IF(ISBLANK(INDEX('Policy Characteristics'!J:J,MATCH($C262,'Policy Characteristics'!$C:$C,0))),"",INDEX('Policy Characteristics'!J:J,MATCH($C262,'Policy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293" t="str">
        <f>IF(ISBLANK(INDEX('Policy Characteristics'!K:K,MATCH($C262,'Policy Characteristics'!$C:$C,0))),"",INDEX('Policy Characteristics'!K:K,MATCH($C262,'Policy Characteristics'!$C:$C,0)))</f>
        <v/>
      </c>
      <c r="R262" s="293" t="str">
        <f>IF(ISBLANK(INDEX('Policy Characteristics'!L:L,MATCH($C262,'Policy Characteristics'!$C:$C,0))),"",INDEX('Policy Characteristics'!L:L,MATCH($C262,'Policy Characteristics'!$C:$C,0)))</f>
        <v/>
      </c>
    </row>
    <row r="263" spans="1:18" s="293" customFormat="1" x14ac:dyDescent="0.25">
      <c r="A263" s="293" t="str">
        <f>IF(ISBLANK(INDEX('Policy Characteristics'!A:A,MATCH($C263,'Policy Characteristics'!$C:$C,0))),"",INDEX('Policy Characteristics'!A:A,MATCH($C263,'Policy Characteristics'!$C:$C,0)))</f>
        <v>Electricity Supply</v>
      </c>
      <c r="B263" s="294" t="str">
        <f>IF(ISBLANK(INDEX('Policy Characteristics'!B:B,MATCH($C263,'Policy Characteristics'!$C:$C,0))),"",INDEX('Policy Characteristics'!B:B,MATCH($C263,'Policy Characteristics'!$C:$C,0)))</f>
        <v>Non BAU Mandated Capacity Construction</v>
      </c>
      <c r="C263" s="293" t="str">
        <f t="shared" si="22"/>
        <v>Boolean Use Non BAU Mandated Capacity Construction Schedule</v>
      </c>
      <c r="D263" s="299" t="s">
        <v>714</v>
      </c>
      <c r="E263" s="298"/>
      <c r="F263" s="299" t="s">
        <v>715</v>
      </c>
      <c r="G263" s="298"/>
      <c r="H263" s="20">
        <v>638</v>
      </c>
      <c r="I263" s="295" t="s">
        <v>660</v>
      </c>
      <c r="J263" s="296" t="str">
        <f>IF(ISBLANK(INDEX('Policy Characteristics'!D:D,MATCH($C263,'Policy Characteristics'!$C:$C,0))),"",INDEX('Policy Characteristics'!D:D,MATCH($C263,'Policy Characteristics'!$C:$C,0)))</f>
        <v>Non BAU Mandated Capacity Construction</v>
      </c>
      <c r="K263" s="293" t="str">
        <f>IF(ISBLANK(INDEX('Policy Characteristics'!E:E,MATCH($C263,'Policy Characteristics'!$C:$C,0))),"",INDEX('Policy Characteristics'!E:E,MATCH($C263,'Policy Characteristics'!$C:$C,0)))</f>
        <v/>
      </c>
      <c r="L263" s="293">
        <f>IF(ISBLANK(INDEX('Policy Characteristics'!F:F,MATCH($C263,'Policy Characteristics'!$C:$C,0))),"",INDEX('Policy Characteristics'!F:F,MATCH($C263,'Policy Characteristics'!$C:$C,0)))</f>
        <v>0</v>
      </c>
      <c r="M263" s="293">
        <f>IF(ISBLANK(INDEX('Policy Characteristics'!G:G,MATCH($C263,'Policy Characteristics'!$C:$C,0))),"",INDEX('Policy Characteristics'!G:G,MATCH($C263,'Policy Characteristics'!$C:$C,0)))</f>
        <v>1</v>
      </c>
      <c r="N263" s="293">
        <f>IF(ISBLANK(INDEX('Policy Characteristics'!H:H,MATCH($C263,'Policy Characteristics'!$C:$C,0))),"",INDEX('Policy Characteristics'!H:H,MATCH($C263,'Policy Characteristics'!$C:$C,0)))</f>
        <v>1</v>
      </c>
      <c r="O263" s="293" t="str">
        <f>IF(ISBLANK(INDEX('Policy Characteristics'!I:I,MATCH($C263,'Policy Characteristics'!$C:$C,0))),"",INDEX('Policy Characteristics'!I:I,MATCH($C263,'Policy Characteristics'!$C:$C,0)))</f>
        <v>on/off</v>
      </c>
      <c r="P263" s="293" t="str">
        <f>IF(ISBLANK(INDEX('Policy Characteristics'!J:J,MATCH($C263,'Policy Characteristics'!$C:$C,0))),"",INDEX('Policy Characteristics'!J:J,MATCH($C263,'Policy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293" t="str">
        <f>IF(ISBLANK(INDEX('Policy Characteristics'!K:K,MATCH($C263,'Policy Characteristics'!$C:$C,0))),"",INDEX('Policy Characteristics'!K:K,MATCH($C263,'Policy Characteristics'!$C:$C,0)))</f>
        <v/>
      </c>
      <c r="R263" s="293" t="str">
        <f>IF(ISBLANK(INDEX('Policy Characteristics'!L:L,MATCH($C263,'Policy Characteristics'!$C:$C,0))),"",INDEX('Policy Characteristics'!L:L,MATCH($C263,'Policy Characteristics'!$C:$C,0)))</f>
        <v/>
      </c>
    </row>
    <row r="264" spans="1:18" s="293" customFormat="1" x14ac:dyDescent="0.25">
      <c r="A264" s="293" t="str">
        <f>IF(ISBLANK(INDEX('Policy Characteristics'!A:A,MATCH($C264,'Policy Characteristics'!$C:$C,0))),"",INDEX('Policy Characteristics'!A:A,MATCH($C264,'Policy Characteristics'!$C:$C,0)))</f>
        <v>Electricity Supply</v>
      </c>
      <c r="B264" s="294" t="str">
        <f>IF(ISBLANK(INDEX('Policy Characteristics'!B:B,MATCH($C264,'Policy Characteristics'!$C:$C,0))),"",INDEX('Policy Characteristics'!B:B,MATCH($C264,'Policy Characteristics'!$C:$C,0)))</f>
        <v>Non BAU Mandated Capacity Construction</v>
      </c>
      <c r="C264" s="293" t="str">
        <f t="shared" si="22"/>
        <v>Boolean Use Non BAU Mandated Capacity Construction Schedule</v>
      </c>
      <c r="D264" s="299" t="s">
        <v>716</v>
      </c>
      <c r="E264" s="298"/>
      <c r="F264" s="299" t="s">
        <v>717</v>
      </c>
      <c r="G264" s="298"/>
      <c r="H264" s="20">
        <v>639</v>
      </c>
      <c r="I264" s="295" t="s">
        <v>660</v>
      </c>
      <c r="J264" s="296" t="str">
        <f>IF(ISBLANK(INDEX('Policy Characteristics'!D:D,MATCH($C264,'Policy Characteristics'!$C:$C,0))),"",INDEX('Policy Characteristics'!D:D,MATCH($C264,'Policy Characteristics'!$C:$C,0)))</f>
        <v>Non BAU Mandated Capacity Construction</v>
      </c>
      <c r="K264" s="293" t="str">
        <f>IF(ISBLANK(INDEX('Policy Characteristics'!E:E,MATCH($C264,'Policy Characteristics'!$C:$C,0))),"",INDEX('Policy Characteristics'!E:E,MATCH($C264,'Policy Characteristics'!$C:$C,0)))</f>
        <v/>
      </c>
      <c r="L264" s="293">
        <f>IF(ISBLANK(INDEX('Policy Characteristics'!F:F,MATCH($C264,'Policy Characteristics'!$C:$C,0))),"",INDEX('Policy Characteristics'!F:F,MATCH($C264,'Policy Characteristics'!$C:$C,0)))</f>
        <v>0</v>
      </c>
      <c r="M264" s="293">
        <f>IF(ISBLANK(INDEX('Policy Characteristics'!G:G,MATCH($C264,'Policy Characteristics'!$C:$C,0))),"",INDEX('Policy Characteristics'!G:G,MATCH($C264,'Policy Characteristics'!$C:$C,0)))</f>
        <v>1</v>
      </c>
      <c r="N264" s="293">
        <f>IF(ISBLANK(INDEX('Policy Characteristics'!H:H,MATCH($C264,'Policy Characteristics'!$C:$C,0))),"",INDEX('Policy Characteristics'!H:H,MATCH($C264,'Policy Characteristics'!$C:$C,0)))</f>
        <v>1</v>
      </c>
      <c r="O264" s="293" t="str">
        <f>IF(ISBLANK(INDEX('Policy Characteristics'!I:I,MATCH($C264,'Policy Characteristics'!$C:$C,0))),"",INDEX('Policy Characteristics'!I:I,MATCH($C264,'Policy Characteristics'!$C:$C,0)))</f>
        <v>on/off</v>
      </c>
      <c r="P264" s="293" t="str">
        <f>IF(ISBLANK(INDEX('Policy Characteristics'!J:J,MATCH($C264,'Policy Characteristics'!$C:$C,0))),"",INDEX('Policy Characteristics'!J:J,MATCH($C264,'Policy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293" t="str">
        <f>IF(ISBLANK(INDEX('Policy Characteristics'!K:K,MATCH($C264,'Policy Characteristics'!$C:$C,0))),"",INDEX('Policy Characteristics'!K:K,MATCH($C264,'Policy Characteristics'!$C:$C,0)))</f>
        <v/>
      </c>
      <c r="R264" s="293" t="str">
        <f>IF(ISBLANK(INDEX('Policy Characteristics'!L:L,MATCH($C264,'Policy Characteristics'!$C:$C,0))),"",INDEX('Policy Characteristics'!L:L,MATCH($C264,'Policy Characteristics'!$C:$C,0)))</f>
        <v/>
      </c>
    </row>
    <row r="265" spans="1:18" s="293" customFormat="1" x14ac:dyDescent="0.25">
      <c r="A265" s="293" t="str">
        <f>IF(ISBLANK(INDEX('Policy Characteristics'!A:A,MATCH($C265,'Policy Characteristics'!$C:$C,0))),"",INDEX('Policy Characteristics'!A:A,MATCH($C265,'Policy Characteristics'!$C:$C,0)))</f>
        <v>Electricity Supply</v>
      </c>
      <c r="B265" s="294" t="str">
        <f>IF(ISBLANK(INDEX('Policy Characteristics'!B:B,MATCH($C265,'Policy Characteristics'!$C:$C,0))),"",INDEX('Policy Characteristics'!B:B,MATCH($C265,'Policy Characteristics'!$C:$C,0)))</f>
        <v>Non BAU Mandated Capacity Construction</v>
      </c>
      <c r="C265" s="293" t="str">
        <f t="shared" si="22"/>
        <v>Boolean Use Non BAU Mandated Capacity Construction Schedule</v>
      </c>
      <c r="D265" s="299" t="s">
        <v>718</v>
      </c>
      <c r="E265" s="298"/>
      <c r="F265" s="299" t="s">
        <v>719</v>
      </c>
      <c r="G265" s="298"/>
      <c r="H265" s="20">
        <v>640</v>
      </c>
      <c r="I265" s="295" t="s">
        <v>660</v>
      </c>
      <c r="J265" s="296" t="str">
        <f>IF(ISBLANK(INDEX('Policy Characteristics'!D:D,MATCH($C265,'Policy Characteristics'!$C:$C,0))),"",INDEX('Policy Characteristics'!D:D,MATCH($C265,'Policy Characteristics'!$C:$C,0)))</f>
        <v>Non BAU Mandated Capacity Construction</v>
      </c>
      <c r="K265" s="293" t="str">
        <f>IF(ISBLANK(INDEX('Policy Characteristics'!E:E,MATCH($C265,'Policy Characteristics'!$C:$C,0))),"",INDEX('Policy Characteristics'!E:E,MATCH($C265,'Policy Characteristics'!$C:$C,0)))</f>
        <v/>
      </c>
      <c r="L265" s="293">
        <f>IF(ISBLANK(INDEX('Policy Characteristics'!F:F,MATCH($C265,'Policy Characteristics'!$C:$C,0))),"",INDEX('Policy Characteristics'!F:F,MATCH($C265,'Policy Characteristics'!$C:$C,0)))</f>
        <v>0</v>
      </c>
      <c r="M265" s="293">
        <f>IF(ISBLANK(INDEX('Policy Characteristics'!G:G,MATCH($C265,'Policy Characteristics'!$C:$C,0))),"",INDEX('Policy Characteristics'!G:G,MATCH($C265,'Policy Characteristics'!$C:$C,0)))</f>
        <v>1</v>
      </c>
      <c r="N265" s="293">
        <f>IF(ISBLANK(INDEX('Policy Characteristics'!H:H,MATCH($C265,'Policy Characteristics'!$C:$C,0))),"",INDEX('Policy Characteristics'!H:H,MATCH($C265,'Policy Characteristics'!$C:$C,0)))</f>
        <v>1</v>
      </c>
      <c r="O265" s="293" t="str">
        <f>IF(ISBLANK(INDEX('Policy Characteristics'!I:I,MATCH($C265,'Policy Characteristics'!$C:$C,0))),"",INDEX('Policy Characteristics'!I:I,MATCH($C265,'Policy Characteristics'!$C:$C,0)))</f>
        <v>on/off</v>
      </c>
      <c r="P265" s="293" t="str">
        <f>IF(ISBLANK(INDEX('Policy Characteristics'!J:J,MATCH($C265,'Policy Characteristics'!$C:$C,0))),"",INDEX('Policy Characteristics'!J:J,MATCH($C265,'Policy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293" t="str">
        <f>IF(ISBLANK(INDEX('Policy Characteristics'!K:K,MATCH($C265,'Policy Characteristics'!$C:$C,0))),"",INDEX('Policy Characteristics'!K:K,MATCH($C265,'Policy Characteristics'!$C:$C,0)))</f>
        <v/>
      </c>
      <c r="R265" s="293" t="str">
        <f>IF(ISBLANK(INDEX('Policy Characteristics'!L:L,MATCH($C265,'Policy Characteristics'!$C:$C,0))),"",INDEX('Policy Characteristics'!L:L,MATCH($C265,'Policy Characteristics'!$C:$C,0)))</f>
        <v/>
      </c>
    </row>
    <row r="266" spans="1:18" s="293" customFormat="1" x14ac:dyDescent="0.25">
      <c r="A266" s="293" t="str">
        <f>IF(ISBLANK(INDEX('Policy Characteristics'!A:A,MATCH($C266,'Policy Characteristics'!$C:$C,0))),"",INDEX('Policy Characteristics'!A:A,MATCH($C266,'Policy Characteristics'!$C:$C,0)))</f>
        <v>Electricity Supply</v>
      </c>
      <c r="B266" s="294" t="str">
        <f>IF(ISBLANK(INDEX('Policy Characteristics'!B:B,MATCH($C266,'Policy Characteristics'!$C:$C,0))),"",INDEX('Policy Characteristics'!B:B,MATCH($C266,'Policy Characteristics'!$C:$C,0)))</f>
        <v>Non BAU Mandated Capacity Construction</v>
      </c>
      <c r="C266" s="293" t="str">
        <f t="shared" si="22"/>
        <v>Boolean Use Non BAU Mandated Capacity Construction Schedule</v>
      </c>
      <c r="D266" s="299" t="s">
        <v>720</v>
      </c>
      <c r="E266" s="298"/>
      <c r="F266" s="299" t="s">
        <v>721</v>
      </c>
      <c r="G266" s="298"/>
      <c r="H266" s="20">
        <v>641</v>
      </c>
      <c r="I266" s="295" t="s">
        <v>660</v>
      </c>
      <c r="J266" s="296" t="str">
        <f>IF(ISBLANK(INDEX('Policy Characteristics'!D:D,MATCH($C266,'Policy Characteristics'!$C:$C,0))),"",INDEX('Policy Characteristics'!D:D,MATCH($C266,'Policy Characteristics'!$C:$C,0)))</f>
        <v>Non BAU Mandated Capacity Construction</v>
      </c>
      <c r="K266" s="293" t="str">
        <f>IF(ISBLANK(INDEX('Policy Characteristics'!E:E,MATCH($C266,'Policy Characteristics'!$C:$C,0))),"",INDEX('Policy Characteristics'!E:E,MATCH($C266,'Policy Characteristics'!$C:$C,0)))</f>
        <v/>
      </c>
      <c r="L266" s="293">
        <f>IF(ISBLANK(INDEX('Policy Characteristics'!F:F,MATCH($C266,'Policy Characteristics'!$C:$C,0))),"",INDEX('Policy Characteristics'!F:F,MATCH($C266,'Policy Characteristics'!$C:$C,0)))</f>
        <v>0</v>
      </c>
      <c r="M266" s="293">
        <f>IF(ISBLANK(INDEX('Policy Characteristics'!G:G,MATCH($C266,'Policy Characteristics'!$C:$C,0))),"",INDEX('Policy Characteristics'!G:G,MATCH($C266,'Policy Characteristics'!$C:$C,0)))</f>
        <v>1</v>
      </c>
      <c r="N266" s="293">
        <f>IF(ISBLANK(INDEX('Policy Characteristics'!H:H,MATCH($C266,'Policy Characteristics'!$C:$C,0))),"",INDEX('Policy Characteristics'!H:H,MATCH($C266,'Policy Characteristics'!$C:$C,0)))</f>
        <v>1</v>
      </c>
      <c r="O266" s="293" t="str">
        <f>IF(ISBLANK(INDEX('Policy Characteristics'!I:I,MATCH($C266,'Policy Characteristics'!$C:$C,0))),"",INDEX('Policy Characteristics'!I:I,MATCH($C266,'Policy Characteristics'!$C:$C,0)))</f>
        <v>on/off</v>
      </c>
      <c r="P266" s="293" t="str">
        <f>IF(ISBLANK(INDEX('Policy Characteristics'!J:J,MATCH($C266,'Policy Characteristics'!$C:$C,0))),"",INDEX('Policy Characteristics'!J:J,MATCH($C266,'Policy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293" t="str">
        <f>IF(ISBLANK(INDEX('Policy Characteristics'!K:K,MATCH($C266,'Policy Characteristics'!$C:$C,0))),"",INDEX('Policy Characteristics'!K:K,MATCH($C266,'Policy Characteristics'!$C:$C,0)))</f>
        <v/>
      </c>
      <c r="R266" s="293" t="str">
        <f>IF(ISBLANK(INDEX('Policy Characteristics'!L:L,MATCH($C266,'Policy Characteristics'!$C:$C,0))),"",INDEX('Policy Characteristics'!L:L,MATCH($C266,'Policy Characteristics'!$C:$C,0)))</f>
        <v/>
      </c>
    </row>
    <row r="267" spans="1:18" s="293" customFormat="1" x14ac:dyDescent="0.25">
      <c r="A267" s="293" t="str">
        <f>IF(ISBLANK(INDEX('Policy Characteristics'!A:A,MATCH($C267,'Policy Characteristics'!$C:$C,0))),"",INDEX('Policy Characteristics'!A:A,MATCH($C267,'Policy Characteristics'!$C:$C,0)))</f>
        <v>Electricity Supply</v>
      </c>
      <c r="B267" s="294" t="str">
        <f>IF(ISBLANK(INDEX('Policy Characteristics'!B:B,MATCH($C267,'Policy Characteristics'!$C:$C,0))),"",INDEX('Policy Characteristics'!B:B,MATCH($C267,'Policy Characteristics'!$C:$C,0)))</f>
        <v>Non BAU Mandated Capacity Construction</v>
      </c>
      <c r="C267" s="293" t="str">
        <f t="shared" si="22"/>
        <v>Boolean Use Non BAU Mandated Capacity Construction Schedule</v>
      </c>
      <c r="D267" s="299" t="s">
        <v>722</v>
      </c>
      <c r="E267" s="298"/>
      <c r="F267" s="299" t="s">
        <v>723</v>
      </c>
      <c r="G267" s="298"/>
      <c r="H267" s="20">
        <v>642</v>
      </c>
      <c r="I267" s="295" t="s">
        <v>660</v>
      </c>
      <c r="J267" s="296" t="str">
        <f>IF(ISBLANK(INDEX('Policy Characteristics'!D:D,MATCH($C267,'Policy Characteristics'!$C:$C,0))),"",INDEX('Policy Characteristics'!D:D,MATCH($C267,'Policy Characteristics'!$C:$C,0)))</f>
        <v>Non BAU Mandated Capacity Construction</v>
      </c>
      <c r="K267" s="293" t="str">
        <f>IF(ISBLANK(INDEX('Policy Characteristics'!E:E,MATCH($C267,'Policy Characteristics'!$C:$C,0))),"",INDEX('Policy Characteristics'!E:E,MATCH($C267,'Policy Characteristics'!$C:$C,0)))</f>
        <v/>
      </c>
      <c r="L267" s="293">
        <f>IF(ISBLANK(INDEX('Policy Characteristics'!F:F,MATCH($C267,'Policy Characteristics'!$C:$C,0))),"",INDEX('Policy Characteristics'!F:F,MATCH($C267,'Policy Characteristics'!$C:$C,0)))</f>
        <v>0</v>
      </c>
      <c r="M267" s="293">
        <f>IF(ISBLANK(INDEX('Policy Characteristics'!G:G,MATCH($C267,'Policy Characteristics'!$C:$C,0))),"",INDEX('Policy Characteristics'!G:G,MATCH($C267,'Policy Characteristics'!$C:$C,0)))</f>
        <v>1</v>
      </c>
      <c r="N267" s="293">
        <f>IF(ISBLANK(INDEX('Policy Characteristics'!H:H,MATCH($C267,'Policy Characteristics'!$C:$C,0))),"",INDEX('Policy Characteristics'!H:H,MATCH($C267,'Policy Characteristics'!$C:$C,0)))</f>
        <v>1</v>
      </c>
      <c r="O267" s="293" t="str">
        <f>IF(ISBLANK(INDEX('Policy Characteristics'!I:I,MATCH($C267,'Policy Characteristics'!$C:$C,0))),"",INDEX('Policy Characteristics'!I:I,MATCH($C267,'Policy Characteristics'!$C:$C,0)))</f>
        <v>on/off</v>
      </c>
      <c r="P267" s="293" t="str">
        <f>IF(ISBLANK(INDEX('Policy Characteristics'!J:J,MATCH($C267,'Policy Characteristics'!$C:$C,0))),"",INDEX('Policy Characteristics'!J:J,MATCH($C267,'Policy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293" t="str">
        <f>IF(ISBLANK(INDEX('Policy Characteristics'!K:K,MATCH($C267,'Policy Characteristics'!$C:$C,0))),"",INDEX('Policy Characteristics'!K:K,MATCH($C267,'Policy Characteristics'!$C:$C,0)))</f>
        <v/>
      </c>
      <c r="R267" s="293" t="str">
        <f>IF(ISBLANK(INDEX('Policy Characteristics'!L:L,MATCH($C267,'Policy Characteristics'!$C:$C,0))),"",INDEX('Policy Characteristics'!L:L,MATCH($C267,'Policy Characteristics'!$C:$C,0)))</f>
        <v/>
      </c>
    </row>
    <row r="268" spans="1:18" s="293" customFormat="1" x14ac:dyDescent="0.25">
      <c r="A268" s="293" t="str">
        <f>IF(ISBLANK(INDEX('Policy Characteristics'!A:A,MATCH($C268,'Policy Characteristics'!$C:$C,0))),"",INDEX('Policy Characteristics'!A:A,MATCH($C268,'Policy Characteristics'!$C:$C,0)))</f>
        <v>Electricity Supply</v>
      </c>
      <c r="B268" s="294" t="str">
        <f>IF(ISBLANK(INDEX('Policy Characteristics'!B:B,MATCH($C268,'Policy Characteristics'!$C:$C,0))),"",INDEX('Policy Characteristics'!B:B,MATCH($C268,'Policy Characteristics'!$C:$C,0)))</f>
        <v>Non BAU Mandated Capacity Construction</v>
      </c>
      <c r="C268" s="293" t="str">
        <f t="shared" si="22"/>
        <v>Boolean Use Non BAU Mandated Capacity Construction Schedule</v>
      </c>
      <c r="D268" s="299" t="s">
        <v>724</v>
      </c>
      <c r="E268" s="298"/>
      <c r="F268" s="299" t="s">
        <v>725</v>
      </c>
      <c r="G268" s="298"/>
      <c r="H268" s="20">
        <v>643</v>
      </c>
      <c r="I268" s="295" t="s">
        <v>660</v>
      </c>
      <c r="J268" s="296" t="str">
        <f>IF(ISBLANK(INDEX('Policy Characteristics'!D:D,MATCH($C268,'Policy Characteristics'!$C:$C,0))),"",INDEX('Policy Characteristics'!D:D,MATCH($C268,'Policy Characteristics'!$C:$C,0)))</f>
        <v>Non BAU Mandated Capacity Construction</v>
      </c>
      <c r="K268" s="293" t="str">
        <f>IF(ISBLANK(INDEX('Policy Characteristics'!E:E,MATCH($C268,'Policy Characteristics'!$C:$C,0))),"",INDEX('Policy Characteristics'!E:E,MATCH($C268,'Policy Characteristics'!$C:$C,0)))</f>
        <v/>
      </c>
      <c r="L268" s="293">
        <f>IF(ISBLANK(INDEX('Policy Characteristics'!F:F,MATCH($C268,'Policy Characteristics'!$C:$C,0))),"",INDEX('Policy Characteristics'!F:F,MATCH($C268,'Policy Characteristics'!$C:$C,0)))</f>
        <v>0</v>
      </c>
      <c r="M268" s="293">
        <f>IF(ISBLANK(INDEX('Policy Characteristics'!G:G,MATCH($C268,'Policy Characteristics'!$C:$C,0))),"",INDEX('Policy Characteristics'!G:G,MATCH($C268,'Policy Characteristics'!$C:$C,0)))</f>
        <v>1</v>
      </c>
      <c r="N268" s="293">
        <f>IF(ISBLANK(INDEX('Policy Characteristics'!H:H,MATCH($C268,'Policy Characteristics'!$C:$C,0))),"",INDEX('Policy Characteristics'!H:H,MATCH($C268,'Policy Characteristics'!$C:$C,0)))</f>
        <v>1</v>
      </c>
      <c r="O268" s="293" t="str">
        <f>IF(ISBLANK(INDEX('Policy Characteristics'!I:I,MATCH($C268,'Policy Characteristics'!$C:$C,0))),"",INDEX('Policy Characteristics'!I:I,MATCH($C268,'Policy Characteristics'!$C:$C,0)))</f>
        <v>on/off</v>
      </c>
      <c r="P268" s="293" t="str">
        <f>IF(ISBLANK(INDEX('Policy Characteristics'!J:J,MATCH($C268,'Policy Characteristics'!$C:$C,0))),"",INDEX('Policy Characteristics'!J:J,MATCH($C268,'Policy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293" t="str">
        <f>IF(ISBLANK(INDEX('Policy Characteristics'!K:K,MATCH($C268,'Policy Characteristics'!$C:$C,0))),"",INDEX('Policy Characteristics'!K:K,MATCH($C268,'Policy Characteristics'!$C:$C,0)))</f>
        <v/>
      </c>
      <c r="R268" s="293" t="str">
        <f>IF(ISBLANK(INDEX('Policy Characteristics'!L:L,MATCH($C268,'Policy Characteristics'!$C:$C,0))),"",INDEX('Policy Characteristics'!L:L,MATCH($C268,'Policy Characteristics'!$C:$C,0)))</f>
        <v/>
      </c>
    </row>
    <row r="269" spans="1:18" s="293" customFormat="1" x14ac:dyDescent="0.25">
      <c r="A269" s="293" t="str">
        <f>IF(ISBLANK(INDEX('Policy Characteristics'!A:A,MATCH($C269,'Policy Characteristics'!$C:$C,0))),"",INDEX('Policy Characteristics'!A:A,MATCH($C269,'Policy Characteristics'!$C:$C,0)))</f>
        <v>Electricity Supply</v>
      </c>
      <c r="B269" s="294" t="str">
        <f>IF(ISBLANK(INDEX('Policy Characteristics'!B:B,MATCH($C269,'Policy Characteristics'!$C:$C,0))),"",INDEX('Policy Characteristics'!B:B,MATCH($C269,'Policy Characteristics'!$C:$C,0)))</f>
        <v>Non BAU Mandated Capacity Construction</v>
      </c>
      <c r="C269" s="293" t="str">
        <f t="shared" si="22"/>
        <v>Boolean Use Non BAU Mandated Capacity Construction Schedule</v>
      </c>
      <c r="D269" s="299" t="s">
        <v>726</v>
      </c>
      <c r="E269" s="298"/>
      <c r="F269" s="299" t="s">
        <v>727</v>
      </c>
      <c r="G269" s="298"/>
      <c r="H269" s="20">
        <v>644</v>
      </c>
      <c r="I269" s="295" t="s">
        <v>660</v>
      </c>
      <c r="J269" s="296" t="str">
        <f>IF(ISBLANK(INDEX('Policy Characteristics'!D:D,MATCH($C269,'Policy Characteristics'!$C:$C,0))),"",INDEX('Policy Characteristics'!D:D,MATCH($C269,'Policy Characteristics'!$C:$C,0)))</f>
        <v>Non BAU Mandated Capacity Construction</v>
      </c>
      <c r="K269" s="293" t="str">
        <f>IF(ISBLANK(INDEX('Policy Characteristics'!E:E,MATCH($C269,'Policy Characteristics'!$C:$C,0))),"",INDEX('Policy Characteristics'!E:E,MATCH($C269,'Policy Characteristics'!$C:$C,0)))</f>
        <v/>
      </c>
      <c r="L269" s="293">
        <f>IF(ISBLANK(INDEX('Policy Characteristics'!F:F,MATCH($C269,'Policy Characteristics'!$C:$C,0))),"",INDEX('Policy Characteristics'!F:F,MATCH($C269,'Policy Characteristics'!$C:$C,0)))</f>
        <v>0</v>
      </c>
      <c r="M269" s="293">
        <f>IF(ISBLANK(INDEX('Policy Characteristics'!G:G,MATCH($C269,'Policy Characteristics'!$C:$C,0))),"",INDEX('Policy Characteristics'!G:G,MATCH($C269,'Policy Characteristics'!$C:$C,0)))</f>
        <v>1</v>
      </c>
      <c r="N269" s="293">
        <f>IF(ISBLANK(INDEX('Policy Characteristics'!H:H,MATCH($C269,'Policy Characteristics'!$C:$C,0))),"",INDEX('Policy Characteristics'!H:H,MATCH($C269,'Policy Characteristics'!$C:$C,0)))</f>
        <v>1</v>
      </c>
      <c r="O269" s="293" t="str">
        <f>IF(ISBLANK(INDEX('Policy Characteristics'!I:I,MATCH($C269,'Policy Characteristics'!$C:$C,0))),"",INDEX('Policy Characteristics'!I:I,MATCH($C269,'Policy Characteristics'!$C:$C,0)))</f>
        <v>on/off</v>
      </c>
      <c r="P269" s="293" t="str">
        <f>IF(ISBLANK(INDEX('Policy Characteristics'!J:J,MATCH($C269,'Policy Characteristics'!$C:$C,0))),"",INDEX('Policy Characteristics'!J:J,MATCH($C269,'Policy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293" t="str">
        <f>IF(ISBLANK(INDEX('Policy Characteristics'!K:K,MATCH($C269,'Policy Characteristics'!$C:$C,0))),"",INDEX('Policy Characteristics'!K:K,MATCH($C269,'Policy Characteristics'!$C:$C,0)))</f>
        <v/>
      </c>
      <c r="R269" s="293" t="str">
        <f>IF(ISBLANK(INDEX('Policy Characteristics'!L:L,MATCH($C269,'Policy Characteristics'!$C:$C,0))),"",INDEX('Policy Characteristics'!L:L,MATCH($C269,'Policy Characteristics'!$C:$C,0)))</f>
        <v/>
      </c>
    </row>
    <row r="270" spans="1:18" s="293" customFormat="1" x14ac:dyDescent="0.25">
      <c r="A270" s="293" t="str">
        <f>IF(ISBLANK(INDEX('Policy Characteristics'!A:A,MATCH($C270,'Policy Characteristics'!$C:$C,0))),"",INDEX('Policy Characteristics'!A:A,MATCH($C270,'Policy Characteristics'!$C:$C,0)))</f>
        <v>Electricity Supply</v>
      </c>
      <c r="B270" s="294" t="str">
        <f>IF(ISBLANK(INDEX('Policy Characteristics'!B:B,MATCH($C270,'Policy Characteristics'!$C:$C,0))),"",INDEX('Policy Characteristics'!B:B,MATCH($C270,'Policy Characteristics'!$C:$C,0)))</f>
        <v>Non BAU Mandated Capacity Construction</v>
      </c>
      <c r="C270" s="293" t="str">
        <f t="shared" si="22"/>
        <v>Boolean Use Non BAU Mandated Capacity Construction Schedule</v>
      </c>
      <c r="D270" s="299" t="s">
        <v>728</v>
      </c>
      <c r="E270" s="298"/>
      <c r="F270" s="299" t="s">
        <v>729</v>
      </c>
      <c r="G270" s="298"/>
      <c r="H270" s="20">
        <v>645</v>
      </c>
      <c r="I270" s="295" t="s">
        <v>650</v>
      </c>
      <c r="J270" s="296" t="str">
        <f>IF(ISBLANK(INDEX('Policy Characteristics'!D:D,MATCH($C270,'Policy Characteristics'!$C:$C,0))),"",INDEX('Policy Characteristics'!D:D,MATCH($C270,'Policy Characteristics'!$C:$C,0)))</f>
        <v>Non BAU Mandated Capacity Construction</v>
      </c>
      <c r="K270" s="293" t="str">
        <f>IF(ISBLANK(INDEX('Policy Characteristics'!E:E,MATCH($C270,'Policy Characteristics'!$C:$C,0))),"",INDEX('Policy Characteristics'!E:E,MATCH($C270,'Policy Characteristics'!$C:$C,0)))</f>
        <v/>
      </c>
      <c r="L270" s="293">
        <f>IF(ISBLANK(INDEX('Policy Characteristics'!F:F,MATCH($C270,'Policy Characteristics'!$C:$C,0))),"",INDEX('Policy Characteristics'!F:F,MATCH($C270,'Policy Characteristics'!$C:$C,0)))</f>
        <v>0</v>
      </c>
      <c r="M270" s="293">
        <f>IF(ISBLANK(INDEX('Policy Characteristics'!G:G,MATCH($C270,'Policy Characteristics'!$C:$C,0))),"",INDEX('Policy Characteristics'!G:G,MATCH($C270,'Policy Characteristics'!$C:$C,0)))</f>
        <v>1</v>
      </c>
      <c r="N270" s="293">
        <f>IF(ISBLANK(INDEX('Policy Characteristics'!H:H,MATCH($C270,'Policy Characteristics'!$C:$C,0))),"",INDEX('Policy Characteristics'!H:H,MATCH($C270,'Policy Characteristics'!$C:$C,0)))</f>
        <v>1</v>
      </c>
      <c r="O270" s="293" t="str">
        <f>IF(ISBLANK(INDEX('Policy Characteristics'!I:I,MATCH($C270,'Policy Characteristics'!$C:$C,0))),"",INDEX('Policy Characteristics'!I:I,MATCH($C270,'Policy Characteristics'!$C:$C,0)))</f>
        <v>on/off</v>
      </c>
      <c r="P270" s="293" t="str">
        <f>IF(ISBLANK(INDEX('Policy Characteristics'!J:J,MATCH($C270,'Policy Characteristics'!$C:$C,0))),"",INDEX('Policy Characteristics'!J:J,MATCH($C270,'Policy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293" t="str">
        <f>IF(ISBLANK(INDEX('Policy Characteristics'!K:K,MATCH($C270,'Policy Characteristics'!$C:$C,0))),"",INDEX('Policy Characteristics'!K:K,MATCH($C270,'Policy Characteristics'!$C:$C,0)))</f>
        <v/>
      </c>
      <c r="R270" s="293" t="str">
        <f>IF(ISBLANK(INDEX('Policy Characteristics'!L:L,MATCH($C270,'Policy Characteristics'!$C:$C,0))),"",INDEX('Policy Characteristics'!L:L,MATCH($C270,'Policy Characteristics'!$C:$C,0)))</f>
        <v/>
      </c>
    </row>
    <row r="271" spans="1:18" s="293" customFormat="1" x14ac:dyDescent="0.25">
      <c r="A271" s="293" t="str">
        <f>IF(ISBLANK(INDEX('Policy Characteristics'!A:A,MATCH($C271,'Policy Characteristics'!$C:$C,0))),"",INDEX('Policy Characteristics'!A:A,MATCH($C271,'Policy Characteristics'!$C:$C,0)))</f>
        <v>Electricity Supply</v>
      </c>
      <c r="B271" s="294" t="str">
        <f>IF(ISBLANK(INDEX('Policy Characteristics'!B:B,MATCH($C271,'Policy Characteristics'!$C:$C,0))),"",INDEX('Policy Characteristics'!B:B,MATCH($C271,'Policy Characteristics'!$C:$C,0)))</f>
        <v>Non BAU Mandated Capacity Construction</v>
      </c>
      <c r="C271" s="293" t="str">
        <f t="shared" si="22"/>
        <v>Boolean Use Non BAU Mandated Capacity Construction Schedule</v>
      </c>
      <c r="D271" s="299" t="s">
        <v>730</v>
      </c>
      <c r="E271" s="298"/>
      <c r="F271" s="299" t="s">
        <v>731</v>
      </c>
      <c r="G271" s="298"/>
      <c r="H271" s="20">
        <v>646</v>
      </c>
      <c r="I271" s="295" t="s">
        <v>660</v>
      </c>
      <c r="J271" s="296" t="str">
        <f>IF(ISBLANK(INDEX('Policy Characteristics'!D:D,MATCH($C271,'Policy Characteristics'!$C:$C,0))),"",INDEX('Policy Characteristics'!D:D,MATCH($C271,'Policy Characteristics'!$C:$C,0)))</f>
        <v>Non BAU Mandated Capacity Construction</v>
      </c>
      <c r="K271" s="293" t="str">
        <f>IF(ISBLANK(INDEX('Policy Characteristics'!E:E,MATCH($C271,'Policy Characteristics'!$C:$C,0))),"",INDEX('Policy Characteristics'!E:E,MATCH($C271,'Policy Characteristics'!$C:$C,0)))</f>
        <v/>
      </c>
      <c r="L271" s="293">
        <f>IF(ISBLANK(INDEX('Policy Characteristics'!F:F,MATCH($C271,'Policy Characteristics'!$C:$C,0))),"",INDEX('Policy Characteristics'!F:F,MATCH($C271,'Policy Characteristics'!$C:$C,0)))</f>
        <v>0</v>
      </c>
      <c r="M271" s="293">
        <f>IF(ISBLANK(INDEX('Policy Characteristics'!G:G,MATCH($C271,'Policy Characteristics'!$C:$C,0))),"",INDEX('Policy Characteristics'!G:G,MATCH($C271,'Policy Characteristics'!$C:$C,0)))</f>
        <v>1</v>
      </c>
      <c r="N271" s="293">
        <f>IF(ISBLANK(INDEX('Policy Characteristics'!H:H,MATCH($C271,'Policy Characteristics'!$C:$C,0))),"",INDEX('Policy Characteristics'!H:H,MATCH($C271,'Policy Characteristics'!$C:$C,0)))</f>
        <v>1</v>
      </c>
      <c r="O271" s="293" t="str">
        <f>IF(ISBLANK(INDEX('Policy Characteristics'!I:I,MATCH($C271,'Policy Characteristics'!$C:$C,0))),"",INDEX('Policy Characteristics'!I:I,MATCH($C271,'Policy Characteristics'!$C:$C,0)))</f>
        <v>on/off</v>
      </c>
      <c r="P271" s="293" t="str">
        <f>IF(ISBLANK(INDEX('Policy Characteristics'!J:J,MATCH($C271,'Policy Characteristics'!$C:$C,0))),"",INDEX('Policy Characteristics'!J:J,MATCH($C271,'Policy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293" t="str">
        <f>IF(ISBLANK(INDEX('Policy Characteristics'!K:K,MATCH($C271,'Policy Characteristics'!$C:$C,0))),"",INDEX('Policy Characteristics'!K:K,MATCH($C271,'Policy Characteristics'!$C:$C,0)))</f>
        <v/>
      </c>
      <c r="R271" s="293" t="str">
        <f>IF(ISBLANK(INDEX('Policy Characteristics'!L:L,MATCH($C271,'Policy Characteristics'!$C:$C,0))),"",INDEX('Policy Characteristics'!L:L,MATCH($C271,'Policy Characteristics'!$C:$C,0)))</f>
        <v/>
      </c>
    </row>
    <row r="272" spans="1:18" s="293" customFormat="1" x14ac:dyDescent="0.25">
      <c r="A272" s="293" t="str">
        <f>IF(ISBLANK(INDEX('Policy Characteristics'!A:A,MATCH($C272,'Policy Characteristics'!$C:$C,0))),"",INDEX('Policy Characteristics'!A:A,MATCH($C272,'Policy Characteristics'!$C:$C,0)))</f>
        <v>Electricity Supply</v>
      </c>
      <c r="B272" s="294" t="str">
        <f>IF(ISBLANK(INDEX('Policy Characteristics'!B:B,MATCH($C272,'Policy Characteristics'!$C:$C,0))),"",INDEX('Policy Characteristics'!B:B,MATCH($C272,'Policy Characteristics'!$C:$C,0)))</f>
        <v>Non BAU Mandated Capacity Construction</v>
      </c>
      <c r="C272" s="293" t="str">
        <f t="shared" si="22"/>
        <v>Boolean Use Non BAU Mandated Capacity Construction Schedule</v>
      </c>
      <c r="D272" s="299" t="s">
        <v>732</v>
      </c>
      <c r="E272" s="298"/>
      <c r="F272" s="299" t="s">
        <v>733</v>
      </c>
      <c r="G272" s="298"/>
      <c r="H272" s="20">
        <v>647</v>
      </c>
      <c r="I272" s="295" t="s">
        <v>660</v>
      </c>
      <c r="J272" s="296" t="str">
        <f>IF(ISBLANK(INDEX('Policy Characteristics'!D:D,MATCH($C272,'Policy Characteristics'!$C:$C,0))),"",INDEX('Policy Characteristics'!D:D,MATCH($C272,'Policy Characteristics'!$C:$C,0)))</f>
        <v>Non BAU Mandated Capacity Construction</v>
      </c>
      <c r="K272" s="293" t="str">
        <f>IF(ISBLANK(INDEX('Policy Characteristics'!E:E,MATCH($C272,'Policy Characteristics'!$C:$C,0))),"",INDEX('Policy Characteristics'!E:E,MATCH($C272,'Policy Characteristics'!$C:$C,0)))</f>
        <v/>
      </c>
      <c r="L272" s="293">
        <f>IF(ISBLANK(INDEX('Policy Characteristics'!F:F,MATCH($C272,'Policy Characteristics'!$C:$C,0))),"",INDEX('Policy Characteristics'!F:F,MATCH($C272,'Policy Characteristics'!$C:$C,0)))</f>
        <v>0</v>
      </c>
      <c r="M272" s="293">
        <f>IF(ISBLANK(INDEX('Policy Characteristics'!G:G,MATCH($C272,'Policy Characteristics'!$C:$C,0))),"",INDEX('Policy Characteristics'!G:G,MATCH($C272,'Policy Characteristics'!$C:$C,0)))</f>
        <v>1</v>
      </c>
      <c r="N272" s="293">
        <f>IF(ISBLANK(INDEX('Policy Characteristics'!H:H,MATCH($C272,'Policy Characteristics'!$C:$C,0))),"",INDEX('Policy Characteristics'!H:H,MATCH($C272,'Policy Characteristics'!$C:$C,0)))</f>
        <v>1</v>
      </c>
      <c r="O272" s="293" t="str">
        <f>IF(ISBLANK(INDEX('Policy Characteristics'!I:I,MATCH($C272,'Policy Characteristics'!$C:$C,0))),"",INDEX('Policy Characteristics'!I:I,MATCH($C272,'Policy Characteristics'!$C:$C,0)))</f>
        <v>on/off</v>
      </c>
      <c r="P272" s="293" t="str">
        <f>IF(ISBLANK(INDEX('Policy Characteristics'!J:J,MATCH($C272,'Policy Characteristics'!$C:$C,0))),"",INDEX('Policy Characteristics'!J:J,MATCH($C272,'Policy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293" t="str">
        <f>IF(ISBLANK(INDEX('Policy Characteristics'!K:K,MATCH($C272,'Policy Characteristics'!$C:$C,0))),"",INDEX('Policy Characteristics'!K:K,MATCH($C272,'Policy Characteristics'!$C:$C,0)))</f>
        <v/>
      </c>
      <c r="R272" s="293" t="str">
        <f>IF(ISBLANK(INDEX('Policy Characteristics'!L:L,MATCH($C272,'Policy Characteristics'!$C:$C,0))),"",INDEX('Policy Characteristics'!L:L,MATCH($C272,'Policy Characteristics'!$C:$C,0)))</f>
        <v/>
      </c>
    </row>
    <row r="273" spans="1:18" s="293" customFormat="1" x14ac:dyDescent="0.25">
      <c r="A273" s="293" t="str">
        <f>IF(ISBLANK(INDEX('Policy Characteristics'!A:A,MATCH($C273,'Policy Characteristics'!$C:$C,0))),"",INDEX('Policy Characteristics'!A:A,MATCH($C273,'Policy Characteristics'!$C:$C,0)))</f>
        <v>Electricity Supply</v>
      </c>
      <c r="B273" s="294" t="str">
        <f>IF(ISBLANK(INDEX('Policy Characteristics'!B:B,MATCH($C273,'Policy Characteristics'!$C:$C,0))),"",INDEX('Policy Characteristics'!B:B,MATCH($C273,'Policy Characteristics'!$C:$C,0)))</f>
        <v>Non BAU Mandated Capacity Construction</v>
      </c>
      <c r="C273" s="293" t="str">
        <f t="shared" si="22"/>
        <v>Boolean Use Non BAU Mandated Capacity Construction Schedule</v>
      </c>
      <c r="D273" s="299" t="s">
        <v>734</v>
      </c>
      <c r="E273" s="298"/>
      <c r="F273" s="299" t="s">
        <v>735</v>
      </c>
      <c r="G273" s="298"/>
      <c r="H273" s="20">
        <v>648</v>
      </c>
      <c r="I273" s="295" t="s">
        <v>660</v>
      </c>
      <c r="J273" s="296" t="str">
        <f>IF(ISBLANK(INDEX('Policy Characteristics'!D:D,MATCH($C273,'Policy Characteristics'!$C:$C,0))),"",INDEX('Policy Characteristics'!D:D,MATCH($C273,'Policy Characteristics'!$C:$C,0)))</f>
        <v>Non BAU Mandated Capacity Construction</v>
      </c>
      <c r="K273" s="293" t="str">
        <f>IF(ISBLANK(INDEX('Policy Characteristics'!E:E,MATCH($C273,'Policy Characteristics'!$C:$C,0))),"",INDEX('Policy Characteristics'!E:E,MATCH($C273,'Policy Characteristics'!$C:$C,0)))</f>
        <v/>
      </c>
      <c r="L273" s="293">
        <f>IF(ISBLANK(INDEX('Policy Characteristics'!F:F,MATCH($C273,'Policy Characteristics'!$C:$C,0))),"",INDEX('Policy Characteristics'!F:F,MATCH($C273,'Policy Characteristics'!$C:$C,0)))</f>
        <v>0</v>
      </c>
      <c r="M273" s="293">
        <f>IF(ISBLANK(INDEX('Policy Characteristics'!G:G,MATCH($C273,'Policy Characteristics'!$C:$C,0))),"",INDEX('Policy Characteristics'!G:G,MATCH($C273,'Policy Characteristics'!$C:$C,0)))</f>
        <v>1</v>
      </c>
      <c r="N273" s="293">
        <f>IF(ISBLANK(INDEX('Policy Characteristics'!H:H,MATCH($C273,'Policy Characteristics'!$C:$C,0))),"",INDEX('Policy Characteristics'!H:H,MATCH($C273,'Policy Characteristics'!$C:$C,0)))</f>
        <v>1</v>
      </c>
      <c r="O273" s="293" t="str">
        <f>IF(ISBLANK(INDEX('Policy Characteristics'!I:I,MATCH($C273,'Policy Characteristics'!$C:$C,0))),"",INDEX('Policy Characteristics'!I:I,MATCH($C273,'Policy Characteristics'!$C:$C,0)))</f>
        <v>on/off</v>
      </c>
      <c r="P273" s="293" t="str">
        <f>IF(ISBLANK(INDEX('Policy Characteristics'!J:J,MATCH($C273,'Policy Characteristics'!$C:$C,0))),"",INDEX('Policy Characteristics'!J:J,MATCH($C273,'Policy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293" t="str">
        <f>IF(ISBLANK(INDEX('Policy Characteristics'!K:K,MATCH($C273,'Policy Characteristics'!$C:$C,0))),"",INDEX('Policy Characteristics'!K:K,MATCH($C273,'Policy Characteristics'!$C:$C,0)))</f>
        <v/>
      </c>
      <c r="R273" s="293" t="str">
        <f>IF(ISBLANK(INDEX('Policy Characteristics'!L:L,MATCH($C273,'Policy Characteristics'!$C:$C,0))),"",INDEX('Policy Characteristics'!L:L,MATCH($C273,'Policy Characteristics'!$C:$C,0)))</f>
        <v/>
      </c>
    </row>
    <row r="274" spans="1:18" s="293" customFormat="1" x14ac:dyDescent="0.25">
      <c r="A274" s="293" t="str">
        <f>IF(ISBLANK(INDEX('Policy Characteristics'!A:A,MATCH($C274,'Policy Characteristics'!$C:$C,0))),"",INDEX('Policy Characteristics'!A:A,MATCH($C274,'Policy Characteristics'!$C:$C,0)))</f>
        <v>Electricity Supply</v>
      </c>
      <c r="B274" s="294" t="str">
        <f>IF(ISBLANK(INDEX('Policy Characteristics'!B:B,MATCH($C274,'Policy Characteristics'!$C:$C,0))),"",INDEX('Policy Characteristics'!B:B,MATCH($C274,'Policy Characteristics'!$C:$C,0)))</f>
        <v>Non BAU RPS Qualifying Resources</v>
      </c>
      <c r="C274" t="s">
        <v>287</v>
      </c>
      <c r="D274" s="298"/>
      <c r="E274" s="298"/>
      <c r="F274" s="298"/>
      <c r="G274" s="298"/>
      <c r="H274" s="20">
        <v>649</v>
      </c>
      <c r="I274" s="295" t="s">
        <v>660</v>
      </c>
      <c r="J274" s="296" t="str">
        <f>IF(ISBLANK(INDEX('Policy Characteristics'!D:D,MATCH($C274,'Policy Characteristics'!$C:$C,0))),"",INDEX('Policy Characteristics'!D:D,MATCH($C274,'Policy Characteristics'!$C:$C,0)))</f>
        <v>Non BAU RPS Qualifying Resources</v>
      </c>
      <c r="K274" s="293" t="str">
        <f>IF(ISBLANK(INDEX('Policy Characteristics'!E:E,MATCH($C274,'Policy Characteristics'!$C:$C,0))),"",INDEX('Policy Characteristics'!E:E,MATCH($C274,'Policy Characteristics'!$C:$C,0)))</f>
        <v>elec non BAU RPS qualifying resources</v>
      </c>
      <c r="L274" s="293">
        <f>IF(ISBLANK(INDEX('Policy Characteristics'!F:F,MATCH($C274,'Policy Characteristics'!$C:$C,0))),"",INDEX('Policy Characteristics'!F:F,MATCH($C274,'Policy Characteristics'!$C:$C,0)))</f>
        <v>0</v>
      </c>
      <c r="M274" s="293">
        <f>IF(ISBLANK(INDEX('Policy Characteristics'!G:G,MATCH($C274,'Policy Characteristics'!$C:$C,0))),"",INDEX('Policy Characteristics'!G:G,MATCH($C274,'Policy Characteristics'!$C:$C,0)))</f>
        <v>1</v>
      </c>
      <c r="N274" s="293">
        <f>IF(ISBLANK(INDEX('Policy Characteristics'!H:H,MATCH($C274,'Policy Characteristics'!$C:$C,0))),"",INDEX('Policy Characteristics'!H:H,MATCH($C274,'Policy Characteristics'!$C:$C,0)))</f>
        <v>1</v>
      </c>
      <c r="O274" s="293" t="str">
        <f>IF(ISBLANK(INDEX('Policy Characteristics'!I:I,MATCH($C274,'Policy Characteristics'!$C:$C,0))),"",INDEX('Policy Characteristics'!I:I,MATCH($C274,'Policy Characteristics'!$C:$C,0)))</f>
        <v>on/off</v>
      </c>
      <c r="P274" s="293" t="str">
        <f>IF(ISBLANK(INDEX('Policy Characteristics'!J:J,MATCH($C274,'Policy Characteristics'!$C:$C,0))),"",INDEX('Policy Characteristics'!J:J,MATCH($C274,'Policy Characteristics'!$C:$C,0)))</f>
        <v/>
      </c>
      <c r="Q274" s="293" t="str">
        <f>IF(ISBLANK(INDEX('Policy Characteristics'!K:K,MATCH($C274,'Policy Characteristics'!$C:$C,0))),"",INDEX('Policy Characteristics'!K:K,MATCH($C274,'Policy Characteristics'!$C:$C,0)))</f>
        <v/>
      </c>
      <c r="R274" s="293" t="str">
        <f>IF(ISBLANK(INDEX('Policy Characteristics'!L:L,MATCH($C274,'Policy Characteristics'!$C:$C,0))),"",INDEX('Policy Characteristics'!L:L,MATCH($C274,'Policy Characteristics'!$C:$C,0)))</f>
        <v/>
      </c>
    </row>
    <row r="275" spans="1:18" s="293" customFormat="1" x14ac:dyDescent="0.25">
      <c r="A275" s="293" t="str">
        <f>IF(ISBLANK(INDEX('Policy Characteristics'!A:A,MATCH($C275,'Policy Characteristics'!$C:$C,0))),"",INDEX('Policy Characteristics'!A:A,MATCH($C275,'Policy Characteristics'!$C:$C,0)))</f>
        <v>Electricity Supply</v>
      </c>
      <c r="B275" s="294" t="str">
        <f>IF(ISBLANK(INDEX('Policy Characteristics'!B:B,MATCH($C275,'Policy Characteristics'!$C:$C,0))),"",INDEX('Policy Characteristics'!B:B,MATCH($C275,'Policy Characteristics'!$C:$C,0)))</f>
        <v>Nuclear Plant Lifetime Extension</v>
      </c>
      <c r="C275" t="s">
        <v>290</v>
      </c>
      <c r="D275" s="299"/>
      <c r="E275" s="300"/>
      <c r="F275" s="299"/>
      <c r="G275" s="300"/>
      <c r="H275" s="20">
        <v>35</v>
      </c>
      <c r="I275" s="297" t="s">
        <v>660</v>
      </c>
      <c r="J275" s="296" t="str">
        <f>IF(ISBLANK(INDEX('Policy Characteristics'!D:D,MATCH($C275,'Policy Characteristics'!$C:$C,0))),"",INDEX('Policy Characteristics'!D:D,MATCH($C275,'Policy Characteristics'!$C:$C,0)))</f>
        <v>Nuclear Lifetime Extension</v>
      </c>
      <c r="K275" s="293" t="str">
        <f>IF(ISBLANK(INDEX('Policy Characteristics'!E:E,MATCH($C275,'Policy Characteristics'!$C:$C,0))),"",INDEX('Policy Characteristics'!E:E,MATCH($C275,'Policy Characteristics'!$C:$C,0)))</f>
        <v/>
      </c>
      <c r="L275" s="293">
        <f>IF(ISBLANK(INDEX('Policy Characteristics'!F:F,MATCH($C275,'Policy Characteristics'!$C:$C,0))),"",INDEX('Policy Characteristics'!F:F,MATCH($C275,'Policy Characteristics'!$C:$C,0)))</f>
        <v>0</v>
      </c>
      <c r="M275" s="293">
        <f>IF(ISBLANK(INDEX('Policy Characteristics'!G:G,MATCH($C275,'Policy Characteristics'!$C:$C,0))),"",INDEX('Policy Characteristics'!G:G,MATCH($C275,'Policy Characteristics'!$C:$C,0)))</f>
        <v>20</v>
      </c>
      <c r="N275" s="293">
        <f>IF(ISBLANK(INDEX('Policy Characteristics'!H:H,MATCH($C275,'Policy Characteristics'!$C:$C,0))),"",INDEX('Policy Characteristics'!H:H,MATCH($C275,'Policy Characteristics'!$C:$C,0)))</f>
        <v>1</v>
      </c>
      <c r="O275" s="293" t="str">
        <f>IF(ISBLANK(INDEX('Policy Characteristics'!I:I,MATCH($C275,'Policy Characteristics'!$C:$C,0))),"",INDEX('Policy Characteristics'!I:I,MATCH($C275,'Policy Characteristics'!$C:$C,0)))</f>
        <v>year(s)</v>
      </c>
      <c r="P275" s="293" t="str">
        <f>IF(ISBLANK(INDEX('Policy Characteristics'!J:J,MATCH($C275,'Policy Characteristics'!$C:$C,0))),"",INDEX('Policy Characteristics'!J:J,MATCH($C275,'Policy Characteristics'!$C:$C,0)))</f>
        <v>**Description:** This policy extends the lifetime of all nuclear plants by the specified number of years.</v>
      </c>
      <c r="Q275" s="293" t="str">
        <f>IF(ISBLANK(INDEX('Policy Characteristics'!K:K,MATCH($C275,'Policy Characteristics'!$C:$C,0))),"",INDEX('Policy Characteristics'!K:K,MATCH($C275,'Policy Characteristics'!$C:$C,0)))</f>
        <v>electricity-sector-main.html#life-ext</v>
      </c>
      <c r="R275" s="293" t="str">
        <f>IF(ISBLANK(INDEX('Policy Characteristics'!L:L,MATCH($C275,'Policy Characteristics'!$C:$C,0))),"",INDEX('Policy Characteristics'!L:L,MATCH($C275,'Policy Characteristics'!$C:$C,0)))</f>
        <v>nuclear-lifetime-extension.html</v>
      </c>
    </row>
    <row r="276" spans="1:18" s="275" customFormat="1" x14ac:dyDescent="0.25">
      <c r="A276" s="293" t="str">
        <f>IF(ISBLANK(INDEX('Policy Characteristics'!A:A,MATCH($C276,'Policy Characteristics'!$C:$C,0))),"",INDEX('Policy Characteristics'!A:A,MATCH($C276,'Policy Characteristics'!$C:$C,0)))</f>
        <v>Electricity Supply</v>
      </c>
      <c r="B276" s="294" t="str">
        <f>IF(ISBLANK(INDEX('Policy Characteristics'!B:B,MATCH($C276,'Policy Characteristics'!$C:$C,0))),"",INDEX('Policy Characteristics'!B:B,MATCH($C276,'Policy Characteristics'!$C:$C,0)))</f>
        <v>Reduce Plant Downtime</v>
      </c>
      <c r="C276" s="275" t="s">
        <v>298</v>
      </c>
      <c r="D276" s="299" t="s">
        <v>704</v>
      </c>
      <c r="E276" s="299" t="s">
        <v>736</v>
      </c>
      <c r="F276" s="298"/>
      <c r="G276" s="299"/>
      <c r="H276" s="255">
        <v>650</v>
      </c>
      <c r="I276" s="297" t="s">
        <v>660</v>
      </c>
      <c r="J276" s="296" t="str">
        <f>IF(ISBLANK(INDEX('Policy Characteristics'!D:D,MATCH($C276,'Policy Characteristics'!$C:$C,0))),"",INDEX('Policy Characteristics'!D:D,MATCH($C276,'Policy Characteristics'!$C:$C,0)))</f>
        <v>Reduce Plant Downtime</v>
      </c>
      <c r="K276" s="293" t="str">
        <f>IF(ISBLANK(INDEX('Policy Characteristics'!E:E,MATCH($C276,'Policy Characteristics'!$C:$C,0))),"",INDEX('Policy Characteristics'!E:E,MATCH($C276,'Policy Characteristics'!$C:$C,0)))</f>
        <v>elec reduce plant downtime</v>
      </c>
      <c r="L276" s="237">
        <f>IF(ISBLANK(INDEX('Policy Characteristics'!F:F,MATCH($C276,'Policy Characteristics'!$C:$C,0))),"",INDEX('Policy Characteristics'!F:F,MATCH($C276,'Policy Characteristics'!$C:$C,0)))</f>
        <v>0</v>
      </c>
      <c r="M276" s="237">
        <f>IF(ISBLANK(INDEX('Policy Characteristics'!G:G,MATCH($C276,'Policy Characteristics'!$C:$C,0))),"",INDEX('Policy Characteristics'!G:G,MATCH($C276,'Policy Characteristics'!$C:$C,0)))</f>
        <v>0.6</v>
      </c>
      <c r="N276" s="237">
        <f>IF(ISBLANK(INDEX('Policy Characteristics'!H:H,MATCH($C276,'Policy Characteristics'!$C:$C,0))),"",INDEX('Policy Characteristics'!H:H,MATCH($C276,'Policy Characteristics'!$C:$C,0)))</f>
        <v>0.01</v>
      </c>
      <c r="O276" s="293" t="str">
        <f>IF(ISBLANK(INDEX('Policy Characteristics'!I:I,MATCH($C276,'Policy Characteristics'!$C:$C,0))),"",INDEX('Policy Characteristics'!I:I,MATCH($C276,'Policy Characteristics'!$C:$C,0)))</f>
        <v>% reduction in downtime</v>
      </c>
      <c r="P276" s="293"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293" t="str">
        <f>IF(ISBLANK(INDEX('Policy Characteristics'!K:K,MATCH($C276,'Policy Characteristics'!$C:$C,0))),"",INDEX('Policy Characteristics'!K:K,MATCH($C276,'Policy Characteristics'!$C:$C,0)))</f>
        <v>electricity-sector-main.html#red-downtime</v>
      </c>
      <c r="R276" s="293" t="str">
        <f>IF(ISBLANK(INDEX('Policy Characteristics'!L:L,MATCH($C276,'Policy Characteristics'!$C:$C,0))),"",INDEX('Policy Characteristics'!L:L,MATCH($C276,'Policy Characteristics'!$C:$C,0)))</f>
        <v>reduce-downtime.html</v>
      </c>
    </row>
    <row r="277" spans="1:18" s="275" customFormat="1" x14ac:dyDescent="0.25">
      <c r="A277" s="293" t="str">
        <f>IF(ISBLANK(INDEX('Policy Characteristics'!A:A,MATCH($C277,'Policy Characteristics'!$C:$C,0))),"",INDEX('Policy Characteristics'!A:A,MATCH($C277,'Policy Characteristics'!$C:$C,0)))</f>
        <v>Electricity Supply</v>
      </c>
      <c r="B277" s="294" t="str">
        <f>IF(ISBLANK(INDEX('Policy Characteristics'!B:B,MATCH($C277,'Policy Characteristics'!$C:$C,0))),"",INDEX('Policy Characteristics'!B:B,MATCH($C277,'Policy Characteristics'!$C:$C,0)))</f>
        <v>Reduce Plant Downtime</v>
      </c>
      <c r="C277" s="254" t="str">
        <f t="shared" ref="C277:C306" si="23">C$276</f>
        <v>Percentage Reduction in Plant Downtime</v>
      </c>
      <c r="D277" s="299" t="s">
        <v>704</v>
      </c>
      <c r="E277" s="299" t="s">
        <v>737</v>
      </c>
      <c r="F277" s="298"/>
      <c r="G277" s="299"/>
      <c r="H277" s="255">
        <v>651</v>
      </c>
      <c r="I277" s="297" t="s">
        <v>660</v>
      </c>
      <c r="J277" s="296" t="str">
        <f>IF(ISBLANK(INDEX('Policy Characteristics'!D:D,MATCH($C277,'Policy Characteristics'!$C:$C,0))),"",INDEX('Policy Characteristics'!D:D,MATCH($C277,'Policy Characteristics'!$C:$C,0)))</f>
        <v>Reduce Plant Downtime</v>
      </c>
      <c r="K277" s="293" t="str">
        <f>IF(ISBLANK(INDEX('Policy Characteristics'!E:E,MATCH($C277,'Policy Characteristics'!$C:$C,0))),"",INDEX('Policy Characteristics'!E:E,MATCH($C277,'Policy Characteristics'!$C:$C,0)))</f>
        <v>elec reduce plant downtime</v>
      </c>
      <c r="L277" s="237">
        <f>IF(ISBLANK(INDEX('Policy Characteristics'!F:F,MATCH($C277,'Policy Characteristics'!$C:$C,0))),"",INDEX('Policy Characteristics'!F:F,MATCH($C277,'Policy Characteristics'!$C:$C,0)))</f>
        <v>0</v>
      </c>
      <c r="M277" s="237">
        <f>IF(ISBLANK(INDEX('Policy Characteristics'!G:G,MATCH($C277,'Policy Characteristics'!$C:$C,0))),"",INDEX('Policy Characteristics'!G:G,MATCH($C277,'Policy Characteristics'!$C:$C,0)))</f>
        <v>0.6</v>
      </c>
      <c r="N277" s="237">
        <f>IF(ISBLANK(INDEX('Policy Characteristics'!H:H,MATCH($C277,'Policy Characteristics'!$C:$C,0))),"",INDEX('Policy Characteristics'!H:H,MATCH($C277,'Policy Characteristics'!$C:$C,0)))</f>
        <v>0.01</v>
      </c>
      <c r="O277" s="293" t="str">
        <f>IF(ISBLANK(INDEX('Policy Characteristics'!I:I,MATCH($C277,'Policy Characteristics'!$C:$C,0))),"",INDEX('Policy Characteristics'!I:I,MATCH($C277,'Policy Characteristics'!$C:$C,0)))</f>
        <v>% reduction in downtime</v>
      </c>
      <c r="P277" s="293"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293" t="str">
        <f>IF(ISBLANK(INDEX('Policy Characteristics'!K:K,MATCH($C277,'Policy Characteristics'!$C:$C,0))),"",INDEX('Policy Characteristics'!K:K,MATCH($C277,'Policy Characteristics'!$C:$C,0)))</f>
        <v>electricity-sector-main.html#red-downtime</v>
      </c>
      <c r="R277" s="293" t="str">
        <f>IF(ISBLANK(INDEX('Policy Characteristics'!L:L,MATCH($C277,'Policy Characteristics'!$C:$C,0))),"",INDEX('Policy Characteristics'!L:L,MATCH($C277,'Policy Characteristics'!$C:$C,0)))</f>
        <v>reduce-downtime.html</v>
      </c>
    </row>
    <row r="278" spans="1:18" s="275" customFormat="1" x14ac:dyDescent="0.25">
      <c r="A278" s="293" t="str">
        <f>IF(ISBLANK(INDEX('Policy Characteristics'!A:A,MATCH($C278,'Policy Characteristics'!$C:$C,0))),"",INDEX('Policy Characteristics'!A:A,MATCH($C278,'Policy Characteristics'!$C:$C,0)))</f>
        <v>Electricity Supply</v>
      </c>
      <c r="B278" s="294" t="str">
        <f>IF(ISBLANK(INDEX('Policy Characteristics'!B:B,MATCH($C278,'Policy Characteristics'!$C:$C,0))),"",INDEX('Policy Characteristics'!B:B,MATCH($C278,'Policy Characteristics'!$C:$C,0)))</f>
        <v>Reduce Plant Downtime</v>
      </c>
      <c r="C278" s="254" t="str">
        <f t="shared" si="23"/>
        <v>Percentage Reduction in Plant Downtime</v>
      </c>
      <c r="D278" s="299" t="s">
        <v>704</v>
      </c>
      <c r="E278" s="299" t="s">
        <v>738</v>
      </c>
      <c r="F278" s="298"/>
      <c r="G278" s="299"/>
      <c r="H278" s="255">
        <v>652</v>
      </c>
      <c r="I278" s="297" t="s">
        <v>660</v>
      </c>
      <c r="J278" s="296" t="str">
        <f>IF(ISBLANK(INDEX('Policy Characteristics'!D:D,MATCH($C278,'Policy Characteristics'!$C:$C,0))),"",INDEX('Policy Characteristics'!D:D,MATCH($C278,'Policy Characteristics'!$C:$C,0)))</f>
        <v>Reduce Plant Downtime</v>
      </c>
      <c r="K278" s="293" t="str">
        <f>IF(ISBLANK(INDEX('Policy Characteristics'!E:E,MATCH($C278,'Policy Characteristics'!$C:$C,0))),"",INDEX('Policy Characteristics'!E:E,MATCH($C278,'Policy Characteristics'!$C:$C,0)))</f>
        <v>elec reduce plant downtime</v>
      </c>
      <c r="L278" s="237">
        <f>IF(ISBLANK(INDEX('Policy Characteristics'!F:F,MATCH($C278,'Policy Characteristics'!$C:$C,0))),"",INDEX('Policy Characteristics'!F:F,MATCH($C278,'Policy Characteristics'!$C:$C,0)))</f>
        <v>0</v>
      </c>
      <c r="M278" s="237">
        <f>IF(ISBLANK(INDEX('Policy Characteristics'!G:G,MATCH($C278,'Policy Characteristics'!$C:$C,0))),"",INDEX('Policy Characteristics'!G:G,MATCH($C278,'Policy Characteristics'!$C:$C,0)))</f>
        <v>0.6</v>
      </c>
      <c r="N278" s="237">
        <f>IF(ISBLANK(INDEX('Policy Characteristics'!H:H,MATCH($C278,'Policy Characteristics'!$C:$C,0))),"",INDEX('Policy Characteristics'!H:H,MATCH($C278,'Policy Characteristics'!$C:$C,0)))</f>
        <v>0.01</v>
      </c>
      <c r="O278" s="293" t="str">
        <f>IF(ISBLANK(INDEX('Policy Characteristics'!I:I,MATCH($C278,'Policy Characteristics'!$C:$C,0))),"",INDEX('Policy Characteristics'!I:I,MATCH($C278,'Policy Characteristics'!$C:$C,0)))</f>
        <v>% reduction in downtime</v>
      </c>
      <c r="P278" s="293"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293" t="str">
        <f>IF(ISBLANK(INDEX('Policy Characteristics'!K:K,MATCH($C278,'Policy Characteristics'!$C:$C,0))),"",INDEX('Policy Characteristics'!K:K,MATCH($C278,'Policy Characteristics'!$C:$C,0)))</f>
        <v>electricity-sector-main.html#red-downtime</v>
      </c>
      <c r="R278" s="293" t="str">
        <f>IF(ISBLANK(INDEX('Policy Characteristics'!L:L,MATCH($C278,'Policy Characteristics'!$C:$C,0))),"",INDEX('Policy Characteristics'!L:L,MATCH($C278,'Policy Characteristics'!$C:$C,0)))</f>
        <v>reduce-downtime.html</v>
      </c>
    </row>
    <row r="279" spans="1:18" s="275" customFormat="1" x14ac:dyDescent="0.25">
      <c r="A279" s="293" t="str">
        <f>IF(ISBLANK(INDEX('Policy Characteristics'!A:A,MATCH($C279,'Policy Characteristics'!$C:$C,0))),"",INDEX('Policy Characteristics'!A:A,MATCH($C279,'Policy Characteristics'!$C:$C,0)))</f>
        <v>Electricity Supply</v>
      </c>
      <c r="B279" s="294" t="str">
        <f>IF(ISBLANK(INDEX('Policy Characteristics'!B:B,MATCH($C279,'Policy Characteristics'!$C:$C,0))),"",INDEX('Policy Characteristics'!B:B,MATCH($C279,'Policy Characteristics'!$C:$C,0)))</f>
        <v>Reduce Plant Downtime</v>
      </c>
      <c r="C279" s="254" t="str">
        <f t="shared" si="23"/>
        <v>Percentage Reduction in Plant Downtime</v>
      </c>
      <c r="D279" s="299" t="s">
        <v>706</v>
      </c>
      <c r="E279" s="299" t="s">
        <v>736</v>
      </c>
      <c r="F279" s="299" t="s">
        <v>707</v>
      </c>
      <c r="G279" s="299" t="s">
        <v>739</v>
      </c>
      <c r="H279" s="255">
        <v>141</v>
      </c>
      <c r="I279" s="297" t="s">
        <v>650</v>
      </c>
      <c r="J279" s="296" t="str">
        <f>IF(ISBLANK(INDEX('Policy Characteristics'!D:D,MATCH($C279,'Policy Characteristics'!$C:$C,0))),"",INDEX('Policy Characteristics'!D:D,MATCH($C279,'Policy Characteristics'!$C:$C,0)))</f>
        <v>Reduce Plant Downtime</v>
      </c>
      <c r="K279" s="293" t="str">
        <f>IF(ISBLANK(INDEX('Policy Characteristics'!E:E,MATCH($C279,'Policy Characteristics'!$C:$C,0))),"",INDEX('Policy Characteristics'!E:E,MATCH($C279,'Policy Characteristics'!$C:$C,0)))</f>
        <v>elec reduce plant downtime</v>
      </c>
      <c r="L279" s="237">
        <f>IF(ISBLANK(INDEX('Policy Characteristics'!F:F,MATCH($C279,'Policy Characteristics'!$C:$C,0))),"",INDEX('Policy Characteristics'!F:F,MATCH($C279,'Policy Characteristics'!$C:$C,0)))</f>
        <v>0</v>
      </c>
      <c r="M279" s="237">
        <f>IF(ISBLANK(INDEX('Policy Characteristics'!G:G,MATCH($C279,'Policy Characteristics'!$C:$C,0))),"",INDEX('Policy Characteristics'!G:G,MATCH($C279,'Policy Characteristics'!$C:$C,0)))</f>
        <v>0.6</v>
      </c>
      <c r="N279" s="237">
        <f>IF(ISBLANK(INDEX('Policy Characteristics'!H:H,MATCH($C279,'Policy Characteristics'!$C:$C,0))),"",INDEX('Policy Characteristics'!H:H,MATCH($C279,'Policy Characteristics'!$C:$C,0)))</f>
        <v>0.01</v>
      </c>
      <c r="O279" s="293" t="str">
        <f>IF(ISBLANK(INDEX('Policy Characteristics'!I:I,MATCH($C279,'Policy Characteristics'!$C:$C,0))),"",INDEX('Policy Characteristics'!I:I,MATCH($C279,'Policy Characteristics'!$C:$C,0)))</f>
        <v>% reduction in downtime</v>
      </c>
      <c r="P279" s="293"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293" t="str">
        <f>IF(ISBLANK(INDEX('Policy Characteristics'!K:K,MATCH($C279,'Policy Characteristics'!$C:$C,0))),"",INDEX('Policy Characteristics'!K:K,MATCH($C279,'Policy Characteristics'!$C:$C,0)))</f>
        <v>electricity-sector-main.html#red-downtime</v>
      </c>
      <c r="R279" s="293" t="str">
        <f>IF(ISBLANK(INDEX('Policy Characteristics'!L:L,MATCH($C279,'Policy Characteristics'!$C:$C,0))),"",INDEX('Policy Characteristics'!L:L,MATCH($C279,'Policy Characteristics'!$C:$C,0)))</f>
        <v>reduce-downtime.html</v>
      </c>
    </row>
    <row r="280" spans="1:18" s="275" customFormat="1" x14ac:dyDescent="0.25">
      <c r="A280" s="293" t="str">
        <f>IF(ISBLANK(INDEX('Policy Characteristics'!A:A,MATCH($C280,'Policy Characteristics'!$C:$C,0))),"",INDEX('Policy Characteristics'!A:A,MATCH($C280,'Policy Characteristics'!$C:$C,0)))</f>
        <v>Electricity Supply</v>
      </c>
      <c r="B280" s="294" t="str">
        <f>IF(ISBLANK(INDEX('Policy Characteristics'!B:B,MATCH($C280,'Policy Characteristics'!$C:$C,0))),"",INDEX('Policy Characteristics'!B:B,MATCH($C280,'Policy Characteristics'!$C:$C,0)))</f>
        <v>Reduce Plant Downtime</v>
      </c>
      <c r="C280" s="254" t="str">
        <f t="shared" si="23"/>
        <v>Percentage Reduction in Plant Downtime</v>
      </c>
      <c r="D280" s="299" t="s">
        <v>706</v>
      </c>
      <c r="E280" s="299" t="s">
        <v>737</v>
      </c>
      <c r="F280" s="299"/>
      <c r="G280" s="299"/>
      <c r="H280" s="255">
        <v>653</v>
      </c>
      <c r="I280" s="297" t="s">
        <v>660</v>
      </c>
      <c r="J280" s="296" t="str">
        <f>IF(ISBLANK(INDEX('Policy Characteristics'!D:D,MATCH($C280,'Policy Characteristics'!$C:$C,0))),"",INDEX('Policy Characteristics'!D:D,MATCH($C280,'Policy Characteristics'!$C:$C,0)))</f>
        <v>Reduce Plant Downtime</v>
      </c>
      <c r="K280" s="293" t="str">
        <f>IF(ISBLANK(INDEX('Policy Characteristics'!E:E,MATCH($C280,'Policy Characteristics'!$C:$C,0))),"",INDEX('Policy Characteristics'!E:E,MATCH($C280,'Policy Characteristics'!$C:$C,0)))</f>
        <v>elec reduce plant downtime</v>
      </c>
      <c r="L280" s="237">
        <f>IF(ISBLANK(INDEX('Policy Characteristics'!F:F,MATCH($C280,'Policy Characteristics'!$C:$C,0))),"",INDEX('Policy Characteristics'!F:F,MATCH($C280,'Policy Characteristics'!$C:$C,0)))</f>
        <v>0</v>
      </c>
      <c r="M280" s="237">
        <f>IF(ISBLANK(INDEX('Policy Characteristics'!G:G,MATCH($C280,'Policy Characteristics'!$C:$C,0))),"",INDEX('Policy Characteristics'!G:G,MATCH($C280,'Policy Characteristics'!$C:$C,0)))</f>
        <v>0.6</v>
      </c>
      <c r="N280" s="237">
        <f>IF(ISBLANK(INDEX('Policy Characteristics'!H:H,MATCH($C280,'Policy Characteristics'!$C:$C,0))),"",INDEX('Policy Characteristics'!H:H,MATCH($C280,'Policy Characteristics'!$C:$C,0)))</f>
        <v>0.01</v>
      </c>
      <c r="O280" s="293" t="str">
        <f>IF(ISBLANK(INDEX('Policy Characteristics'!I:I,MATCH($C280,'Policy Characteristics'!$C:$C,0))),"",INDEX('Policy Characteristics'!I:I,MATCH($C280,'Policy Characteristics'!$C:$C,0)))</f>
        <v>% reduction in downtime</v>
      </c>
      <c r="P280" s="293"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293" t="str">
        <f>IF(ISBLANK(INDEX('Policy Characteristics'!K:K,MATCH($C280,'Policy Characteristics'!$C:$C,0))),"",INDEX('Policy Characteristics'!K:K,MATCH($C280,'Policy Characteristics'!$C:$C,0)))</f>
        <v>electricity-sector-main.html#red-downtime</v>
      </c>
      <c r="R280" s="293" t="str">
        <f>IF(ISBLANK(INDEX('Policy Characteristics'!L:L,MATCH($C280,'Policy Characteristics'!$C:$C,0))),"",INDEX('Policy Characteristics'!L:L,MATCH($C280,'Policy Characteristics'!$C:$C,0)))</f>
        <v>reduce-downtime.html</v>
      </c>
    </row>
    <row r="281" spans="1:18" s="275" customFormat="1" x14ac:dyDescent="0.25">
      <c r="A281" s="293" t="str">
        <f>IF(ISBLANK(INDEX('Policy Characteristics'!A:A,MATCH($C281,'Policy Characteristics'!$C:$C,0))),"",INDEX('Policy Characteristics'!A:A,MATCH($C281,'Policy Characteristics'!$C:$C,0)))</f>
        <v>Electricity Supply</v>
      </c>
      <c r="B281" s="294" t="str">
        <f>IF(ISBLANK(INDEX('Policy Characteristics'!B:B,MATCH($C281,'Policy Characteristics'!$C:$C,0))),"",INDEX('Policy Characteristics'!B:B,MATCH($C281,'Policy Characteristics'!$C:$C,0)))</f>
        <v>Reduce Plant Downtime</v>
      </c>
      <c r="C281" s="254" t="str">
        <f t="shared" si="23"/>
        <v>Percentage Reduction in Plant Downtime</v>
      </c>
      <c r="D281" s="299" t="s">
        <v>706</v>
      </c>
      <c r="E281" s="299" t="s">
        <v>738</v>
      </c>
      <c r="F281" s="299"/>
      <c r="G281" s="299"/>
      <c r="H281" s="255">
        <v>654</v>
      </c>
      <c r="I281" s="297" t="s">
        <v>660</v>
      </c>
      <c r="J281" s="296" t="str">
        <f>IF(ISBLANK(INDEX('Policy Characteristics'!D:D,MATCH($C281,'Policy Characteristics'!$C:$C,0))),"",INDEX('Policy Characteristics'!D:D,MATCH($C281,'Policy Characteristics'!$C:$C,0)))</f>
        <v>Reduce Plant Downtime</v>
      </c>
      <c r="K281" s="293" t="str">
        <f>IF(ISBLANK(INDEX('Policy Characteristics'!E:E,MATCH($C281,'Policy Characteristics'!$C:$C,0))),"",INDEX('Policy Characteristics'!E:E,MATCH($C281,'Policy Characteristics'!$C:$C,0)))</f>
        <v>elec reduce plant downtime</v>
      </c>
      <c r="L281" s="237">
        <f>IF(ISBLANK(INDEX('Policy Characteristics'!F:F,MATCH($C281,'Policy Characteristics'!$C:$C,0))),"",INDEX('Policy Characteristics'!F:F,MATCH($C281,'Policy Characteristics'!$C:$C,0)))</f>
        <v>0</v>
      </c>
      <c r="M281" s="237">
        <f>IF(ISBLANK(INDEX('Policy Characteristics'!G:G,MATCH($C281,'Policy Characteristics'!$C:$C,0))),"",INDEX('Policy Characteristics'!G:G,MATCH($C281,'Policy Characteristics'!$C:$C,0)))</f>
        <v>0.6</v>
      </c>
      <c r="N281" s="237">
        <f>IF(ISBLANK(INDEX('Policy Characteristics'!H:H,MATCH($C281,'Policy Characteristics'!$C:$C,0))),"",INDEX('Policy Characteristics'!H:H,MATCH($C281,'Policy Characteristics'!$C:$C,0)))</f>
        <v>0.01</v>
      </c>
      <c r="O281" s="293" t="str">
        <f>IF(ISBLANK(INDEX('Policy Characteristics'!I:I,MATCH($C281,'Policy Characteristics'!$C:$C,0))),"",INDEX('Policy Characteristics'!I:I,MATCH($C281,'Policy Characteristics'!$C:$C,0)))</f>
        <v>% reduction in downtime</v>
      </c>
      <c r="P281" s="293"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293" t="str">
        <f>IF(ISBLANK(INDEX('Policy Characteristics'!K:K,MATCH($C281,'Policy Characteristics'!$C:$C,0))),"",INDEX('Policy Characteristics'!K:K,MATCH($C281,'Policy Characteristics'!$C:$C,0)))</f>
        <v>electricity-sector-main.html#red-downtime</v>
      </c>
      <c r="R281" s="293" t="str">
        <f>IF(ISBLANK(INDEX('Policy Characteristics'!L:L,MATCH($C281,'Policy Characteristics'!$C:$C,0))),"",INDEX('Policy Characteristics'!L:L,MATCH($C281,'Policy Characteristics'!$C:$C,0)))</f>
        <v>reduce-downtime.html</v>
      </c>
    </row>
    <row r="282" spans="1:18" s="275" customFormat="1" x14ac:dyDescent="0.25">
      <c r="A282" s="293" t="str">
        <f>IF(ISBLANK(INDEX('Policy Characteristics'!A:A,MATCH($C282,'Policy Characteristics'!$C:$C,0))),"",INDEX('Policy Characteristics'!A:A,MATCH($C282,'Policy Characteristics'!$C:$C,0)))</f>
        <v>Electricity Supply</v>
      </c>
      <c r="B282" s="294" t="str">
        <f>IF(ISBLANK(INDEX('Policy Characteristics'!B:B,MATCH($C282,'Policy Characteristics'!$C:$C,0))),"",INDEX('Policy Characteristics'!B:B,MATCH($C282,'Policy Characteristics'!$C:$C,0)))</f>
        <v>Reduce Plant Downtime</v>
      </c>
      <c r="C282" s="254" t="str">
        <f t="shared" si="23"/>
        <v>Percentage Reduction in Plant Downtime</v>
      </c>
      <c r="D282" s="299" t="s">
        <v>708</v>
      </c>
      <c r="E282" s="299" t="s">
        <v>736</v>
      </c>
      <c r="F282" s="299"/>
      <c r="G282" s="299"/>
      <c r="H282" s="255">
        <v>655</v>
      </c>
      <c r="I282" s="297" t="s">
        <v>660</v>
      </c>
      <c r="J282" s="296" t="str">
        <f>IF(ISBLANK(INDEX('Policy Characteristics'!D:D,MATCH($C282,'Policy Characteristics'!$C:$C,0))),"",INDEX('Policy Characteristics'!D:D,MATCH($C282,'Policy Characteristics'!$C:$C,0)))</f>
        <v>Reduce Plant Downtime</v>
      </c>
      <c r="K282" s="293" t="str">
        <f>IF(ISBLANK(INDEX('Policy Characteristics'!E:E,MATCH($C282,'Policy Characteristics'!$C:$C,0))),"",INDEX('Policy Characteristics'!E:E,MATCH($C282,'Policy Characteristics'!$C:$C,0)))</f>
        <v>elec reduce plant downtime</v>
      </c>
      <c r="L282" s="237">
        <f>IF(ISBLANK(INDEX('Policy Characteristics'!F:F,MATCH($C282,'Policy Characteristics'!$C:$C,0))),"",INDEX('Policy Characteristics'!F:F,MATCH($C282,'Policy Characteristics'!$C:$C,0)))</f>
        <v>0</v>
      </c>
      <c r="M282" s="237">
        <f>IF(ISBLANK(INDEX('Policy Characteristics'!G:G,MATCH($C282,'Policy Characteristics'!$C:$C,0))),"",INDEX('Policy Characteristics'!G:G,MATCH($C282,'Policy Characteristics'!$C:$C,0)))</f>
        <v>0.6</v>
      </c>
      <c r="N282" s="237">
        <f>IF(ISBLANK(INDEX('Policy Characteristics'!H:H,MATCH($C282,'Policy Characteristics'!$C:$C,0))),"",INDEX('Policy Characteristics'!H:H,MATCH($C282,'Policy Characteristics'!$C:$C,0)))</f>
        <v>0.01</v>
      </c>
      <c r="O282" s="293" t="str">
        <f>IF(ISBLANK(INDEX('Policy Characteristics'!I:I,MATCH($C282,'Policy Characteristics'!$C:$C,0))),"",INDEX('Policy Characteristics'!I:I,MATCH($C282,'Policy Characteristics'!$C:$C,0)))</f>
        <v>% reduction in downtime</v>
      </c>
      <c r="P282" s="293"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293" t="str">
        <f>IF(ISBLANK(INDEX('Policy Characteristics'!K:K,MATCH($C282,'Policy Characteristics'!$C:$C,0))),"",INDEX('Policy Characteristics'!K:K,MATCH($C282,'Policy Characteristics'!$C:$C,0)))</f>
        <v>electricity-sector-main.html#red-downtime</v>
      </c>
      <c r="R282" s="293" t="str">
        <f>IF(ISBLANK(INDEX('Policy Characteristics'!L:L,MATCH($C282,'Policy Characteristics'!$C:$C,0))),"",INDEX('Policy Characteristics'!L:L,MATCH($C282,'Policy Characteristics'!$C:$C,0)))</f>
        <v>reduce-downtime.html</v>
      </c>
    </row>
    <row r="283" spans="1:18" s="275" customFormat="1" x14ac:dyDescent="0.25">
      <c r="A283" s="293" t="str">
        <f>IF(ISBLANK(INDEX('Policy Characteristics'!A:A,MATCH($C283,'Policy Characteristics'!$C:$C,0))),"",INDEX('Policy Characteristics'!A:A,MATCH($C283,'Policy Characteristics'!$C:$C,0)))</f>
        <v>Electricity Supply</v>
      </c>
      <c r="B283" s="294" t="str">
        <f>IF(ISBLANK(INDEX('Policy Characteristics'!B:B,MATCH($C283,'Policy Characteristics'!$C:$C,0))),"",INDEX('Policy Characteristics'!B:B,MATCH($C283,'Policy Characteristics'!$C:$C,0)))</f>
        <v>Reduce Plant Downtime</v>
      </c>
      <c r="C283" s="254" t="str">
        <f t="shared" si="23"/>
        <v>Percentage Reduction in Plant Downtime</v>
      </c>
      <c r="D283" s="299" t="s">
        <v>708</v>
      </c>
      <c r="E283" s="299" t="s">
        <v>737</v>
      </c>
      <c r="F283" s="299"/>
      <c r="G283" s="299"/>
      <c r="H283" s="255">
        <v>656</v>
      </c>
      <c r="I283" s="297" t="s">
        <v>660</v>
      </c>
      <c r="J283" s="296" t="str">
        <f>IF(ISBLANK(INDEX('Policy Characteristics'!D:D,MATCH($C283,'Policy Characteristics'!$C:$C,0))),"",INDEX('Policy Characteristics'!D:D,MATCH($C283,'Policy Characteristics'!$C:$C,0)))</f>
        <v>Reduce Plant Downtime</v>
      </c>
      <c r="K283" s="293" t="str">
        <f>IF(ISBLANK(INDEX('Policy Characteristics'!E:E,MATCH($C283,'Policy Characteristics'!$C:$C,0))),"",INDEX('Policy Characteristics'!E:E,MATCH($C283,'Policy Characteristics'!$C:$C,0)))</f>
        <v>elec reduce plant downtime</v>
      </c>
      <c r="L283" s="237">
        <f>IF(ISBLANK(INDEX('Policy Characteristics'!F:F,MATCH($C283,'Policy Characteristics'!$C:$C,0))),"",INDEX('Policy Characteristics'!F:F,MATCH($C283,'Policy Characteristics'!$C:$C,0)))</f>
        <v>0</v>
      </c>
      <c r="M283" s="237">
        <f>IF(ISBLANK(INDEX('Policy Characteristics'!G:G,MATCH($C283,'Policy Characteristics'!$C:$C,0))),"",INDEX('Policy Characteristics'!G:G,MATCH($C283,'Policy Characteristics'!$C:$C,0)))</f>
        <v>0.6</v>
      </c>
      <c r="N283" s="237">
        <f>IF(ISBLANK(INDEX('Policy Characteristics'!H:H,MATCH($C283,'Policy Characteristics'!$C:$C,0))),"",INDEX('Policy Characteristics'!H:H,MATCH($C283,'Policy Characteristics'!$C:$C,0)))</f>
        <v>0.01</v>
      </c>
      <c r="O283" s="293" t="str">
        <f>IF(ISBLANK(INDEX('Policy Characteristics'!I:I,MATCH($C283,'Policy Characteristics'!$C:$C,0))),"",INDEX('Policy Characteristics'!I:I,MATCH($C283,'Policy Characteristics'!$C:$C,0)))</f>
        <v>% reduction in downtime</v>
      </c>
      <c r="P283" s="293"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293" t="str">
        <f>IF(ISBLANK(INDEX('Policy Characteristics'!K:K,MATCH($C283,'Policy Characteristics'!$C:$C,0))),"",INDEX('Policy Characteristics'!K:K,MATCH($C283,'Policy Characteristics'!$C:$C,0)))</f>
        <v>electricity-sector-main.html#red-downtime</v>
      </c>
      <c r="R283" s="293" t="str">
        <f>IF(ISBLANK(INDEX('Policy Characteristics'!L:L,MATCH($C283,'Policy Characteristics'!$C:$C,0))),"",INDEX('Policy Characteristics'!L:L,MATCH($C283,'Policy Characteristics'!$C:$C,0)))</f>
        <v>reduce-downtime.html</v>
      </c>
    </row>
    <row r="284" spans="1:18" s="275" customFormat="1" x14ac:dyDescent="0.25">
      <c r="A284" s="293" t="str">
        <f>IF(ISBLANK(INDEX('Policy Characteristics'!A:A,MATCH($C284,'Policy Characteristics'!$C:$C,0))),"",INDEX('Policy Characteristics'!A:A,MATCH($C284,'Policy Characteristics'!$C:$C,0)))</f>
        <v>Electricity Supply</v>
      </c>
      <c r="B284" s="294" t="str">
        <f>IF(ISBLANK(INDEX('Policy Characteristics'!B:B,MATCH($C284,'Policy Characteristics'!$C:$C,0))),"",INDEX('Policy Characteristics'!B:B,MATCH($C284,'Policy Characteristics'!$C:$C,0)))</f>
        <v>Reduce Plant Downtime</v>
      </c>
      <c r="C284" s="254" t="str">
        <f t="shared" si="23"/>
        <v>Percentage Reduction in Plant Downtime</v>
      </c>
      <c r="D284" s="299" t="s">
        <v>708</v>
      </c>
      <c r="E284" s="299" t="s">
        <v>738</v>
      </c>
      <c r="F284" s="299"/>
      <c r="G284" s="299"/>
      <c r="H284" s="255">
        <v>657</v>
      </c>
      <c r="I284" s="297" t="s">
        <v>660</v>
      </c>
      <c r="J284" s="296" t="str">
        <f>IF(ISBLANK(INDEX('Policy Characteristics'!D:D,MATCH($C284,'Policy Characteristics'!$C:$C,0))),"",INDEX('Policy Characteristics'!D:D,MATCH($C284,'Policy Characteristics'!$C:$C,0)))</f>
        <v>Reduce Plant Downtime</v>
      </c>
      <c r="K284" s="293" t="str">
        <f>IF(ISBLANK(INDEX('Policy Characteristics'!E:E,MATCH($C284,'Policy Characteristics'!$C:$C,0))),"",INDEX('Policy Characteristics'!E:E,MATCH($C284,'Policy Characteristics'!$C:$C,0)))</f>
        <v>elec reduce plant downtime</v>
      </c>
      <c r="L284" s="237">
        <f>IF(ISBLANK(INDEX('Policy Characteristics'!F:F,MATCH($C284,'Policy Characteristics'!$C:$C,0))),"",INDEX('Policy Characteristics'!F:F,MATCH($C284,'Policy Characteristics'!$C:$C,0)))</f>
        <v>0</v>
      </c>
      <c r="M284" s="237">
        <f>IF(ISBLANK(INDEX('Policy Characteristics'!G:G,MATCH($C284,'Policy Characteristics'!$C:$C,0))),"",INDEX('Policy Characteristics'!G:G,MATCH($C284,'Policy Characteristics'!$C:$C,0)))</f>
        <v>0.6</v>
      </c>
      <c r="N284" s="237">
        <f>IF(ISBLANK(INDEX('Policy Characteristics'!H:H,MATCH($C284,'Policy Characteristics'!$C:$C,0))),"",INDEX('Policy Characteristics'!H:H,MATCH($C284,'Policy Characteristics'!$C:$C,0)))</f>
        <v>0.01</v>
      </c>
      <c r="O284" s="293" t="str">
        <f>IF(ISBLANK(INDEX('Policy Characteristics'!I:I,MATCH($C284,'Policy Characteristics'!$C:$C,0))),"",INDEX('Policy Characteristics'!I:I,MATCH($C284,'Policy Characteristics'!$C:$C,0)))</f>
        <v>% reduction in downtime</v>
      </c>
      <c r="P284" s="293"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293" t="str">
        <f>IF(ISBLANK(INDEX('Policy Characteristics'!K:K,MATCH($C284,'Policy Characteristics'!$C:$C,0))),"",INDEX('Policy Characteristics'!K:K,MATCH($C284,'Policy Characteristics'!$C:$C,0)))</f>
        <v>electricity-sector-main.html#red-downtime</v>
      </c>
      <c r="R284" s="293" t="str">
        <f>IF(ISBLANK(INDEX('Policy Characteristics'!L:L,MATCH($C284,'Policy Characteristics'!$C:$C,0))),"",INDEX('Policy Characteristics'!L:L,MATCH($C284,'Policy Characteristics'!$C:$C,0)))</f>
        <v>reduce-downtime.html</v>
      </c>
    </row>
    <row r="285" spans="1:18" s="275" customFormat="1" x14ac:dyDescent="0.25">
      <c r="A285" s="293" t="str">
        <f>IF(ISBLANK(INDEX('Policy Characteristics'!A:A,MATCH($C285,'Policy Characteristics'!$C:$C,0))),"",INDEX('Policy Characteristics'!A:A,MATCH($C285,'Policy Characteristics'!$C:$C,0)))</f>
        <v>Electricity Supply</v>
      </c>
      <c r="B285" s="294" t="str">
        <f>IF(ISBLANK(INDEX('Policy Characteristics'!B:B,MATCH($C285,'Policy Characteristics'!$C:$C,0))),"",INDEX('Policy Characteristics'!B:B,MATCH($C285,'Policy Characteristics'!$C:$C,0)))</f>
        <v>Reduce Plant Downtime</v>
      </c>
      <c r="C285" s="254" t="str">
        <f t="shared" si="23"/>
        <v>Percentage Reduction in Plant Downtime</v>
      </c>
      <c r="D285" s="299" t="s">
        <v>710</v>
      </c>
      <c r="E285" s="299" t="s">
        <v>736</v>
      </c>
      <c r="F285" s="299"/>
      <c r="G285" s="299"/>
      <c r="H285" s="255">
        <v>658</v>
      </c>
      <c r="I285" s="297" t="s">
        <v>660</v>
      </c>
      <c r="J285" s="296" t="str">
        <f>IF(ISBLANK(INDEX('Policy Characteristics'!D:D,MATCH($C285,'Policy Characteristics'!$C:$C,0))),"",INDEX('Policy Characteristics'!D:D,MATCH($C285,'Policy Characteristics'!$C:$C,0)))</f>
        <v>Reduce Plant Downtime</v>
      </c>
      <c r="K285" s="293" t="str">
        <f>IF(ISBLANK(INDEX('Policy Characteristics'!E:E,MATCH($C285,'Policy Characteristics'!$C:$C,0))),"",INDEX('Policy Characteristics'!E:E,MATCH($C285,'Policy Characteristics'!$C:$C,0)))</f>
        <v>elec reduce plant downtime</v>
      </c>
      <c r="L285" s="237">
        <f>IF(ISBLANK(INDEX('Policy Characteristics'!F:F,MATCH($C285,'Policy Characteristics'!$C:$C,0))),"",INDEX('Policy Characteristics'!F:F,MATCH($C285,'Policy Characteristics'!$C:$C,0)))</f>
        <v>0</v>
      </c>
      <c r="M285" s="237">
        <f>IF(ISBLANK(INDEX('Policy Characteristics'!G:G,MATCH($C285,'Policy Characteristics'!$C:$C,0))),"",INDEX('Policy Characteristics'!G:G,MATCH($C285,'Policy Characteristics'!$C:$C,0)))</f>
        <v>0.6</v>
      </c>
      <c r="N285" s="237">
        <f>IF(ISBLANK(INDEX('Policy Characteristics'!H:H,MATCH($C285,'Policy Characteristics'!$C:$C,0))),"",INDEX('Policy Characteristics'!H:H,MATCH($C285,'Policy Characteristics'!$C:$C,0)))</f>
        <v>0.01</v>
      </c>
      <c r="O285" s="293" t="str">
        <f>IF(ISBLANK(INDEX('Policy Characteristics'!I:I,MATCH($C285,'Policy Characteristics'!$C:$C,0))),"",INDEX('Policy Characteristics'!I:I,MATCH($C285,'Policy Characteristics'!$C:$C,0)))</f>
        <v>% reduction in downtime</v>
      </c>
      <c r="P285" s="293"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293" t="str">
        <f>IF(ISBLANK(INDEX('Policy Characteristics'!K:K,MATCH($C285,'Policy Characteristics'!$C:$C,0))),"",INDEX('Policy Characteristics'!K:K,MATCH($C285,'Policy Characteristics'!$C:$C,0)))</f>
        <v>electricity-sector-main.html#red-downtime</v>
      </c>
      <c r="R285" s="293" t="str">
        <f>IF(ISBLANK(INDEX('Policy Characteristics'!L:L,MATCH($C285,'Policy Characteristics'!$C:$C,0))),"",INDEX('Policy Characteristics'!L:L,MATCH($C285,'Policy Characteristics'!$C:$C,0)))</f>
        <v>reduce-downtime.html</v>
      </c>
    </row>
    <row r="286" spans="1:18" s="275" customFormat="1" x14ac:dyDescent="0.25">
      <c r="A286" s="293" t="str">
        <f>IF(ISBLANK(INDEX('Policy Characteristics'!A:A,MATCH($C286,'Policy Characteristics'!$C:$C,0))),"",INDEX('Policy Characteristics'!A:A,MATCH($C286,'Policy Characteristics'!$C:$C,0)))</f>
        <v>Electricity Supply</v>
      </c>
      <c r="B286" s="294" t="str">
        <f>IF(ISBLANK(INDEX('Policy Characteristics'!B:B,MATCH($C286,'Policy Characteristics'!$C:$C,0))),"",INDEX('Policy Characteristics'!B:B,MATCH($C286,'Policy Characteristics'!$C:$C,0)))</f>
        <v>Reduce Plant Downtime</v>
      </c>
      <c r="C286" s="254" t="str">
        <f t="shared" si="23"/>
        <v>Percentage Reduction in Plant Downtime</v>
      </c>
      <c r="D286" s="299" t="s">
        <v>710</v>
      </c>
      <c r="E286" s="299" t="s">
        <v>737</v>
      </c>
      <c r="F286" s="299"/>
      <c r="G286" s="299"/>
      <c r="H286" s="255">
        <v>659</v>
      </c>
      <c r="I286" s="297" t="s">
        <v>660</v>
      </c>
      <c r="J286" s="296" t="str">
        <f>IF(ISBLANK(INDEX('Policy Characteristics'!D:D,MATCH($C286,'Policy Characteristics'!$C:$C,0))),"",INDEX('Policy Characteristics'!D:D,MATCH($C286,'Policy Characteristics'!$C:$C,0)))</f>
        <v>Reduce Plant Downtime</v>
      </c>
      <c r="K286" s="293" t="str">
        <f>IF(ISBLANK(INDEX('Policy Characteristics'!E:E,MATCH($C286,'Policy Characteristics'!$C:$C,0))),"",INDEX('Policy Characteristics'!E:E,MATCH($C286,'Policy Characteristics'!$C:$C,0)))</f>
        <v>elec reduce plant downtime</v>
      </c>
      <c r="L286" s="237">
        <f>IF(ISBLANK(INDEX('Policy Characteristics'!F:F,MATCH($C286,'Policy Characteristics'!$C:$C,0))),"",INDEX('Policy Characteristics'!F:F,MATCH($C286,'Policy Characteristics'!$C:$C,0)))</f>
        <v>0</v>
      </c>
      <c r="M286" s="237">
        <f>IF(ISBLANK(INDEX('Policy Characteristics'!G:G,MATCH($C286,'Policy Characteristics'!$C:$C,0))),"",INDEX('Policy Characteristics'!G:G,MATCH($C286,'Policy Characteristics'!$C:$C,0)))</f>
        <v>0.6</v>
      </c>
      <c r="N286" s="237">
        <f>IF(ISBLANK(INDEX('Policy Characteristics'!H:H,MATCH($C286,'Policy Characteristics'!$C:$C,0))),"",INDEX('Policy Characteristics'!H:H,MATCH($C286,'Policy Characteristics'!$C:$C,0)))</f>
        <v>0.01</v>
      </c>
      <c r="O286" s="293" t="str">
        <f>IF(ISBLANK(INDEX('Policy Characteristics'!I:I,MATCH($C286,'Policy Characteristics'!$C:$C,0))),"",INDEX('Policy Characteristics'!I:I,MATCH($C286,'Policy Characteristics'!$C:$C,0)))</f>
        <v>% reduction in downtime</v>
      </c>
      <c r="P286" s="293"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293" t="str">
        <f>IF(ISBLANK(INDEX('Policy Characteristics'!K:K,MATCH($C286,'Policy Characteristics'!$C:$C,0))),"",INDEX('Policy Characteristics'!K:K,MATCH($C286,'Policy Characteristics'!$C:$C,0)))</f>
        <v>electricity-sector-main.html#red-downtime</v>
      </c>
      <c r="R286" s="293" t="str">
        <f>IF(ISBLANK(INDEX('Policy Characteristics'!L:L,MATCH($C286,'Policy Characteristics'!$C:$C,0))),"",INDEX('Policy Characteristics'!L:L,MATCH($C286,'Policy Characteristics'!$C:$C,0)))</f>
        <v>reduce-downtime.html</v>
      </c>
    </row>
    <row r="287" spans="1:18" s="275" customFormat="1" x14ac:dyDescent="0.25">
      <c r="A287" s="293" t="str">
        <f>IF(ISBLANK(INDEX('Policy Characteristics'!A:A,MATCH($C287,'Policy Characteristics'!$C:$C,0))),"",INDEX('Policy Characteristics'!A:A,MATCH($C287,'Policy Characteristics'!$C:$C,0)))</f>
        <v>Electricity Supply</v>
      </c>
      <c r="B287" s="294" t="str">
        <f>IF(ISBLANK(INDEX('Policy Characteristics'!B:B,MATCH($C287,'Policy Characteristics'!$C:$C,0))),"",INDEX('Policy Characteristics'!B:B,MATCH($C287,'Policy Characteristics'!$C:$C,0)))</f>
        <v>Reduce Plant Downtime</v>
      </c>
      <c r="C287" s="254" t="str">
        <f t="shared" si="23"/>
        <v>Percentage Reduction in Plant Downtime</v>
      </c>
      <c r="D287" s="299" t="s">
        <v>710</v>
      </c>
      <c r="E287" s="299" t="s">
        <v>738</v>
      </c>
      <c r="F287" s="299"/>
      <c r="G287" s="299"/>
      <c r="H287" s="255">
        <v>660</v>
      </c>
      <c r="I287" s="297" t="s">
        <v>660</v>
      </c>
      <c r="J287" s="296" t="str">
        <f>IF(ISBLANK(INDEX('Policy Characteristics'!D:D,MATCH($C287,'Policy Characteristics'!$C:$C,0))),"",INDEX('Policy Characteristics'!D:D,MATCH($C287,'Policy Characteristics'!$C:$C,0)))</f>
        <v>Reduce Plant Downtime</v>
      </c>
      <c r="K287" s="293" t="str">
        <f>IF(ISBLANK(INDEX('Policy Characteristics'!E:E,MATCH($C287,'Policy Characteristics'!$C:$C,0))),"",INDEX('Policy Characteristics'!E:E,MATCH($C287,'Policy Characteristics'!$C:$C,0)))</f>
        <v>elec reduce plant downtime</v>
      </c>
      <c r="L287" s="237">
        <f>IF(ISBLANK(INDEX('Policy Characteristics'!F:F,MATCH($C287,'Policy Characteristics'!$C:$C,0))),"",INDEX('Policy Characteristics'!F:F,MATCH($C287,'Policy Characteristics'!$C:$C,0)))</f>
        <v>0</v>
      </c>
      <c r="M287" s="237">
        <f>IF(ISBLANK(INDEX('Policy Characteristics'!G:G,MATCH($C287,'Policy Characteristics'!$C:$C,0))),"",INDEX('Policy Characteristics'!G:G,MATCH($C287,'Policy Characteristics'!$C:$C,0)))</f>
        <v>0.6</v>
      </c>
      <c r="N287" s="237">
        <f>IF(ISBLANK(INDEX('Policy Characteristics'!H:H,MATCH($C287,'Policy Characteristics'!$C:$C,0))),"",INDEX('Policy Characteristics'!H:H,MATCH($C287,'Policy Characteristics'!$C:$C,0)))</f>
        <v>0.01</v>
      </c>
      <c r="O287" s="293" t="str">
        <f>IF(ISBLANK(INDEX('Policy Characteristics'!I:I,MATCH($C287,'Policy Characteristics'!$C:$C,0))),"",INDEX('Policy Characteristics'!I:I,MATCH($C287,'Policy Characteristics'!$C:$C,0)))</f>
        <v>% reduction in downtime</v>
      </c>
      <c r="P287" s="293"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293" t="str">
        <f>IF(ISBLANK(INDEX('Policy Characteristics'!K:K,MATCH($C287,'Policy Characteristics'!$C:$C,0))),"",INDEX('Policy Characteristics'!K:K,MATCH($C287,'Policy Characteristics'!$C:$C,0)))</f>
        <v>electricity-sector-main.html#red-downtime</v>
      </c>
      <c r="R287" s="293" t="str">
        <f>IF(ISBLANK(INDEX('Policy Characteristics'!L:L,MATCH($C287,'Policy Characteristics'!$C:$C,0))),"",INDEX('Policy Characteristics'!L:L,MATCH($C287,'Policy Characteristics'!$C:$C,0)))</f>
        <v>reduce-downtime.html</v>
      </c>
    </row>
    <row r="288" spans="1:18" s="275" customFormat="1" x14ac:dyDescent="0.25">
      <c r="A288" s="293" t="str">
        <f>IF(ISBLANK(INDEX('Policy Characteristics'!A:A,MATCH($C288,'Policy Characteristics'!$C:$C,0))),"",INDEX('Policy Characteristics'!A:A,MATCH($C288,'Policy Characteristics'!$C:$C,0)))</f>
        <v>Electricity Supply</v>
      </c>
      <c r="B288" s="294" t="str">
        <f>IF(ISBLANK(INDEX('Policy Characteristics'!B:B,MATCH($C288,'Policy Characteristics'!$C:$C,0))),"",INDEX('Policy Characteristics'!B:B,MATCH($C288,'Policy Characteristics'!$C:$C,0)))</f>
        <v>Reduce Plant Downtime</v>
      </c>
      <c r="C288" s="254" t="str">
        <f t="shared" si="23"/>
        <v>Percentage Reduction in Plant Downtime</v>
      </c>
      <c r="D288" s="299" t="s">
        <v>712</v>
      </c>
      <c r="E288" s="299" t="s">
        <v>736</v>
      </c>
      <c r="F288" s="299"/>
      <c r="G288" s="299"/>
      <c r="H288" s="255">
        <v>661</v>
      </c>
      <c r="I288" s="297" t="s">
        <v>660</v>
      </c>
      <c r="J288" s="296" t="str">
        <f>IF(ISBLANK(INDEX('Policy Characteristics'!D:D,MATCH($C288,'Policy Characteristics'!$C:$C,0))),"",INDEX('Policy Characteristics'!D:D,MATCH($C288,'Policy Characteristics'!$C:$C,0)))</f>
        <v>Reduce Plant Downtime</v>
      </c>
      <c r="K288" s="293" t="str">
        <f>IF(ISBLANK(INDEX('Policy Characteristics'!E:E,MATCH($C288,'Policy Characteristics'!$C:$C,0))),"",INDEX('Policy Characteristics'!E:E,MATCH($C288,'Policy Characteristics'!$C:$C,0)))</f>
        <v>elec reduce plant downtime</v>
      </c>
      <c r="L288" s="237">
        <f>IF(ISBLANK(INDEX('Policy Characteristics'!F:F,MATCH($C288,'Policy Characteristics'!$C:$C,0))),"",INDEX('Policy Characteristics'!F:F,MATCH($C288,'Policy Characteristics'!$C:$C,0)))</f>
        <v>0</v>
      </c>
      <c r="M288" s="237">
        <f>IF(ISBLANK(INDEX('Policy Characteristics'!G:G,MATCH($C288,'Policy Characteristics'!$C:$C,0))),"",INDEX('Policy Characteristics'!G:G,MATCH($C288,'Policy Characteristics'!$C:$C,0)))</f>
        <v>0.6</v>
      </c>
      <c r="N288" s="237">
        <f>IF(ISBLANK(INDEX('Policy Characteristics'!H:H,MATCH($C288,'Policy Characteristics'!$C:$C,0))),"",INDEX('Policy Characteristics'!H:H,MATCH($C288,'Policy Characteristics'!$C:$C,0)))</f>
        <v>0.01</v>
      </c>
      <c r="O288" s="293" t="str">
        <f>IF(ISBLANK(INDEX('Policy Characteristics'!I:I,MATCH($C288,'Policy Characteristics'!$C:$C,0))),"",INDEX('Policy Characteristics'!I:I,MATCH($C288,'Policy Characteristics'!$C:$C,0)))</f>
        <v>% reduction in downtime</v>
      </c>
      <c r="P288" s="293"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293" t="str">
        <f>IF(ISBLANK(INDEX('Policy Characteristics'!K:K,MATCH($C288,'Policy Characteristics'!$C:$C,0))),"",INDEX('Policy Characteristics'!K:K,MATCH($C288,'Policy Characteristics'!$C:$C,0)))</f>
        <v>electricity-sector-main.html#red-downtime</v>
      </c>
      <c r="R288" s="293" t="str">
        <f>IF(ISBLANK(INDEX('Policy Characteristics'!L:L,MATCH($C288,'Policy Characteristics'!$C:$C,0))),"",INDEX('Policy Characteristics'!L:L,MATCH($C288,'Policy Characteristics'!$C:$C,0)))</f>
        <v>reduce-downtime.html</v>
      </c>
    </row>
    <row r="289" spans="1:18" s="275" customFormat="1" x14ac:dyDescent="0.25">
      <c r="A289" s="293" t="str">
        <f>IF(ISBLANK(INDEX('Policy Characteristics'!A:A,MATCH($C289,'Policy Characteristics'!$C:$C,0))),"",INDEX('Policy Characteristics'!A:A,MATCH($C289,'Policy Characteristics'!$C:$C,0)))</f>
        <v>Electricity Supply</v>
      </c>
      <c r="B289" s="294" t="str">
        <f>IF(ISBLANK(INDEX('Policy Characteristics'!B:B,MATCH($C289,'Policy Characteristics'!$C:$C,0))),"",INDEX('Policy Characteristics'!B:B,MATCH($C289,'Policy Characteristics'!$C:$C,0)))</f>
        <v>Reduce Plant Downtime</v>
      </c>
      <c r="C289" s="254" t="str">
        <f t="shared" si="23"/>
        <v>Percentage Reduction in Plant Downtime</v>
      </c>
      <c r="D289" s="299" t="s">
        <v>712</v>
      </c>
      <c r="E289" s="299" t="s">
        <v>737</v>
      </c>
      <c r="F289" s="299"/>
      <c r="G289" s="299"/>
      <c r="H289" s="255">
        <v>662</v>
      </c>
      <c r="I289" s="297" t="s">
        <v>660</v>
      </c>
      <c r="J289" s="296" t="str">
        <f>IF(ISBLANK(INDEX('Policy Characteristics'!D:D,MATCH($C289,'Policy Characteristics'!$C:$C,0))),"",INDEX('Policy Characteristics'!D:D,MATCH($C289,'Policy Characteristics'!$C:$C,0)))</f>
        <v>Reduce Plant Downtime</v>
      </c>
      <c r="K289" s="293" t="str">
        <f>IF(ISBLANK(INDEX('Policy Characteristics'!E:E,MATCH($C289,'Policy Characteristics'!$C:$C,0))),"",INDEX('Policy Characteristics'!E:E,MATCH($C289,'Policy Characteristics'!$C:$C,0)))</f>
        <v>elec reduce plant downtime</v>
      </c>
      <c r="L289" s="237">
        <f>IF(ISBLANK(INDEX('Policy Characteristics'!F:F,MATCH($C289,'Policy Characteristics'!$C:$C,0))),"",INDEX('Policy Characteristics'!F:F,MATCH($C289,'Policy Characteristics'!$C:$C,0)))</f>
        <v>0</v>
      </c>
      <c r="M289" s="237">
        <f>IF(ISBLANK(INDEX('Policy Characteristics'!G:G,MATCH($C289,'Policy Characteristics'!$C:$C,0))),"",INDEX('Policy Characteristics'!G:G,MATCH($C289,'Policy Characteristics'!$C:$C,0)))</f>
        <v>0.6</v>
      </c>
      <c r="N289" s="237">
        <f>IF(ISBLANK(INDEX('Policy Characteristics'!H:H,MATCH($C289,'Policy Characteristics'!$C:$C,0))),"",INDEX('Policy Characteristics'!H:H,MATCH($C289,'Policy Characteristics'!$C:$C,0)))</f>
        <v>0.01</v>
      </c>
      <c r="O289" s="293" t="str">
        <f>IF(ISBLANK(INDEX('Policy Characteristics'!I:I,MATCH($C289,'Policy Characteristics'!$C:$C,0))),"",INDEX('Policy Characteristics'!I:I,MATCH($C289,'Policy Characteristics'!$C:$C,0)))</f>
        <v>% reduction in downtime</v>
      </c>
      <c r="P289" s="293"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293" t="str">
        <f>IF(ISBLANK(INDEX('Policy Characteristics'!K:K,MATCH($C289,'Policy Characteristics'!$C:$C,0))),"",INDEX('Policy Characteristics'!K:K,MATCH($C289,'Policy Characteristics'!$C:$C,0)))</f>
        <v>electricity-sector-main.html#red-downtime</v>
      </c>
      <c r="R289" s="293" t="str">
        <f>IF(ISBLANK(INDEX('Policy Characteristics'!L:L,MATCH($C289,'Policy Characteristics'!$C:$C,0))),"",INDEX('Policy Characteristics'!L:L,MATCH($C289,'Policy Characteristics'!$C:$C,0)))</f>
        <v>reduce-downtime.html</v>
      </c>
    </row>
    <row r="290" spans="1:18" s="275" customFormat="1" x14ac:dyDescent="0.25">
      <c r="A290" s="293" t="str">
        <f>IF(ISBLANK(INDEX('Policy Characteristics'!A:A,MATCH($C290,'Policy Characteristics'!$C:$C,0))),"",INDEX('Policy Characteristics'!A:A,MATCH($C290,'Policy Characteristics'!$C:$C,0)))</f>
        <v>Electricity Supply</v>
      </c>
      <c r="B290" s="294" t="str">
        <f>IF(ISBLANK(INDEX('Policy Characteristics'!B:B,MATCH($C290,'Policy Characteristics'!$C:$C,0))),"",INDEX('Policy Characteristics'!B:B,MATCH($C290,'Policy Characteristics'!$C:$C,0)))</f>
        <v>Reduce Plant Downtime</v>
      </c>
      <c r="C290" s="254" t="str">
        <f t="shared" si="23"/>
        <v>Percentage Reduction in Plant Downtime</v>
      </c>
      <c r="D290" s="299" t="s">
        <v>712</v>
      </c>
      <c r="E290" s="299" t="s">
        <v>738</v>
      </c>
      <c r="F290" s="299" t="s">
        <v>713</v>
      </c>
      <c r="G290" s="299" t="s">
        <v>740</v>
      </c>
      <c r="H290" s="255">
        <v>143</v>
      </c>
      <c r="I290" s="297" t="s">
        <v>650</v>
      </c>
      <c r="J290" s="296" t="str">
        <f>IF(ISBLANK(INDEX('Policy Characteristics'!D:D,MATCH($C290,'Policy Characteristics'!$C:$C,0))),"",INDEX('Policy Characteristics'!D:D,MATCH($C290,'Policy Characteristics'!$C:$C,0)))</f>
        <v>Reduce Plant Downtime</v>
      </c>
      <c r="K290" s="293" t="str">
        <f>IF(ISBLANK(INDEX('Policy Characteristics'!E:E,MATCH($C290,'Policy Characteristics'!$C:$C,0))),"",INDEX('Policy Characteristics'!E:E,MATCH($C290,'Policy Characteristics'!$C:$C,0)))</f>
        <v>elec reduce plant downtime</v>
      </c>
      <c r="L290" s="237">
        <f>IF(ISBLANK(INDEX('Policy Characteristics'!F:F,MATCH($C290,'Policy Characteristics'!$C:$C,0))),"",INDEX('Policy Characteristics'!F:F,MATCH($C290,'Policy Characteristics'!$C:$C,0)))</f>
        <v>0</v>
      </c>
      <c r="M290" s="237">
        <f>IF(ISBLANK(INDEX('Policy Characteristics'!G:G,MATCH($C290,'Policy Characteristics'!$C:$C,0))),"",INDEX('Policy Characteristics'!G:G,MATCH($C290,'Policy Characteristics'!$C:$C,0)))</f>
        <v>0.6</v>
      </c>
      <c r="N290" s="237">
        <f>IF(ISBLANK(INDEX('Policy Characteristics'!H:H,MATCH($C290,'Policy Characteristics'!$C:$C,0))),"",INDEX('Policy Characteristics'!H:H,MATCH($C290,'Policy Characteristics'!$C:$C,0)))</f>
        <v>0.01</v>
      </c>
      <c r="O290" s="293" t="str">
        <f>IF(ISBLANK(INDEX('Policy Characteristics'!I:I,MATCH($C290,'Policy Characteristics'!$C:$C,0))),"",INDEX('Policy Characteristics'!I:I,MATCH($C290,'Policy Characteristics'!$C:$C,0)))</f>
        <v>% reduction in downtime</v>
      </c>
      <c r="P290" s="293"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293" t="str">
        <f>IF(ISBLANK(INDEX('Policy Characteristics'!K:K,MATCH($C290,'Policy Characteristics'!$C:$C,0))),"",INDEX('Policy Characteristics'!K:K,MATCH($C290,'Policy Characteristics'!$C:$C,0)))</f>
        <v>electricity-sector-main.html#red-downtime</v>
      </c>
      <c r="R290" s="293" t="str">
        <f>IF(ISBLANK(INDEX('Policy Characteristics'!L:L,MATCH($C290,'Policy Characteristics'!$C:$C,0))),"",INDEX('Policy Characteristics'!L:L,MATCH($C290,'Policy Characteristics'!$C:$C,0)))</f>
        <v>reduce-downtime.html</v>
      </c>
    </row>
    <row r="291" spans="1:18" s="275" customFormat="1" x14ac:dyDescent="0.25">
      <c r="A291" s="293" t="str">
        <f>IF(ISBLANK(INDEX('Policy Characteristics'!A:A,MATCH($C291,'Policy Characteristics'!$C:$C,0))),"",INDEX('Policy Characteristics'!A:A,MATCH($C291,'Policy Characteristics'!$C:$C,0)))</f>
        <v>Electricity Supply</v>
      </c>
      <c r="B291" s="294" t="str">
        <f>IF(ISBLANK(INDEX('Policy Characteristics'!B:B,MATCH($C291,'Policy Characteristics'!$C:$C,0))),"",INDEX('Policy Characteristics'!B:B,MATCH($C291,'Policy Characteristics'!$C:$C,0)))</f>
        <v>Reduce Plant Downtime</v>
      </c>
      <c r="C291" s="254" t="str">
        <f t="shared" si="23"/>
        <v>Percentage Reduction in Plant Downtime</v>
      </c>
      <c r="D291" s="299" t="s">
        <v>714</v>
      </c>
      <c r="E291" s="299" t="s">
        <v>736</v>
      </c>
      <c r="F291" s="299"/>
      <c r="G291" s="299"/>
      <c r="H291" s="255">
        <v>663</v>
      </c>
      <c r="I291" s="297" t="s">
        <v>660</v>
      </c>
      <c r="J291" s="296" t="str">
        <f>IF(ISBLANK(INDEX('Policy Characteristics'!D:D,MATCH($C291,'Policy Characteristics'!$C:$C,0))),"",INDEX('Policy Characteristics'!D:D,MATCH($C291,'Policy Characteristics'!$C:$C,0)))</f>
        <v>Reduce Plant Downtime</v>
      </c>
      <c r="K291" s="293" t="str">
        <f>IF(ISBLANK(INDEX('Policy Characteristics'!E:E,MATCH($C291,'Policy Characteristics'!$C:$C,0))),"",INDEX('Policy Characteristics'!E:E,MATCH($C291,'Policy Characteristics'!$C:$C,0)))</f>
        <v>elec reduce plant downtime</v>
      </c>
      <c r="L291" s="237">
        <f>IF(ISBLANK(INDEX('Policy Characteristics'!F:F,MATCH($C291,'Policy Characteristics'!$C:$C,0))),"",INDEX('Policy Characteristics'!F:F,MATCH($C291,'Policy Characteristics'!$C:$C,0)))</f>
        <v>0</v>
      </c>
      <c r="M291" s="237">
        <f>IF(ISBLANK(INDEX('Policy Characteristics'!G:G,MATCH($C291,'Policy Characteristics'!$C:$C,0))),"",INDEX('Policy Characteristics'!G:G,MATCH($C291,'Policy Characteristics'!$C:$C,0)))</f>
        <v>0.6</v>
      </c>
      <c r="N291" s="237">
        <f>IF(ISBLANK(INDEX('Policy Characteristics'!H:H,MATCH($C291,'Policy Characteristics'!$C:$C,0))),"",INDEX('Policy Characteristics'!H:H,MATCH($C291,'Policy Characteristics'!$C:$C,0)))</f>
        <v>0.01</v>
      </c>
      <c r="O291" s="293" t="str">
        <f>IF(ISBLANK(INDEX('Policy Characteristics'!I:I,MATCH($C291,'Policy Characteristics'!$C:$C,0))),"",INDEX('Policy Characteristics'!I:I,MATCH($C291,'Policy Characteristics'!$C:$C,0)))</f>
        <v>% reduction in downtime</v>
      </c>
      <c r="P291" s="293"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293" t="str">
        <f>IF(ISBLANK(INDEX('Policy Characteristics'!K:K,MATCH($C291,'Policy Characteristics'!$C:$C,0))),"",INDEX('Policy Characteristics'!K:K,MATCH($C291,'Policy Characteristics'!$C:$C,0)))</f>
        <v>electricity-sector-main.html#red-downtime</v>
      </c>
      <c r="R291" s="293" t="str">
        <f>IF(ISBLANK(INDEX('Policy Characteristics'!L:L,MATCH($C291,'Policy Characteristics'!$C:$C,0))),"",INDEX('Policy Characteristics'!L:L,MATCH($C291,'Policy Characteristics'!$C:$C,0)))</f>
        <v>reduce-downtime.html</v>
      </c>
    </row>
    <row r="292" spans="1:18" s="275" customFormat="1" x14ac:dyDescent="0.25">
      <c r="A292" s="293" t="str">
        <f>IF(ISBLANK(INDEX('Policy Characteristics'!A:A,MATCH($C292,'Policy Characteristics'!$C:$C,0))),"",INDEX('Policy Characteristics'!A:A,MATCH($C292,'Policy Characteristics'!$C:$C,0)))</f>
        <v>Electricity Supply</v>
      </c>
      <c r="B292" s="294" t="str">
        <f>IF(ISBLANK(INDEX('Policy Characteristics'!B:B,MATCH($C292,'Policy Characteristics'!$C:$C,0))),"",INDEX('Policy Characteristics'!B:B,MATCH($C292,'Policy Characteristics'!$C:$C,0)))</f>
        <v>Reduce Plant Downtime</v>
      </c>
      <c r="C292" s="254" t="str">
        <f t="shared" si="23"/>
        <v>Percentage Reduction in Plant Downtime</v>
      </c>
      <c r="D292" s="299" t="s">
        <v>714</v>
      </c>
      <c r="E292" s="299" t="s">
        <v>737</v>
      </c>
      <c r="F292" s="299"/>
      <c r="G292" s="299"/>
      <c r="H292" s="255">
        <v>664</v>
      </c>
      <c r="I292" s="297" t="s">
        <v>660</v>
      </c>
      <c r="J292" s="296" t="str">
        <f>IF(ISBLANK(INDEX('Policy Characteristics'!D:D,MATCH($C292,'Policy Characteristics'!$C:$C,0))),"",INDEX('Policy Characteristics'!D:D,MATCH($C292,'Policy Characteristics'!$C:$C,0)))</f>
        <v>Reduce Plant Downtime</v>
      </c>
      <c r="K292" s="293" t="str">
        <f>IF(ISBLANK(INDEX('Policy Characteristics'!E:E,MATCH($C292,'Policy Characteristics'!$C:$C,0))),"",INDEX('Policy Characteristics'!E:E,MATCH($C292,'Policy Characteristics'!$C:$C,0)))</f>
        <v>elec reduce plant downtime</v>
      </c>
      <c r="L292" s="237">
        <f>IF(ISBLANK(INDEX('Policy Characteristics'!F:F,MATCH($C292,'Policy Characteristics'!$C:$C,0))),"",INDEX('Policy Characteristics'!F:F,MATCH($C292,'Policy Characteristics'!$C:$C,0)))</f>
        <v>0</v>
      </c>
      <c r="M292" s="237">
        <f>IF(ISBLANK(INDEX('Policy Characteristics'!G:G,MATCH($C292,'Policy Characteristics'!$C:$C,0))),"",INDEX('Policy Characteristics'!G:G,MATCH($C292,'Policy Characteristics'!$C:$C,0)))</f>
        <v>0.6</v>
      </c>
      <c r="N292" s="237">
        <f>IF(ISBLANK(INDEX('Policy Characteristics'!H:H,MATCH($C292,'Policy Characteristics'!$C:$C,0))),"",INDEX('Policy Characteristics'!H:H,MATCH($C292,'Policy Characteristics'!$C:$C,0)))</f>
        <v>0.01</v>
      </c>
      <c r="O292" s="293" t="str">
        <f>IF(ISBLANK(INDEX('Policy Characteristics'!I:I,MATCH($C292,'Policy Characteristics'!$C:$C,0))),"",INDEX('Policy Characteristics'!I:I,MATCH($C292,'Policy Characteristics'!$C:$C,0)))</f>
        <v>% reduction in downtime</v>
      </c>
      <c r="P292" s="293"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293" t="str">
        <f>IF(ISBLANK(INDEX('Policy Characteristics'!K:K,MATCH($C292,'Policy Characteristics'!$C:$C,0))),"",INDEX('Policy Characteristics'!K:K,MATCH($C292,'Policy Characteristics'!$C:$C,0)))</f>
        <v>electricity-sector-main.html#red-downtime</v>
      </c>
      <c r="R292" s="293" t="str">
        <f>IF(ISBLANK(INDEX('Policy Characteristics'!L:L,MATCH($C292,'Policy Characteristics'!$C:$C,0))),"",INDEX('Policy Characteristics'!L:L,MATCH($C292,'Policy Characteristics'!$C:$C,0)))</f>
        <v>reduce-downtime.html</v>
      </c>
    </row>
    <row r="293" spans="1:18" s="275" customFormat="1" x14ac:dyDescent="0.25">
      <c r="A293" s="293" t="str">
        <f>IF(ISBLANK(INDEX('Policy Characteristics'!A:A,MATCH($C293,'Policy Characteristics'!$C:$C,0))),"",INDEX('Policy Characteristics'!A:A,MATCH($C293,'Policy Characteristics'!$C:$C,0)))</f>
        <v>Electricity Supply</v>
      </c>
      <c r="B293" s="294" t="str">
        <f>IF(ISBLANK(INDEX('Policy Characteristics'!B:B,MATCH($C293,'Policy Characteristics'!$C:$C,0))),"",INDEX('Policy Characteristics'!B:B,MATCH($C293,'Policy Characteristics'!$C:$C,0)))</f>
        <v>Reduce Plant Downtime</v>
      </c>
      <c r="C293" s="254" t="str">
        <f t="shared" si="23"/>
        <v>Percentage Reduction in Plant Downtime</v>
      </c>
      <c r="D293" s="299" t="s">
        <v>714</v>
      </c>
      <c r="E293" s="299" t="s">
        <v>738</v>
      </c>
      <c r="F293" s="299" t="s">
        <v>715</v>
      </c>
      <c r="G293" s="299" t="s">
        <v>740</v>
      </c>
      <c r="H293" s="255">
        <v>144</v>
      </c>
      <c r="I293" s="297" t="s">
        <v>650</v>
      </c>
      <c r="J293" s="296" t="str">
        <f>IF(ISBLANK(INDEX('Policy Characteristics'!D:D,MATCH($C293,'Policy Characteristics'!$C:$C,0))),"",INDEX('Policy Characteristics'!D:D,MATCH($C293,'Policy Characteristics'!$C:$C,0)))</f>
        <v>Reduce Plant Downtime</v>
      </c>
      <c r="K293" s="293" t="str">
        <f>IF(ISBLANK(INDEX('Policy Characteristics'!E:E,MATCH($C293,'Policy Characteristics'!$C:$C,0))),"",INDEX('Policy Characteristics'!E:E,MATCH($C293,'Policy Characteristics'!$C:$C,0)))</f>
        <v>elec reduce plant downtime</v>
      </c>
      <c r="L293" s="237">
        <f>IF(ISBLANK(INDEX('Policy Characteristics'!F:F,MATCH($C293,'Policy Characteristics'!$C:$C,0))),"",INDEX('Policy Characteristics'!F:F,MATCH($C293,'Policy Characteristics'!$C:$C,0)))</f>
        <v>0</v>
      </c>
      <c r="M293" s="237">
        <f>IF(ISBLANK(INDEX('Policy Characteristics'!G:G,MATCH($C293,'Policy Characteristics'!$C:$C,0))),"",INDEX('Policy Characteristics'!G:G,MATCH($C293,'Policy Characteristics'!$C:$C,0)))</f>
        <v>0.6</v>
      </c>
      <c r="N293" s="237">
        <f>IF(ISBLANK(INDEX('Policy Characteristics'!H:H,MATCH($C293,'Policy Characteristics'!$C:$C,0))),"",INDEX('Policy Characteristics'!H:H,MATCH($C293,'Policy Characteristics'!$C:$C,0)))</f>
        <v>0.01</v>
      </c>
      <c r="O293" s="293" t="str">
        <f>IF(ISBLANK(INDEX('Policy Characteristics'!I:I,MATCH($C293,'Policy Characteristics'!$C:$C,0))),"",INDEX('Policy Characteristics'!I:I,MATCH($C293,'Policy Characteristics'!$C:$C,0)))</f>
        <v>% reduction in downtime</v>
      </c>
      <c r="P293" s="293"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293" t="str">
        <f>IF(ISBLANK(INDEX('Policy Characteristics'!K:K,MATCH($C293,'Policy Characteristics'!$C:$C,0))),"",INDEX('Policy Characteristics'!K:K,MATCH($C293,'Policy Characteristics'!$C:$C,0)))</f>
        <v>electricity-sector-main.html#red-downtime</v>
      </c>
      <c r="R293" s="293" t="str">
        <f>IF(ISBLANK(INDEX('Policy Characteristics'!L:L,MATCH($C293,'Policy Characteristics'!$C:$C,0))),"",INDEX('Policy Characteristics'!L:L,MATCH($C293,'Policy Characteristics'!$C:$C,0)))</f>
        <v>reduce-downtime.html</v>
      </c>
    </row>
    <row r="294" spans="1:18" s="275" customFormat="1" x14ac:dyDescent="0.25">
      <c r="A294" s="293" t="str">
        <f>IF(ISBLANK(INDEX('Policy Characteristics'!A:A,MATCH($C294,'Policy Characteristics'!$C:$C,0))),"",INDEX('Policy Characteristics'!A:A,MATCH($C294,'Policy Characteristics'!$C:$C,0)))</f>
        <v>Electricity Supply</v>
      </c>
      <c r="B294" s="294" t="str">
        <f>IF(ISBLANK(INDEX('Policy Characteristics'!B:B,MATCH($C294,'Policy Characteristics'!$C:$C,0))),"",INDEX('Policy Characteristics'!B:B,MATCH($C294,'Policy Characteristics'!$C:$C,0)))</f>
        <v>Reduce Plant Downtime</v>
      </c>
      <c r="C294" s="254" t="str">
        <f t="shared" si="23"/>
        <v>Percentage Reduction in Plant Downtime</v>
      </c>
      <c r="D294" s="299" t="s">
        <v>716</v>
      </c>
      <c r="E294" s="299" t="s">
        <v>736</v>
      </c>
      <c r="F294" s="299"/>
      <c r="G294" s="299"/>
      <c r="H294" s="255">
        <v>665</v>
      </c>
      <c r="I294" s="297" t="s">
        <v>660</v>
      </c>
      <c r="J294" s="296" t="str">
        <f>IF(ISBLANK(INDEX('Policy Characteristics'!D:D,MATCH($C294,'Policy Characteristics'!$C:$C,0))),"",INDEX('Policy Characteristics'!D:D,MATCH($C294,'Policy Characteristics'!$C:$C,0)))</f>
        <v>Reduce Plant Downtime</v>
      </c>
      <c r="K294" s="293" t="str">
        <f>IF(ISBLANK(INDEX('Policy Characteristics'!E:E,MATCH($C294,'Policy Characteristics'!$C:$C,0))),"",INDEX('Policy Characteristics'!E:E,MATCH($C294,'Policy Characteristics'!$C:$C,0)))</f>
        <v>elec reduce plant downtime</v>
      </c>
      <c r="L294" s="237">
        <f>IF(ISBLANK(INDEX('Policy Characteristics'!F:F,MATCH($C294,'Policy Characteristics'!$C:$C,0))),"",INDEX('Policy Characteristics'!F:F,MATCH($C294,'Policy Characteristics'!$C:$C,0)))</f>
        <v>0</v>
      </c>
      <c r="M294" s="237">
        <f>IF(ISBLANK(INDEX('Policy Characteristics'!G:G,MATCH($C294,'Policy Characteristics'!$C:$C,0))),"",INDEX('Policy Characteristics'!G:G,MATCH($C294,'Policy Characteristics'!$C:$C,0)))</f>
        <v>0.6</v>
      </c>
      <c r="N294" s="237">
        <f>IF(ISBLANK(INDEX('Policy Characteristics'!H:H,MATCH($C294,'Policy Characteristics'!$C:$C,0))),"",INDEX('Policy Characteristics'!H:H,MATCH($C294,'Policy Characteristics'!$C:$C,0)))</f>
        <v>0.01</v>
      </c>
      <c r="O294" s="293" t="str">
        <f>IF(ISBLANK(INDEX('Policy Characteristics'!I:I,MATCH($C294,'Policy Characteristics'!$C:$C,0))),"",INDEX('Policy Characteristics'!I:I,MATCH($C294,'Policy Characteristics'!$C:$C,0)))</f>
        <v>% reduction in downtime</v>
      </c>
      <c r="P294" s="293"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293" t="str">
        <f>IF(ISBLANK(INDEX('Policy Characteristics'!K:K,MATCH($C294,'Policy Characteristics'!$C:$C,0))),"",INDEX('Policy Characteristics'!K:K,MATCH($C294,'Policy Characteristics'!$C:$C,0)))</f>
        <v>electricity-sector-main.html#red-downtime</v>
      </c>
      <c r="R294" s="293" t="str">
        <f>IF(ISBLANK(INDEX('Policy Characteristics'!L:L,MATCH($C294,'Policy Characteristics'!$C:$C,0))),"",INDEX('Policy Characteristics'!L:L,MATCH($C294,'Policy Characteristics'!$C:$C,0)))</f>
        <v>reduce-downtime.html</v>
      </c>
    </row>
    <row r="295" spans="1:18" s="275" customFormat="1" x14ac:dyDescent="0.25">
      <c r="A295" s="293" t="str">
        <f>IF(ISBLANK(INDEX('Policy Characteristics'!A:A,MATCH($C295,'Policy Characteristics'!$C:$C,0))),"",INDEX('Policy Characteristics'!A:A,MATCH($C295,'Policy Characteristics'!$C:$C,0)))</f>
        <v>Electricity Supply</v>
      </c>
      <c r="B295" s="294" t="str">
        <f>IF(ISBLANK(INDEX('Policy Characteristics'!B:B,MATCH($C295,'Policy Characteristics'!$C:$C,0))),"",INDEX('Policy Characteristics'!B:B,MATCH($C295,'Policy Characteristics'!$C:$C,0)))</f>
        <v>Reduce Plant Downtime</v>
      </c>
      <c r="C295" s="254" t="str">
        <f t="shared" si="23"/>
        <v>Percentage Reduction in Plant Downtime</v>
      </c>
      <c r="D295" s="299" t="s">
        <v>716</v>
      </c>
      <c r="E295" s="299" t="s">
        <v>737</v>
      </c>
      <c r="F295" s="299"/>
      <c r="G295" s="299"/>
      <c r="H295" s="255">
        <v>666</v>
      </c>
      <c r="I295" s="297" t="s">
        <v>660</v>
      </c>
      <c r="J295" s="296" t="str">
        <f>IF(ISBLANK(INDEX('Policy Characteristics'!D:D,MATCH($C295,'Policy Characteristics'!$C:$C,0))),"",INDEX('Policy Characteristics'!D:D,MATCH($C295,'Policy Characteristics'!$C:$C,0)))</f>
        <v>Reduce Plant Downtime</v>
      </c>
      <c r="K295" s="293" t="str">
        <f>IF(ISBLANK(INDEX('Policy Characteristics'!E:E,MATCH($C295,'Policy Characteristics'!$C:$C,0))),"",INDEX('Policy Characteristics'!E:E,MATCH($C295,'Policy Characteristics'!$C:$C,0)))</f>
        <v>elec reduce plant downtime</v>
      </c>
      <c r="L295" s="237">
        <f>IF(ISBLANK(INDEX('Policy Characteristics'!F:F,MATCH($C295,'Policy Characteristics'!$C:$C,0))),"",INDEX('Policy Characteristics'!F:F,MATCH($C295,'Policy Characteristics'!$C:$C,0)))</f>
        <v>0</v>
      </c>
      <c r="M295" s="237">
        <f>IF(ISBLANK(INDEX('Policy Characteristics'!G:G,MATCH($C295,'Policy Characteristics'!$C:$C,0))),"",INDEX('Policy Characteristics'!G:G,MATCH($C295,'Policy Characteristics'!$C:$C,0)))</f>
        <v>0.6</v>
      </c>
      <c r="N295" s="237">
        <f>IF(ISBLANK(INDEX('Policy Characteristics'!H:H,MATCH($C295,'Policy Characteristics'!$C:$C,0))),"",INDEX('Policy Characteristics'!H:H,MATCH($C295,'Policy Characteristics'!$C:$C,0)))</f>
        <v>0.01</v>
      </c>
      <c r="O295" s="293" t="str">
        <f>IF(ISBLANK(INDEX('Policy Characteristics'!I:I,MATCH($C295,'Policy Characteristics'!$C:$C,0))),"",INDEX('Policy Characteristics'!I:I,MATCH($C295,'Policy Characteristics'!$C:$C,0)))</f>
        <v>% reduction in downtime</v>
      </c>
      <c r="P295" s="293"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293" t="str">
        <f>IF(ISBLANK(INDEX('Policy Characteristics'!K:K,MATCH($C295,'Policy Characteristics'!$C:$C,0))),"",INDEX('Policy Characteristics'!K:K,MATCH($C295,'Policy Characteristics'!$C:$C,0)))</f>
        <v>electricity-sector-main.html#red-downtime</v>
      </c>
      <c r="R295" s="293" t="str">
        <f>IF(ISBLANK(INDEX('Policy Characteristics'!L:L,MATCH($C295,'Policy Characteristics'!$C:$C,0))),"",INDEX('Policy Characteristics'!L:L,MATCH($C295,'Policy Characteristics'!$C:$C,0)))</f>
        <v>reduce-downtime.html</v>
      </c>
    </row>
    <row r="296" spans="1:18" s="275" customFormat="1" x14ac:dyDescent="0.25">
      <c r="A296" s="293" t="str">
        <f>IF(ISBLANK(INDEX('Policy Characteristics'!A:A,MATCH($C296,'Policy Characteristics'!$C:$C,0))),"",INDEX('Policy Characteristics'!A:A,MATCH($C296,'Policy Characteristics'!$C:$C,0)))</f>
        <v>Electricity Supply</v>
      </c>
      <c r="B296" s="294" t="str">
        <f>IF(ISBLANK(INDEX('Policy Characteristics'!B:B,MATCH($C296,'Policy Characteristics'!$C:$C,0))),"",INDEX('Policy Characteristics'!B:B,MATCH($C296,'Policy Characteristics'!$C:$C,0)))</f>
        <v>Reduce Plant Downtime</v>
      </c>
      <c r="C296" s="254" t="str">
        <f t="shared" si="23"/>
        <v>Percentage Reduction in Plant Downtime</v>
      </c>
      <c r="D296" s="299" t="s">
        <v>716</v>
      </c>
      <c r="E296" s="299" t="s">
        <v>738</v>
      </c>
      <c r="F296" s="299"/>
      <c r="G296" s="299"/>
      <c r="H296" s="255">
        <v>667</v>
      </c>
      <c r="I296" s="297" t="s">
        <v>660</v>
      </c>
      <c r="J296" s="296" t="str">
        <f>IF(ISBLANK(INDEX('Policy Characteristics'!D:D,MATCH($C296,'Policy Characteristics'!$C:$C,0))),"",INDEX('Policy Characteristics'!D:D,MATCH($C296,'Policy Characteristics'!$C:$C,0)))</f>
        <v>Reduce Plant Downtime</v>
      </c>
      <c r="K296" s="293" t="str">
        <f>IF(ISBLANK(INDEX('Policy Characteristics'!E:E,MATCH($C296,'Policy Characteristics'!$C:$C,0))),"",INDEX('Policy Characteristics'!E:E,MATCH($C296,'Policy Characteristics'!$C:$C,0)))</f>
        <v>elec reduce plant downtime</v>
      </c>
      <c r="L296" s="237">
        <f>IF(ISBLANK(INDEX('Policy Characteristics'!F:F,MATCH($C296,'Policy Characteristics'!$C:$C,0))),"",INDEX('Policy Characteristics'!F:F,MATCH($C296,'Policy Characteristics'!$C:$C,0)))</f>
        <v>0</v>
      </c>
      <c r="M296" s="237">
        <f>IF(ISBLANK(INDEX('Policy Characteristics'!G:G,MATCH($C296,'Policy Characteristics'!$C:$C,0))),"",INDEX('Policy Characteristics'!G:G,MATCH($C296,'Policy Characteristics'!$C:$C,0)))</f>
        <v>0.6</v>
      </c>
      <c r="N296" s="237">
        <f>IF(ISBLANK(INDEX('Policy Characteristics'!H:H,MATCH($C296,'Policy Characteristics'!$C:$C,0))),"",INDEX('Policy Characteristics'!H:H,MATCH($C296,'Policy Characteristics'!$C:$C,0)))</f>
        <v>0.01</v>
      </c>
      <c r="O296" s="293" t="str">
        <f>IF(ISBLANK(INDEX('Policy Characteristics'!I:I,MATCH($C296,'Policy Characteristics'!$C:$C,0))),"",INDEX('Policy Characteristics'!I:I,MATCH($C296,'Policy Characteristics'!$C:$C,0)))</f>
        <v>% reduction in downtime</v>
      </c>
      <c r="P296" s="293"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293" t="str">
        <f>IF(ISBLANK(INDEX('Policy Characteristics'!K:K,MATCH($C296,'Policy Characteristics'!$C:$C,0))),"",INDEX('Policy Characteristics'!K:K,MATCH($C296,'Policy Characteristics'!$C:$C,0)))</f>
        <v>electricity-sector-main.html#red-downtime</v>
      </c>
      <c r="R296" s="293" t="str">
        <f>IF(ISBLANK(INDEX('Policy Characteristics'!L:L,MATCH($C296,'Policy Characteristics'!$C:$C,0))),"",INDEX('Policy Characteristics'!L:L,MATCH($C296,'Policy Characteristics'!$C:$C,0)))</f>
        <v>reduce-downtime.html</v>
      </c>
    </row>
    <row r="297" spans="1:18" s="275" customFormat="1" x14ac:dyDescent="0.25">
      <c r="A297" s="293" t="str">
        <f>IF(ISBLANK(INDEX('Policy Characteristics'!A:A,MATCH($C297,'Policy Characteristics'!$C:$C,0))),"",INDEX('Policy Characteristics'!A:A,MATCH($C297,'Policy Characteristics'!$C:$C,0)))</f>
        <v>Electricity Supply</v>
      </c>
      <c r="B297" s="294" t="str">
        <f>IF(ISBLANK(INDEX('Policy Characteristics'!B:B,MATCH($C297,'Policy Characteristics'!$C:$C,0))),"",INDEX('Policy Characteristics'!B:B,MATCH($C297,'Policy Characteristics'!$C:$C,0)))</f>
        <v>Reduce Plant Downtime</v>
      </c>
      <c r="C297" s="254" t="str">
        <f t="shared" si="23"/>
        <v>Percentage Reduction in Plant Downtime</v>
      </c>
      <c r="D297" s="299" t="s">
        <v>718</v>
      </c>
      <c r="E297" s="299" t="s">
        <v>736</v>
      </c>
      <c r="F297" s="299"/>
      <c r="G297" s="299"/>
      <c r="H297" s="255">
        <v>668</v>
      </c>
      <c r="I297" s="297" t="s">
        <v>660</v>
      </c>
      <c r="J297" s="296" t="str">
        <f>IF(ISBLANK(INDEX('Policy Characteristics'!D:D,MATCH($C297,'Policy Characteristics'!$C:$C,0))),"",INDEX('Policy Characteristics'!D:D,MATCH($C297,'Policy Characteristics'!$C:$C,0)))</f>
        <v>Reduce Plant Downtime</v>
      </c>
      <c r="K297" s="293" t="str">
        <f>IF(ISBLANK(INDEX('Policy Characteristics'!E:E,MATCH($C297,'Policy Characteristics'!$C:$C,0))),"",INDEX('Policy Characteristics'!E:E,MATCH($C297,'Policy Characteristics'!$C:$C,0)))</f>
        <v>elec reduce plant downtime</v>
      </c>
      <c r="L297" s="237">
        <f>IF(ISBLANK(INDEX('Policy Characteristics'!F:F,MATCH($C297,'Policy Characteristics'!$C:$C,0))),"",INDEX('Policy Characteristics'!F:F,MATCH($C297,'Policy Characteristics'!$C:$C,0)))</f>
        <v>0</v>
      </c>
      <c r="M297" s="237">
        <f>IF(ISBLANK(INDEX('Policy Characteristics'!G:G,MATCH($C297,'Policy Characteristics'!$C:$C,0))),"",INDEX('Policy Characteristics'!G:G,MATCH($C297,'Policy Characteristics'!$C:$C,0)))</f>
        <v>0.6</v>
      </c>
      <c r="N297" s="237">
        <f>IF(ISBLANK(INDEX('Policy Characteristics'!H:H,MATCH($C297,'Policy Characteristics'!$C:$C,0))),"",INDEX('Policy Characteristics'!H:H,MATCH($C297,'Policy Characteristics'!$C:$C,0)))</f>
        <v>0.01</v>
      </c>
      <c r="O297" s="293" t="str">
        <f>IF(ISBLANK(INDEX('Policy Characteristics'!I:I,MATCH($C297,'Policy Characteristics'!$C:$C,0))),"",INDEX('Policy Characteristics'!I:I,MATCH($C297,'Policy Characteristics'!$C:$C,0)))</f>
        <v>% reduction in downtime</v>
      </c>
      <c r="P297" s="293"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293" t="str">
        <f>IF(ISBLANK(INDEX('Policy Characteristics'!K:K,MATCH($C297,'Policy Characteristics'!$C:$C,0))),"",INDEX('Policy Characteristics'!K:K,MATCH($C297,'Policy Characteristics'!$C:$C,0)))</f>
        <v>electricity-sector-main.html#red-downtime</v>
      </c>
      <c r="R297" s="293" t="str">
        <f>IF(ISBLANK(INDEX('Policy Characteristics'!L:L,MATCH($C297,'Policy Characteristics'!$C:$C,0))),"",INDEX('Policy Characteristics'!L:L,MATCH($C297,'Policy Characteristics'!$C:$C,0)))</f>
        <v>reduce-downtime.html</v>
      </c>
    </row>
    <row r="298" spans="1:18" s="275" customFormat="1" x14ac:dyDescent="0.25">
      <c r="A298" s="293" t="str">
        <f>IF(ISBLANK(INDEX('Policy Characteristics'!A:A,MATCH($C298,'Policy Characteristics'!$C:$C,0))),"",INDEX('Policy Characteristics'!A:A,MATCH($C298,'Policy Characteristics'!$C:$C,0)))</f>
        <v>Electricity Supply</v>
      </c>
      <c r="B298" s="294" t="str">
        <f>IF(ISBLANK(INDEX('Policy Characteristics'!B:B,MATCH($C298,'Policy Characteristics'!$C:$C,0))),"",INDEX('Policy Characteristics'!B:B,MATCH($C298,'Policy Characteristics'!$C:$C,0)))</f>
        <v>Reduce Plant Downtime</v>
      </c>
      <c r="C298" s="254" t="str">
        <f t="shared" si="23"/>
        <v>Percentage Reduction in Plant Downtime</v>
      </c>
      <c r="D298" s="299" t="s">
        <v>718</v>
      </c>
      <c r="E298" s="299" t="s">
        <v>737</v>
      </c>
      <c r="F298" s="299"/>
      <c r="G298" s="299"/>
      <c r="H298" s="255">
        <v>669</v>
      </c>
      <c r="I298" s="297" t="s">
        <v>660</v>
      </c>
      <c r="J298" s="296" t="str">
        <f>IF(ISBLANK(INDEX('Policy Characteristics'!D:D,MATCH($C298,'Policy Characteristics'!$C:$C,0))),"",INDEX('Policy Characteristics'!D:D,MATCH($C298,'Policy Characteristics'!$C:$C,0)))</f>
        <v>Reduce Plant Downtime</v>
      </c>
      <c r="K298" s="293" t="str">
        <f>IF(ISBLANK(INDEX('Policy Characteristics'!E:E,MATCH($C298,'Policy Characteristics'!$C:$C,0))),"",INDEX('Policy Characteristics'!E:E,MATCH($C298,'Policy Characteristics'!$C:$C,0)))</f>
        <v>elec reduce plant downtime</v>
      </c>
      <c r="L298" s="237">
        <f>IF(ISBLANK(INDEX('Policy Characteristics'!F:F,MATCH($C298,'Policy Characteristics'!$C:$C,0))),"",INDEX('Policy Characteristics'!F:F,MATCH($C298,'Policy Characteristics'!$C:$C,0)))</f>
        <v>0</v>
      </c>
      <c r="M298" s="237">
        <f>IF(ISBLANK(INDEX('Policy Characteristics'!G:G,MATCH($C298,'Policy Characteristics'!$C:$C,0))),"",INDEX('Policy Characteristics'!G:G,MATCH($C298,'Policy Characteristics'!$C:$C,0)))</f>
        <v>0.6</v>
      </c>
      <c r="N298" s="237">
        <f>IF(ISBLANK(INDEX('Policy Characteristics'!H:H,MATCH($C298,'Policy Characteristics'!$C:$C,0))),"",INDEX('Policy Characteristics'!H:H,MATCH($C298,'Policy Characteristics'!$C:$C,0)))</f>
        <v>0.01</v>
      </c>
      <c r="O298" s="293" t="str">
        <f>IF(ISBLANK(INDEX('Policy Characteristics'!I:I,MATCH($C298,'Policy Characteristics'!$C:$C,0))),"",INDEX('Policy Characteristics'!I:I,MATCH($C298,'Policy Characteristics'!$C:$C,0)))</f>
        <v>% reduction in downtime</v>
      </c>
      <c r="P298" s="293"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293" t="str">
        <f>IF(ISBLANK(INDEX('Policy Characteristics'!K:K,MATCH($C298,'Policy Characteristics'!$C:$C,0))),"",INDEX('Policy Characteristics'!K:K,MATCH($C298,'Policy Characteristics'!$C:$C,0)))</f>
        <v>electricity-sector-main.html#red-downtime</v>
      </c>
      <c r="R298" s="293" t="str">
        <f>IF(ISBLANK(INDEX('Policy Characteristics'!L:L,MATCH($C298,'Policy Characteristics'!$C:$C,0))),"",INDEX('Policy Characteristics'!L:L,MATCH($C298,'Policy Characteristics'!$C:$C,0)))</f>
        <v>reduce-downtime.html</v>
      </c>
    </row>
    <row r="299" spans="1:18" s="275" customFormat="1" x14ac:dyDescent="0.25">
      <c r="A299" s="293" t="str">
        <f>IF(ISBLANK(INDEX('Policy Characteristics'!A:A,MATCH($C299,'Policy Characteristics'!$C:$C,0))),"",INDEX('Policy Characteristics'!A:A,MATCH($C299,'Policy Characteristics'!$C:$C,0)))</f>
        <v>Electricity Supply</v>
      </c>
      <c r="B299" s="294" t="str">
        <f>IF(ISBLANK(INDEX('Policy Characteristics'!B:B,MATCH($C299,'Policy Characteristics'!$C:$C,0))),"",INDEX('Policy Characteristics'!B:B,MATCH($C299,'Policy Characteristics'!$C:$C,0)))</f>
        <v>Reduce Plant Downtime</v>
      </c>
      <c r="C299" s="254" t="str">
        <f t="shared" si="23"/>
        <v>Percentage Reduction in Plant Downtime</v>
      </c>
      <c r="D299" s="299" t="s">
        <v>718</v>
      </c>
      <c r="E299" s="299" t="s">
        <v>738</v>
      </c>
      <c r="F299" s="299"/>
      <c r="G299" s="299"/>
      <c r="H299" s="255">
        <v>670</v>
      </c>
      <c r="I299" s="297" t="s">
        <v>660</v>
      </c>
      <c r="J299" s="296" t="str">
        <f>IF(ISBLANK(INDEX('Policy Characteristics'!D:D,MATCH($C299,'Policy Characteristics'!$C:$C,0))),"",INDEX('Policy Characteristics'!D:D,MATCH($C299,'Policy Characteristics'!$C:$C,0)))</f>
        <v>Reduce Plant Downtime</v>
      </c>
      <c r="K299" s="293" t="str">
        <f>IF(ISBLANK(INDEX('Policy Characteristics'!E:E,MATCH($C299,'Policy Characteristics'!$C:$C,0))),"",INDEX('Policy Characteristics'!E:E,MATCH($C299,'Policy Characteristics'!$C:$C,0)))</f>
        <v>elec reduce plant downtime</v>
      </c>
      <c r="L299" s="237">
        <f>IF(ISBLANK(INDEX('Policy Characteristics'!F:F,MATCH($C299,'Policy Characteristics'!$C:$C,0))),"",INDEX('Policy Characteristics'!F:F,MATCH($C299,'Policy Characteristics'!$C:$C,0)))</f>
        <v>0</v>
      </c>
      <c r="M299" s="237">
        <f>IF(ISBLANK(INDEX('Policy Characteristics'!G:G,MATCH($C299,'Policy Characteristics'!$C:$C,0))),"",INDEX('Policy Characteristics'!G:G,MATCH($C299,'Policy Characteristics'!$C:$C,0)))</f>
        <v>0.6</v>
      </c>
      <c r="N299" s="237">
        <f>IF(ISBLANK(INDEX('Policy Characteristics'!H:H,MATCH($C299,'Policy Characteristics'!$C:$C,0))),"",INDEX('Policy Characteristics'!H:H,MATCH($C299,'Policy Characteristics'!$C:$C,0)))</f>
        <v>0.01</v>
      </c>
      <c r="O299" s="293" t="str">
        <f>IF(ISBLANK(INDEX('Policy Characteristics'!I:I,MATCH($C299,'Policy Characteristics'!$C:$C,0))),"",INDEX('Policy Characteristics'!I:I,MATCH($C299,'Policy Characteristics'!$C:$C,0)))</f>
        <v>% reduction in downtime</v>
      </c>
      <c r="P299" s="293"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293" t="str">
        <f>IF(ISBLANK(INDEX('Policy Characteristics'!K:K,MATCH($C299,'Policy Characteristics'!$C:$C,0))),"",INDEX('Policy Characteristics'!K:K,MATCH($C299,'Policy Characteristics'!$C:$C,0)))</f>
        <v>electricity-sector-main.html#red-downtime</v>
      </c>
      <c r="R299" s="293" t="str">
        <f>IF(ISBLANK(INDEX('Policy Characteristics'!L:L,MATCH($C299,'Policy Characteristics'!$C:$C,0))),"",INDEX('Policy Characteristics'!L:L,MATCH($C299,'Policy Characteristics'!$C:$C,0)))</f>
        <v>reduce-downtime.html</v>
      </c>
    </row>
    <row r="300" spans="1:18" s="275" customFormat="1" x14ac:dyDescent="0.25">
      <c r="A300" s="293" t="str">
        <f>IF(ISBLANK(INDEX('Policy Characteristics'!A:A,MATCH($C300,'Policy Characteristics'!$C:$C,0))),"",INDEX('Policy Characteristics'!A:A,MATCH($C300,'Policy Characteristics'!$C:$C,0)))</f>
        <v>Electricity Supply</v>
      </c>
      <c r="B300" s="294" t="str">
        <f>IF(ISBLANK(INDEX('Policy Characteristics'!B:B,MATCH($C300,'Policy Characteristics'!$C:$C,0))),"",INDEX('Policy Characteristics'!B:B,MATCH($C300,'Policy Characteristics'!$C:$C,0)))</f>
        <v>Reduce Plant Downtime</v>
      </c>
      <c r="C300" s="254" t="str">
        <f t="shared" si="23"/>
        <v>Percentage Reduction in Plant Downtime</v>
      </c>
      <c r="D300" s="299" t="s">
        <v>722</v>
      </c>
      <c r="E300" s="299" t="s">
        <v>736</v>
      </c>
      <c r="F300" s="299"/>
      <c r="G300" s="299"/>
      <c r="H300" s="255">
        <v>671</v>
      </c>
      <c r="I300" s="297" t="s">
        <v>660</v>
      </c>
      <c r="J300" s="296" t="str">
        <f>IF(ISBLANK(INDEX('Policy Characteristics'!D:D,MATCH($C300,'Policy Characteristics'!$C:$C,0))),"",INDEX('Policy Characteristics'!D:D,MATCH($C300,'Policy Characteristics'!$C:$C,0)))</f>
        <v>Reduce Plant Downtime</v>
      </c>
      <c r="K300" s="293" t="str">
        <f>IF(ISBLANK(INDEX('Policy Characteristics'!E:E,MATCH($C300,'Policy Characteristics'!$C:$C,0))),"",INDEX('Policy Characteristics'!E:E,MATCH($C300,'Policy Characteristics'!$C:$C,0)))</f>
        <v>elec reduce plant downtime</v>
      </c>
      <c r="L300" s="237">
        <f>IF(ISBLANK(INDEX('Policy Characteristics'!F:F,MATCH($C300,'Policy Characteristics'!$C:$C,0))),"",INDEX('Policy Characteristics'!F:F,MATCH($C300,'Policy Characteristics'!$C:$C,0)))</f>
        <v>0</v>
      </c>
      <c r="M300" s="237">
        <f>IF(ISBLANK(INDEX('Policy Characteristics'!G:G,MATCH($C300,'Policy Characteristics'!$C:$C,0))),"",INDEX('Policy Characteristics'!G:G,MATCH($C300,'Policy Characteristics'!$C:$C,0)))</f>
        <v>0.6</v>
      </c>
      <c r="N300" s="237">
        <f>IF(ISBLANK(INDEX('Policy Characteristics'!H:H,MATCH($C300,'Policy Characteristics'!$C:$C,0))),"",INDEX('Policy Characteristics'!H:H,MATCH($C300,'Policy Characteristics'!$C:$C,0)))</f>
        <v>0.01</v>
      </c>
      <c r="O300" s="293" t="str">
        <f>IF(ISBLANK(INDEX('Policy Characteristics'!I:I,MATCH($C300,'Policy Characteristics'!$C:$C,0))),"",INDEX('Policy Characteristics'!I:I,MATCH($C300,'Policy Characteristics'!$C:$C,0)))</f>
        <v>% reduction in downtime</v>
      </c>
      <c r="P300" s="293"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293" t="str">
        <f>IF(ISBLANK(INDEX('Policy Characteristics'!K:K,MATCH($C300,'Policy Characteristics'!$C:$C,0))),"",INDEX('Policy Characteristics'!K:K,MATCH($C300,'Policy Characteristics'!$C:$C,0)))</f>
        <v>electricity-sector-main.html#red-downtime</v>
      </c>
      <c r="R300" s="293" t="str">
        <f>IF(ISBLANK(INDEX('Policy Characteristics'!L:L,MATCH($C300,'Policy Characteristics'!$C:$C,0))),"",INDEX('Policy Characteristics'!L:L,MATCH($C300,'Policy Characteristics'!$C:$C,0)))</f>
        <v>reduce-downtime.html</v>
      </c>
    </row>
    <row r="301" spans="1:18" s="275" customFormat="1" x14ac:dyDescent="0.25">
      <c r="A301" s="293" t="str">
        <f>IF(ISBLANK(INDEX('Policy Characteristics'!A:A,MATCH($C301,'Policy Characteristics'!$C:$C,0))),"",INDEX('Policy Characteristics'!A:A,MATCH($C301,'Policy Characteristics'!$C:$C,0)))</f>
        <v>Electricity Supply</v>
      </c>
      <c r="B301" s="294" t="str">
        <f>IF(ISBLANK(INDEX('Policy Characteristics'!B:B,MATCH($C301,'Policy Characteristics'!$C:$C,0))),"",INDEX('Policy Characteristics'!B:B,MATCH($C301,'Policy Characteristics'!$C:$C,0)))</f>
        <v>Reduce Plant Downtime</v>
      </c>
      <c r="C301" s="254" t="str">
        <f t="shared" si="23"/>
        <v>Percentage Reduction in Plant Downtime</v>
      </c>
      <c r="D301" s="299" t="s">
        <v>722</v>
      </c>
      <c r="E301" s="299" t="s">
        <v>737</v>
      </c>
      <c r="F301" s="299"/>
      <c r="G301" s="299"/>
      <c r="H301" s="255">
        <v>672</v>
      </c>
      <c r="I301" s="297" t="s">
        <v>660</v>
      </c>
      <c r="J301" s="296" t="str">
        <f>IF(ISBLANK(INDEX('Policy Characteristics'!D:D,MATCH($C301,'Policy Characteristics'!$C:$C,0))),"",INDEX('Policy Characteristics'!D:D,MATCH($C301,'Policy Characteristics'!$C:$C,0)))</f>
        <v>Reduce Plant Downtime</v>
      </c>
      <c r="K301" s="293" t="str">
        <f>IF(ISBLANK(INDEX('Policy Characteristics'!E:E,MATCH($C301,'Policy Characteristics'!$C:$C,0))),"",INDEX('Policy Characteristics'!E:E,MATCH($C301,'Policy Characteristics'!$C:$C,0)))</f>
        <v>elec reduce plant downtime</v>
      </c>
      <c r="L301" s="237">
        <f>IF(ISBLANK(INDEX('Policy Characteristics'!F:F,MATCH($C301,'Policy Characteristics'!$C:$C,0))),"",INDEX('Policy Characteristics'!F:F,MATCH($C301,'Policy Characteristics'!$C:$C,0)))</f>
        <v>0</v>
      </c>
      <c r="M301" s="237">
        <f>IF(ISBLANK(INDEX('Policy Characteristics'!G:G,MATCH($C301,'Policy Characteristics'!$C:$C,0))),"",INDEX('Policy Characteristics'!G:G,MATCH($C301,'Policy Characteristics'!$C:$C,0)))</f>
        <v>0.6</v>
      </c>
      <c r="N301" s="237">
        <f>IF(ISBLANK(INDEX('Policy Characteristics'!H:H,MATCH($C301,'Policy Characteristics'!$C:$C,0))),"",INDEX('Policy Characteristics'!H:H,MATCH($C301,'Policy Characteristics'!$C:$C,0)))</f>
        <v>0.01</v>
      </c>
      <c r="O301" s="293" t="str">
        <f>IF(ISBLANK(INDEX('Policy Characteristics'!I:I,MATCH($C301,'Policy Characteristics'!$C:$C,0))),"",INDEX('Policy Characteristics'!I:I,MATCH($C301,'Policy Characteristics'!$C:$C,0)))</f>
        <v>% reduction in downtime</v>
      </c>
      <c r="P301" s="293"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293" t="str">
        <f>IF(ISBLANK(INDEX('Policy Characteristics'!K:K,MATCH($C301,'Policy Characteristics'!$C:$C,0))),"",INDEX('Policy Characteristics'!K:K,MATCH($C301,'Policy Characteristics'!$C:$C,0)))</f>
        <v>electricity-sector-main.html#red-downtime</v>
      </c>
      <c r="R301" s="293" t="str">
        <f>IF(ISBLANK(INDEX('Policy Characteristics'!L:L,MATCH($C301,'Policy Characteristics'!$C:$C,0))),"",INDEX('Policy Characteristics'!L:L,MATCH($C301,'Policy Characteristics'!$C:$C,0)))</f>
        <v>reduce-downtime.html</v>
      </c>
    </row>
    <row r="302" spans="1:18" s="275" customFormat="1" x14ac:dyDescent="0.25">
      <c r="A302" s="293" t="str">
        <f>IF(ISBLANK(INDEX('Policy Characteristics'!A:A,MATCH($C302,'Policy Characteristics'!$C:$C,0))),"",INDEX('Policy Characteristics'!A:A,MATCH($C302,'Policy Characteristics'!$C:$C,0)))</f>
        <v>Electricity Supply</v>
      </c>
      <c r="B302" s="294" t="str">
        <f>IF(ISBLANK(INDEX('Policy Characteristics'!B:B,MATCH($C302,'Policy Characteristics'!$C:$C,0))),"",INDEX('Policy Characteristics'!B:B,MATCH($C302,'Policy Characteristics'!$C:$C,0)))</f>
        <v>Reduce Plant Downtime</v>
      </c>
      <c r="C302" s="254" t="str">
        <f t="shared" si="23"/>
        <v>Percentage Reduction in Plant Downtime</v>
      </c>
      <c r="D302" s="299" t="s">
        <v>722</v>
      </c>
      <c r="E302" s="299" t="s">
        <v>738</v>
      </c>
      <c r="F302" s="299"/>
      <c r="G302" s="299"/>
      <c r="H302" s="255">
        <v>673</v>
      </c>
      <c r="I302" s="297" t="s">
        <v>660</v>
      </c>
      <c r="J302" s="296" t="str">
        <f>IF(ISBLANK(INDEX('Policy Characteristics'!D:D,MATCH($C302,'Policy Characteristics'!$C:$C,0))),"",INDEX('Policy Characteristics'!D:D,MATCH($C302,'Policy Characteristics'!$C:$C,0)))</f>
        <v>Reduce Plant Downtime</v>
      </c>
      <c r="K302" s="293" t="str">
        <f>IF(ISBLANK(INDEX('Policy Characteristics'!E:E,MATCH($C302,'Policy Characteristics'!$C:$C,0))),"",INDEX('Policy Characteristics'!E:E,MATCH($C302,'Policy Characteristics'!$C:$C,0)))</f>
        <v>elec reduce plant downtime</v>
      </c>
      <c r="L302" s="237">
        <f>IF(ISBLANK(INDEX('Policy Characteristics'!F:F,MATCH($C302,'Policy Characteristics'!$C:$C,0))),"",INDEX('Policy Characteristics'!F:F,MATCH($C302,'Policy Characteristics'!$C:$C,0)))</f>
        <v>0</v>
      </c>
      <c r="M302" s="237">
        <f>IF(ISBLANK(INDEX('Policy Characteristics'!G:G,MATCH($C302,'Policy Characteristics'!$C:$C,0))),"",INDEX('Policy Characteristics'!G:G,MATCH($C302,'Policy Characteristics'!$C:$C,0)))</f>
        <v>0.6</v>
      </c>
      <c r="N302" s="237">
        <f>IF(ISBLANK(INDEX('Policy Characteristics'!H:H,MATCH($C302,'Policy Characteristics'!$C:$C,0))),"",INDEX('Policy Characteristics'!H:H,MATCH($C302,'Policy Characteristics'!$C:$C,0)))</f>
        <v>0.01</v>
      </c>
      <c r="O302" s="293" t="str">
        <f>IF(ISBLANK(INDEX('Policy Characteristics'!I:I,MATCH($C302,'Policy Characteristics'!$C:$C,0))),"",INDEX('Policy Characteristics'!I:I,MATCH($C302,'Policy Characteristics'!$C:$C,0)))</f>
        <v>% reduction in downtime</v>
      </c>
      <c r="P302" s="293"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293" t="str">
        <f>IF(ISBLANK(INDEX('Policy Characteristics'!K:K,MATCH($C302,'Policy Characteristics'!$C:$C,0))),"",INDEX('Policy Characteristics'!K:K,MATCH($C302,'Policy Characteristics'!$C:$C,0)))</f>
        <v>electricity-sector-main.html#red-downtime</v>
      </c>
      <c r="R302" s="293" t="str">
        <f>IF(ISBLANK(INDEX('Policy Characteristics'!L:L,MATCH($C302,'Policy Characteristics'!$C:$C,0))),"",INDEX('Policy Characteristics'!L:L,MATCH($C302,'Policy Characteristics'!$C:$C,0)))</f>
        <v>reduce-downtime.html</v>
      </c>
    </row>
    <row r="303" spans="1:18" s="275" customFormat="1" x14ac:dyDescent="0.25">
      <c r="A303" s="293" t="str">
        <f>IF(ISBLANK(INDEX('Policy Characteristics'!A:A,MATCH($C303,'Policy Characteristics'!$C:$C,0))),"",INDEX('Policy Characteristics'!A:A,MATCH($C303,'Policy Characteristics'!$C:$C,0)))</f>
        <v>Electricity Supply</v>
      </c>
      <c r="B303" s="294" t="str">
        <f>IF(ISBLANK(INDEX('Policy Characteristics'!B:B,MATCH($C303,'Policy Characteristics'!$C:$C,0))),"",INDEX('Policy Characteristics'!B:B,MATCH($C303,'Policy Characteristics'!$C:$C,0)))</f>
        <v>Reduce Plant Downtime</v>
      </c>
      <c r="C303" s="254" t="str">
        <f t="shared" si="23"/>
        <v>Percentage Reduction in Plant Downtime</v>
      </c>
      <c r="D303" s="299" t="s">
        <v>724</v>
      </c>
      <c r="E303" s="299" t="s">
        <v>736</v>
      </c>
      <c r="F303" s="299"/>
      <c r="G303" s="299"/>
      <c r="H303" s="255">
        <v>674</v>
      </c>
      <c r="I303" s="297" t="s">
        <v>660</v>
      </c>
      <c r="J303" s="296" t="str">
        <f>IF(ISBLANK(INDEX('Policy Characteristics'!D:D,MATCH($C303,'Policy Characteristics'!$C:$C,0))),"",INDEX('Policy Characteristics'!D:D,MATCH($C303,'Policy Characteristics'!$C:$C,0)))</f>
        <v>Reduce Plant Downtime</v>
      </c>
      <c r="K303" s="293" t="str">
        <f>IF(ISBLANK(INDEX('Policy Characteristics'!E:E,MATCH($C303,'Policy Characteristics'!$C:$C,0))),"",INDEX('Policy Characteristics'!E:E,MATCH($C303,'Policy Characteristics'!$C:$C,0)))</f>
        <v>elec reduce plant downtime</v>
      </c>
      <c r="L303" s="237">
        <f>IF(ISBLANK(INDEX('Policy Characteristics'!F:F,MATCH($C303,'Policy Characteristics'!$C:$C,0))),"",INDEX('Policy Characteristics'!F:F,MATCH($C303,'Policy Characteristics'!$C:$C,0)))</f>
        <v>0</v>
      </c>
      <c r="M303" s="237">
        <f>IF(ISBLANK(INDEX('Policy Characteristics'!G:G,MATCH($C303,'Policy Characteristics'!$C:$C,0))),"",INDEX('Policy Characteristics'!G:G,MATCH($C303,'Policy Characteristics'!$C:$C,0)))</f>
        <v>0.6</v>
      </c>
      <c r="N303" s="237">
        <f>IF(ISBLANK(INDEX('Policy Characteristics'!H:H,MATCH($C303,'Policy Characteristics'!$C:$C,0))),"",INDEX('Policy Characteristics'!H:H,MATCH($C303,'Policy Characteristics'!$C:$C,0)))</f>
        <v>0.01</v>
      </c>
      <c r="O303" s="293" t="str">
        <f>IF(ISBLANK(INDEX('Policy Characteristics'!I:I,MATCH($C303,'Policy Characteristics'!$C:$C,0))),"",INDEX('Policy Characteristics'!I:I,MATCH($C303,'Policy Characteristics'!$C:$C,0)))</f>
        <v>% reduction in downtime</v>
      </c>
      <c r="P303" s="293"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293" t="str">
        <f>IF(ISBLANK(INDEX('Policy Characteristics'!K:K,MATCH($C303,'Policy Characteristics'!$C:$C,0))),"",INDEX('Policy Characteristics'!K:K,MATCH($C303,'Policy Characteristics'!$C:$C,0)))</f>
        <v>electricity-sector-main.html#red-downtime</v>
      </c>
      <c r="R303" s="293" t="str">
        <f>IF(ISBLANK(INDEX('Policy Characteristics'!L:L,MATCH($C303,'Policy Characteristics'!$C:$C,0))),"",INDEX('Policy Characteristics'!L:L,MATCH($C303,'Policy Characteristics'!$C:$C,0)))</f>
        <v>reduce-downtime.html</v>
      </c>
    </row>
    <row r="304" spans="1:18" s="275" customFormat="1" x14ac:dyDescent="0.25">
      <c r="A304" s="293" t="str">
        <f>IF(ISBLANK(INDEX('Policy Characteristics'!A:A,MATCH($C304,'Policy Characteristics'!$C:$C,0))),"",INDEX('Policy Characteristics'!A:A,MATCH($C304,'Policy Characteristics'!$C:$C,0)))</f>
        <v>Electricity Supply</v>
      </c>
      <c r="B304" s="294" t="str">
        <f>IF(ISBLANK(INDEX('Policy Characteristics'!B:B,MATCH($C304,'Policy Characteristics'!$C:$C,0))),"",INDEX('Policy Characteristics'!B:B,MATCH($C304,'Policy Characteristics'!$C:$C,0)))</f>
        <v>Reduce Plant Downtime</v>
      </c>
      <c r="C304" s="254" t="str">
        <f t="shared" si="23"/>
        <v>Percentage Reduction in Plant Downtime</v>
      </c>
      <c r="D304" s="299" t="s">
        <v>724</v>
      </c>
      <c r="E304" s="299" t="s">
        <v>737</v>
      </c>
      <c r="F304" s="299"/>
      <c r="G304" s="299"/>
      <c r="H304" s="255">
        <v>675</v>
      </c>
      <c r="I304" s="297" t="s">
        <v>660</v>
      </c>
      <c r="J304" s="296" t="str">
        <f>IF(ISBLANK(INDEX('Policy Characteristics'!D:D,MATCH($C304,'Policy Characteristics'!$C:$C,0))),"",INDEX('Policy Characteristics'!D:D,MATCH($C304,'Policy Characteristics'!$C:$C,0)))</f>
        <v>Reduce Plant Downtime</v>
      </c>
      <c r="K304" s="293" t="str">
        <f>IF(ISBLANK(INDEX('Policy Characteristics'!E:E,MATCH($C304,'Policy Characteristics'!$C:$C,0))),"",INDEX('Policy Characteristics'!E:E,MATCH($C304,'Policy Characteristics'!$C:$C,0)))</f>
        <v>elec reduce plant downtime</v>
      </c>
      <c r="L304" s="237">
        <f>IF(ISBLANK(INDEX('Policy Characteristics'!F:F,MATCH($C304,'Policy Characteristics'!$C:$C,0))),"",INDEX('Policy Characteristics'!F:F,MATCH($C304,'Policy Characteristics'!$C:$C,0)))</f>
        <v>0</v>
      </c>
      <c r="M304" s="237">
        <f>IF(ISBLANK(INDEX('Policy Characteristics'!G:G,MATCH($C304,'Policy Characteristics'!$C:$C,0))),"",INDEX('Policy Characteristics'!G:G,MATCH($C304,'Policy Characteristics'!$C:$C,0)))</f>
        <v>0.6</v>
      </c>
      <c r="N304" s="237">
        <f>IF(ISBLANK(INDEX('Policy Characteristics'!H:H,MATCH($C304,'Policy Characteristics'!$C:$C,0))),"",INDEX('Policy Characteristics'!H:H,MATCH($C304,'Policy Characteristics'!$C:$C,0)))</f>
        <v>0.01</v>
      </c>
      <c r="O304" s="293" t="str">
        <f>IF(ISBLANK(INDEX('Policy Characteristics'!I:I,MATCH($C304,'Policy Characteristics'!$C:$C,0))),"",INDEX('Policy Characteristics'!I:I,MATCH($C304,'Policy Characteristics'!$C:$C,0)))</f>
        <v>% reduction in downtime</v>
      </c>
      <c r="P304" s="293"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293" t="str">
        <f>IF(ISBLANK(INDEX('Policy Characteristics'!K:K,MATCH($C304,'Policy Characteristics'!$C:$C,0))),"",INDEX('Policy Characteristics'!K:K,MATCH($C304,'Policy Characteristics'!$C:$C,0)))</f>
        <v>electricity-sector-main.html#red-downtime</v>
      </c>
      <c r="R304" s="293" t="str">
        <f>IF(ISBLANK(INDEX('Policy Characteristics'!L:L,MATCH($C304,'Policy Characteristics'!$C:$C,0))),"",INDEX('Policy Characteristics'!L:L,MATCH($C304,'Policy Characteristics'!$C:$C,0)))</f>
        <v>reduce-downtime.html</v>
      </c>
    </row>
    <row r="305" spans="1:18" s="275" customFormat="1" x14ac:dyDescent="0.25">
      <c r="A305" s="293" t="str">
        <f>IF(ISBLANK(INDEX('Policy Characteristics'!A:A,MATCH($C305,'Policy Characteristics'!$C:$C,0))),"",INDEX('Policy Characteristics'!A:A,MATCH($C305,'Policy Characteristics'!$C:$C,0)))</f>
        <v>Electricity Supply</v>
      </c>
      <c r="B305" s="294" t="str">
        <f>IF(ISBLANK(INDEX('Policy Characteristics'!B:B,MATCH($C305,'Policy Characteristics'!$C:$C,0))),"",INDEX('Policy Characteristics'!B:B,MATCH($C305,'Policy Characteristics'!$C:$C,0)))</f>
        <v>Reduce Plant Downtime</v>
      </c>
      <c r="C305" s="254" t="str">
        <f t="shared" si="23"/>
        <v>Percentage Reduction in Plant Downtime</v>
      </c>
      <c r="D305" s="299" t="s">
        <v>724</v>
      </c>
      <c r="E305" s="299" t="s">
        <v>738</v>
      </c>
      <c r="F305" s="299"/>
      <c r="G305" s="299"/>
      <c r="H305" s="255">
        <v>676</v>
      </c>
      <c r="I305" s="297" t="s">
        <v>660</v>
      </c>
      <c r="J305" s="296" t="str">
        <f>IF(ISBLANK(INDEX('Policy Characteristics'!D:D,MATCH($C305,'Policy Characteristics'!$C:$C,0))),"",INDEX('Policy Characteristics'!D:D,MATCH($C305,'Policy Characteristics'!$C:$C,0)))</f>
        <v>Reduce Plant Downtime</v>
      </c>
      <c r="K305" s="293" t="str">
        <f>IF(ISBLANK(INDEX('Policy Characteristics'!E:E,MATCH($C305,'Policy Characteristics'!$C:$C,0))),"",INDEX('Policy Characteristics'!E:E,MATCH($C305,'Policy Characteristics'!$C:$C,0)))</f>
        <v>elec reduce plant downtime</v>
      </c>
      <c r="L305" s="237">
        <f>IF(ISBLANK(INDEX('Policy Characteristics'!F:F,MATCH($C305,'Policy Characteristics'!$C:$C,0))),"",INDEX('Policy Characteristics'!F:F,MATCH($C305,'Policy Characteristics'!$C:$C,0)))</f>
        <v>0</v>
      </c>
      <c r="M305" s="237">
        <f>IF(ISBLANK(INDEX('Policy Characteristics'!G:G,MATCH($C305,'Policy Characteristics'!$C:$C,0))),"",INDEX('Policy Characteristics'!G:G,MATCH($C305,'Policy Characteristics'!$C:$C,0)))</f>
        <v>0.6</v>
      </c>
      <c r="N305" s="237">
        <f>IF(ISBLANK(INDEX('Policy Characteristics'!H:H,MATCH($C305,'Policy Characteristics'!$C:$C,0))),"",INDEX('Policy Characteristics'!H:H,MATCH($C305,'Policy Characteristics'!$C:$C,0)))</f>
        <v>0.01</v>
      </c>
      <c r="O305" s="293" t="str">
        <f>IF(ISBLANK(INDEX('Policy Characteristics'!I:I,MATCH($C305,'Policy Characteristics'!$C:$C,0))),"",INDEX('Policy Characteristics'!I:I,MATCH($C305,'Policy Characteristics'!$C:$C,0)))</f>
        <v>% reduction in downtime</v>
      </c>
      <c r="P305" s="293"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293" t="str">
        <f>IF(ISBLANK(INDEX('Policy Characteristics'!K:K,MATCH($C305,'Policy Characteristics'!$C:$C,0))),"",INDEX('Policy Characteristics'!K:K,MATCH($C305,'Policy Characteristics'!$C:$C,0)))</f>
        <v>electricity-sector-main.html#red-downtime</v>
      </c>
      <c r="R305" s="293" t="str">
        <f>IF(ISBLANK(INDEX('Policy Characteristics'!L:L,MATCH($C305,'Policy Characteristics'!$C:$C,0))),"",INDEX('Policy Characteristics'!L:L,MATCH($C305,'Policy Characteristics'!$C:$C,0)))</f>
        <v>reduce-downtime.html</v>
      </c>
    </row>
    <row r="306" spans="1:18" s="275" customFormat="1" x14ac:dyDescent="0.25">
      <c r="A306" s="293" t="str">
        <f>IF(ISBLANK(INDEX('Policy Characteristics'!A:A,MATCH($C306,'Policy Characteristics'!$C:$C,0))),"",INDEX('Policy Characteristics'!A:A,MATCH($C306,'Policy Characteristics'!$C:$C,0)))</f>
        <v>Electricity Supply</v>
      </c>
      <c r="B306" s="294" t="str">
        <f>IF(ISBLANK(INDEX('Policy Characteristics'!B:B,MATCH($C306,'Policy Characteristics'!$C:$C,0))),"",INDEX('Policy Characteristics'!B:B,MATCH($C306,'Policy Characteristics'!$C:$C,0)))</f>
        <v>Reduce Plant Downtime</v>
      </c>
      <c r="C306" s="254" t="str">
        <f t="shared" si="23"/>
        <v>Percentage Reduction in Plant Downtime</v>
      </c>
      <c r="D306" s="299" t="s">
        <v>726</v>
      </c>
      <c r="E306" s="299" t="s">
        <v>736</v>
      </c>
      <c r="F306" s="299"/>
      <c r="G306" s="299"/>
      <c r="H306" s="255">
        <v>677</v>
      </c>
      <c r="I306" s="297" t="s">
        <v>660</v>
      </c>
      <c r="J306" s="296" t="str">
        <f>IF(ISBLANK(INDEX('Policy Characteristics'!D:D,MATCH($C306,'Policy Characteristics'!$C:$C,0))),"",INDEX('Policy Characteristics'!D:D,MATCH($C306,'Policy Characteristics'!$C:$C,0)))</f>
        <v>Reduce Plant Downtime</v>
      </c>
      <c r="K306" s="293" t="str">
        <f>IF(ISBLANK(INDEX('Policy Characteristics'!E:E,MATCH($C306,'Policy Characteristics'!$C:$C,0))),"",INDEX('Policy Characteristics'!E:E,MATCH($C306,'Policy Characteristics'!$C:$C,0)))</f>
        <v>elec reduce plant downtime</v>
      </c>
      <c r="L306" s="237">
        <f>IF(ISBLANK(INDEX('Policy Characteristics'!F:F,MATCH($C306,'Policy Characteristics'!$C:$C,0))),"",INDEX('Policy Characteristics'!F:F,MATCH($C306,'Policy Characteristics'!$C:$C,0)))</f>
        <v>0</v>
      </c>
      <c r="M306" s="237">
        <f>IF(ISBLANK(INDEX('Policy Characteristics'!G:G,MATCH($C306,'Policy Characteristics'!$C:$C,0))),"",INDEX('Policy Characteristics'!G:G,MATCH($C306,'Policy Characteristics'!$C:$C,0)))</f>
        <v>0.6</v>
      </c>
      <c r="N306" s="237">
        <f>IF(ISBLANK(INDEX('Policy Characteristics'!H:H,MATCH($C306,'Policy Characteristics'!$C:$C,0))),"",INDEX('Policy Characteristics'!H:H,MATCH($C306,'Policy Characteristics'!$C:$C,0)))</f>
        <v>0.01</v>
      </c>
      <c r="O306" s="293" t="str">
        <f>IF(ISBLANK(INDEX('Policy Characteristics'!I:I,MATCH($C306,'Policy Characteristics'!$C:$C,0))),"",INDEX('Policy Characteristics'!I:I,MATCH($C306,'Policy Characteristics'!$C:$C,0)))</f>
        <v>% reduction in downtime</v>
      </c>
      <c r="P306" s="293"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293" t="str">
        <f>IF(ISBLANK(INDEX('Policy Characteristics'!K:K,MATCH($C306,'Policy Characteristics'!$C:$C,0))),"",INDEX('Policy Characteristics'!K:K,MATCH($C306,'Policy Characteristics'!$C:$C,0)))</f>
        <v>electricity-sector-main.html#red-downtime</v>
      </c>
      <c r="R306" s="293" t="str">
        <f>IF(ISBLANK(INDEX('Policy Characteristics'!L:L,MATCH($C306,'Policy Characteristics'!$C:$C,0))),"",INDEX('Policy Characteristics'!L:L,MATCH($C306,'Policy Characteristics'!$C:$C,0)))</f>
        <v>reduce-downtime.html</v>
      </c>
    </row>
    <row r="307" spans="1:18" s="275" customFormat="1" x14ac:dyDescent="0.25">
      <c r="A307" s="293" t="str">
        <f>IF(ISBLANK(INDEX('Policy Characteristics'!A:A,MATCH($C307,'Policy Characteristics'!$C:$C,0))),"",INDEX('Policy Characteristics'!A:A,MATCH($C307,'Policy Characteristics'!$C:$C,0)))</f>
        <v>Electricity Supply</v>
      </c>
      <c r="B307" s="294" t="str">
        <f>IF(ISBLANK(INDEX('Policy Characteristics'!B:B,MATCH($C307,'Policy Characteristics'!$C:$C,0))),"",INDEX('Policy Characteristics'!B:B,MATCH($C307,'Policy Characteristics'!$C:$C,0)))</f>
        <v>Reduce Plant Downtime</v>
      </c>
      <c r="C307" s="254" t="str">
        <f t="shared" ref="C307:C320" si="24">C$276</f>
        <v>Percentage Reduction in Plant Downtime</v>
      </c>
      <c r="D307" s="299" t="s">
        <v>726</v>
      </c>
      <c r="E307" s="299" t="s">
        <v>737</v>
      </c>
      <c r="F307" s="299"/>
      <c r="G307" s="299"/>
      <c r="H307" s="255">
        <v>678</v>
      </c>
      <c r="I307" s="297" t="s">
        <v>660</v>
      </c>
      <c r="J307" s="296" t="str">
        <f>IF(ISBLANK(INDEX('Policy Characteristics'!D:D,MATCH($C307,'Policy Characteristics'!$C:$C,0))),"",INDEX('Policy Characteristics'!D:D,MATCH($C307,'Policy Characteristics'!$C:$C,0)))</f>
        <v>Reduce Plant Downtime</v>
      </c>
      <c r="K307" s="293" t="str">
        <f>IF(ISBLANK(INDEX('Policy Characteristics'!E:E,MATCH($C307,'Policy Characteristics'!$C:$C,0))),"",INDEX('Policy Characteristics'!E:E,MATCH($C307,'Policy Characteristics'!$C:$C,0)))</f>
        <v>elec reduce plant downtime</v>
      </c>
      <c r="L307" s="237">
        <f>IF(ISBLANK(INDEX('Policy Characteristics'!F:F,MATCH($C307,'Policy Characteristics'!$C:$C,0))),"",INDEX('Policy Characteristics'!F:F,MATCH($C307,'Policy Characteristics'!$C:$C,0)))</f>
        <v>0</v>
      </c>
      <c r="M307" s="237">
        <f>IF(ISBLANK(INDEX('Policy Characteristics'!G:G,MATCH($C307,'Policy Characteristics'!$C:$C,0))),"",INDEX('Policy Characteristics'!G:G,MATCH($C307,'Policy Characteristics'!$C:$C,0)))</f>
        <v>0.6</v>
      </c>
      <c r="N307" s="237">
        <f>IF(ISBLANK(INDEX('Policy Characteristics'!H:H,MATCH($C307,'Policy Characteristics'!$C:$C,0))),"",INDEX('Policy Characteristics'!H:H,MATCH($C307,'Policy Characteristics'!$C:$C,0)))</f>
        <v>0.01</v>
      </c>
      <c r="O307" s="293" t="str">
        <f>IF(ISBLANK(INDEX('Policy Characteristics'!I:I,MATCH($C307,'Policy Characteristics'!$C:$C,0))),"",INDEX('Policy Characteristics'!I:I,MATCH($C307,'Policy Characteristics'!$C:$C,0)))</f>
        <v>% reduction in downtime</v>
      </c>
      <c r="P307" s="293"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293" t="str">
        <f>IF(ISBLANK(INDEX('Policy Characteristics'!K:K,MATCH($C307,'Policy Characteristics'!$C:$C,0))),"",INDEX('Policy Characteristics'!K:K,MATCH($C307,'Policy Characteristics'!$C:$C,0)))</f>
        <v>electricity-sector-main.html#red-downtime</v>
      </c>
      <c r="R307" s="293" t="str">
        <f>IF(ISBLANK(INDEX('Policy Characteristics'!L:L,MATCH($C307,'Policy Characteristics'!$C:$C,0))),"",INDEX('Policy Characteristics'!L:L,MATCH($C307,'Policy Characteristics'!$C:$C,0)))</f>
        <v>reduce-downtime.html</v>
      </c>
    </row>
    <row r="308" spans="1:18" s="275" customFormat="1" x14ac:dyDescent="0.25">
      <c r="A308" s="293" t="str">
        <f>IF(ISBLANK(INDEX('Policy Characteristics'!A:A,MATCH($C308,'Policy Characteristics'!$C:$C,0))),"",INDEX('Policy Characteristics'!A:A,MATCH($C308,'Policy Characteristics'!$C:$C,0)))</f>
        <v>Electricity Supply</v>
      </c>
      <c r="B308" s="294" t="str">
        <f>IF(ISBLANK(INDEX('Policy Characteristics'!B:B,MATCH($C308,'Policy Characteristics'!$C:$C,0))),"",INDEX('Policy Characteristics'!B:B,MATCH($C308,'Policy Characteristics'!$C:$C,0)))</f>
        <v>Reduce Plant Downtime</v>
      </c>
      <c r="C308" s="254" t="str">
        <f t="shared" si="24"/>
        <v>Percentage Reduction in Plant Downtime</v>
      </c>
      <c r="D308" s="299" t="s">
        <v>726</v>
      </c>
      <c r="E308" s="299" t="s">
        <v>738</v>
      </c>
      <c r="F308" s="299"/>
      <c r="G308" s="299"/>
      <c r="H308" s="255">
        <v>679</v>
      </c>
      <c r="I308" s="297" t="s">
        <v>660</v>
      </c>
      <c r="J308" s="296" t="str">
        <f>IF(ISBLANK(INDEX('Policy Characteristics'!D:D,MATCH($C308,'Policy Characteristics'!$C:$C,0))),"",INDEX('Policy Characteristics'!D:D,MATCH($C308,'Policy Characteristics'!$C:$C,0)))</f>
        <v>Reduce Plant Downtime</v>
      </c>
      <c r="K308" s="293" t="str">
        <f>IF(ISBLANK(INDEX('Policy Characteristics'!E:E,MATCH($C308,'Policy Characteristics'!$C:$C,0))),"",INDEX('Policy Characteristics'!E:E,MATCH($C308,'Policy Characteristics'!$C:$C,0)))</f>
        <v>elec reduce plant downtime</v>
      </c>
      <c r="L308" s="237">
        <f>IF(ISBLANK(INDEX('Policy Characteristics'!F:F,MATCH($C308,'Policy Characteristics'!$C:$C,0))),"",INDEX('Policy Characteristics'!F:F,MATCH($C308,'Policy Characteristics'!$C:$C,0)))</f>
        <v>0</v>
      </c>
      <c r="M308" s="237">
        <f>IF(ISBLANK(INDEX('Policy Characteristics'!G:G,MATCH($C308,'Policy Characteristics'!$C:$C,0))),"",INDEX('Policy Characteristics'!G:G,MATCH($C308,'Policy Characteristics'!$C:$C,0)))</f>
        <v>0.6</v>
      </c>
      <c r="N308" s="237">
        <f>IF(ISBLANK(INDEX('Policy Characteristics'!H:H,MATCH($C308,'Policy Characteristics'!$C:$C,0))),"",INDEX('Policy Characteristics'!H:H,MATCH($C308,'Policy Characteristics'!$C:$C,0)))</f>
        <v>0.01</v>
      </c>
      <c r="O308" s="293" t="str">
        <f>IF(ISBLANK(INDEX('Policy Characteristics'!I:I,MATCH($C308,'Policy Characteristics'!$C:$C,0))),"",INDEX('Policy Characteristics'!I:I,MATCH($C308,'Policy Characteristics'!$C:$C,0)))</f>
        <v>% reduction in downtime</v>
      </c>
      <c r="P308" s="293"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293" t="str">
        <f>IF(ISBLANK(INDEX('Policy Characteristics'!K:K,MATCH($C308,'Policy Characteristics'!$C:$C,0))),"",INDEX('Policy Characteristics'!K:K,MATCH($C308,'Policy Characteristics'!$C:$C,0)))</f>
        <v>electricity-sector-main.html#red-downtime</v>
      </c>
      <c r="R308" s="293" t="str">
        <f>IF(ISBLANK(INDEX('Policy Characteristics'!L:L,MATCH($C308,'Policy Characteristics'!$C:$C,0))),"",INDEX('Policy Characteristics'!L:L,MATCH($C308,'Policy Characteristics'!$C:$C,0)))</f>
        <v>reduce-downtime.html</v>
      </c>
    </row>
    <row r="309" spans="1:18" s="275" customFormat="1" x14ac:dyDescent="0.25">
      <c r="A309" s="293" t="str">
        <f>IF(ISBLANK(INDEX('Policy Characteristics'!A:A,MATCH($C309,'Policy Characteristics'!$C:$C,0))),"",INDEX('Policy Characteristics'!A:A,MATCH($C309,'Policy Characteristics'!$C:$C,0)))</f>
        <v>Electricity Supply</v>
      </c>
      <c r="B309" s="294" t="str">
        <f>IF(ISBLANK(INDEX('Policy Characteristics'!B:B,MATCH($C309,'Policy Characteristics'!$C:$C,0))),"",INDEX('Policy Characteristics'!B:B,MATCH($C309,'Policy Characteristics'!$C:$C,0)))</f>
        <v>Reduce Plant Downtime</v>
      </c>
      <c r="C309" s="254" t="str">
        <f t="shared" si="24"/>
        <v>Percentage Reduction in Plant Downtime</v>
      </c>
      <c r="D309" s="299" t="s">
        <v>728</v>
      </c>
      <c r="E309" s="299" t="s">
        <v>736</v>
      </c>
      <c r="F309" s="299"/>
      <c r="G309" s="299"/>
      <c r="H309" s="255">
        <v>680</v>
      </c>
      <c r="I309" s="297" t="s">
        <v>660</v>
      </c>
      <c r="J309" s="296" t="str">
        <f>IF(ISBLANK(INDEX('Policy Characteristics'!D:D,MATCH($C309,'Policy Characteristics'!$C:$C,0))),"",INDEX('Policy Characteristics'!D:D,MATCH($C309,'Policy Characteristics'!$C:$C,0)))</f>
        <v>Reduce Plant Downtime</v>
      </c>
      <c r="K309" s="293" t="str">
        <f>IF(ISBLANK(INDEX('Policy Characteristics'!E:E,MATCH($C309,'Policy Characteristics'!$C:$C,0))),"",INDEX('Policy Characteristics'!E:E,MATCH($C309,'Policy Characteristics'!$C:$C,0)))</f>
        <v>elec reduce plant downtime</v>
      </c>
      <c r="L309" s="237">
        <f>IF(ISBLANK(INDEX('Policy Characteristics'!F:F,MATCH($C309,'Policy Characteristics'!$C:$C,0))),"",INDEX('Policy Characteristics'!F:F,MATCH($C309,'Policy Characteristics'!$C:$C,0)))</f>
        <v>0</v>
      </c>
      <c r="M309" s="237">
        <f>IF(ISBLANK(INDEX('Policy Characteristics'!G:G,MATCH($C309,'Policy Characteristics'!$C:$C,0))),"",INDEX('Policy Characteristics'!G:G,MATCH($C309,'Policy Characteristics'!$C:$C,0)))</f>
        <v>0.6</v>
      </c>
      <c r="N309" s="237">
        <f>IF(ISBLANK(INDEX('Policy Characteristics'!H:H,MATCH($C309,'Policy Characteristics'!$C:$C,0))),"",INDEX('Policy Characteristics'!H:H,MATCH($C309,'Policy Characteristics'!$C:$C,0)))</f>
        <v>0.01</v>
      </c>
      <c r="O309" s="293" t="str">
        <f>IF(ISBLANK(INDEX('Policy Characteristics'!I:I,MATCH($C309,'Policy Characteristics'!$C:$C,0))),"",INDEX('Policy Characteristics'!I:I,MATCH($C309,'Policy Characteristics'!$C:$C,0)))</f>
        <v>% reduction in downtime</v>
      </c>
      <c r="P309" s="293"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293" t="str">
        <f>IF(ISBLANK(INDEX('Policy Characteristics'!K:K,MATCH($C309,'Policy Characteristics'!$C:$C,0))),"",INDEX('Policy Characteristics'!K:K,MATCH($C309,'Policy Characteristics'!$C:$C,0)))</f>
        <v>electricity-sector-main.html#red-downtime</v>
      </c>
      <c r="R309" s="293" t="str">
        <f>IF(ISBLANK(INDEX('Policy Characteristics'!L:L,MATCH($C309,'Policy Characteristics'!$C:$C,0))),"",INDEX('Policy Characteristics'!L:L,MATCH($C309,'Policy Characteristics'!$C:$C,0)))</f>
        <v>reduce-downtime.html</v>
      </c>
    </row>
    <row r="310" spans="1:18" s="275" customFormat="1" x14ac:dyDescent="0.25">
      <c r="A310" s="293" t="str">
        <f>IF(ISBLANK(INDEX('Policy Characteristics'!A:A,MATCH($C310,'Policy Characteristics'!$C:$C,0))),"",INDEX('Policy Characteristics'!A:A,MATCH($C310,'Policy Characteristics'!$C:$C,0)))</f>
        <v>Electricity Supply</v>
      </c>
      <c r="B310" s="294" t="str">
        <f>IF(ISBLANK(INDEX('Policy Characteristics'!B:B,MATCH($C310,'Policy Characteristics'!$C:$C,0))),"",INDEX('Policy Characteristics'!B:B,MATCH($C310,'Policy Characteristics'!$C:$C,0)))</f>
        <v>Reduce Plant Downtime</v>
      </c>
      <c r="C310" s="254" t="str">
        <f t="shared" si="24"/>
        <v>Percentage Reduction in Plant Downtime</v>
      </c>
      <c r="D310" s="299" t="s">
        <v>728</v>
      </c>
      <c r="E310" s="299" t="s">
        <v>737</v>
      </c>
      <c r="F310" s="299"/>
      <c r="G310" s="299"/>
      <c r="H310" s="255">
        <v>681</v>
      </c>
      <c r="I310" s="297" t="s">
        <v>660</v>
      </c>
      <c r="J310" s="296" t="str">
        <f>IF(ISBLANK(INDEX('Policy Characteristics'!D:D,MATCH($C310,'Policy Characteristics'!$C:$C,0))),"",INDEX('Policy Characteristics'!D:D,MATCH($C310,'Policy Characteristics'!$C:$C,0)))</f>
        <v>Reduce Plant Downtime</v>
      </c>
      <c r="K310" s="293" t="str">
        <f>IF(ISBLANK(INDEX('Policy Characteristics'!E:E,MATCH($C310,'Policy Characteristics'!$C:$C,0))),"",INDEX('Policy Characteristics'!E:E,MATCH($C310,'Policy Characteristics'!$C:$C,0)))</f>
        <v>elec reduce plant downtime</v>
      </c>
      <c r="L310" s="237">
        <f>IF(ISBLANK(INDEX('Policy Characteristics'!F:F,MATCH($C310,'Policy Characteristics'!$C:$C,0))),"",INDEX('Policy Characteristics'!F:F,MATCH($C310,'Policy Characteristics'!$C:$C,0)))</f>
        <v>0</v>
      </c>
      <c r="M310" s="237">
        <f>IF(ISBLANK(INDEX('Policy Characteristics'!G:G,MATCH($C310,'Policy Characteristics'!$C:$C,0))),"",INDEX('Policy Characteristics'!G:G,MATCH($C310,'Policy Characteristics'!$C:$C,0)))</f>
        <v>0.6</v>
      </c>
      <c r="N310" s="237">
        <f>IF(ISBLANK(INDEX('Policy Characteristics'!H:H,MATCH($C310,'Policy Characteristics'!$C:$C,0))),"",INDEX('Policy Characteristics'!H:H,MATCH($C310,'Policy Characteristics'!$C:$C,0)))</f>
        <v>0.01</v>
      </c>
      <c r="O310" s="293" t="str">
        <f>IF(ISBLANK(INDEX('Policy Characteristics'!I:I,MATCH($C310,'Policy Characteristics'!$C:$C,0))),"",INDEX('Policy Characteristics'!I:I,MATCH($C310,'Policy Characteristics'!$C:$C,0)))</f>
        <v>% reduction in downtime</v>
      </c>
      <c r="P310" s="293"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293" t="str">
        <f>IF(ISBLANK(INDEX('Policy Characteristics'!K:K,MATCH($C310,'Policy Characteristics'!$C:$C,0))),"",INDEX('Policy Characteristics'!K:K,MATCH($C310,'Policy Characteristics'!$C:$C,0)))</f>
        <v>electricity-sector-main.html#red-downtime</v>
      </c>
      <c r="R310" s="293" t="str">
        <f>IF(ISBLANK(INDEX('Policy Characteristics'!L:L,MATCH($C310,'Policy Characteristics'!$C:$C,0))),"",INDEX('Policy Characteristics'!L:L,MATCH($C310,'Policy Characteristics'!$C:$C,0)))</f>
        <v>reduce-downtime.html</v>
      </c>
    </row>
    <row r="311" spans="1:18" s="275" customFormat="1" x14ac:dyDescent="0.25">
      <c r="A311" s="293" t="str">
        <f>IF(ISBLANK(INDEX('Policy Characteristics'!A:A,MATCH($C311,'Policy Characteristics'!$C:$C,0))),"",INDEX('Policy Characteristics'!A:A,MATCH($C311,'Policy Characteristics'!$C:$C,0)))</f>
        <v>Electricity Supply</v>
      </c>
      <c r="B311" s="294" t="str">
        <f>IF(ISBLANK(INDEX('Policy Characteristics'!B:B,MATCH($C311,'Policy Characteristics'!$C:$C,0))),"",INDEX('Policy Characteristics'!B:B,MATCH($C311,'Policy Characteristics'!$C:$C,0)))</f>
        <v>Reduce Plant Downtime</v>
      </c>
      <c r="C311" s="254" t="str">
        <f t="shared" si="24"/>
        <v>Percentage Reduction in Plant Downtime</v>
      </c>
      <c r="D311" s="299" t="s">
        <v>728</v>
      </c>
      <c r="E311" s="299" t="s">
        <v>738</v>
      </c>
      <c r="F311" s="299" t="s">
        <v>729</v>
      </c>
      <c r="G311" s="299" t="s">
        <v>740</v>
      </c>
      <c r="H311" s="255">
        <v>182</v>
      </c>
      <c r="I311" s="297" t="s">
        <v>650</v>
      </c>
      <c r="J311" s="296" t="str">
        <f>IF(ISBLANK(INDEX('Policy Characteristics'!D:D,MATCH($C311,'Policy Characteristics'!$C:$C,0))),"",INDEX('Policy Characteristics'!D:D,MATCH($C311,'Policy Characteristics'!$C:$C,0)))</f>
        <v>Reduce Plant Downtime</v>
      </c>
      <c r="K311" s="293" t="str">
        <f>IF(ISBLANK(INDEX('Policy Characteristics'!E:E,MATCH($C311,'Policy Characteristics'!$C:$C,0))),"",INDEX('Policy Characteristics'!E:E,MATCH($C311,'Policy Characteristics'!$C:$C,0)))</f>
        <v>elec reduce plant downtime</v>
      </c>
      <c r="L311" s="237">
        <f>IF(ISBLANK(INDEX('Policy Characteristics'!F:F,MATCH($C311,'Policy Characteristics'!$C:$C,0))),"",INDEX('Policy Characteristics'!F:F,MATCH($C311,'Policy Characteristics'!$C:$C,0)))</f>
        <v>0</v>
      </c>
      <c r="M311" s="237">
        <f>IF(ISBLANK(INDEX('Policy Characteristics'!G:G,MATCH($C311,'Policy Characteristics'!$C:$C,0))),"",INDEX('Policy Characteristics'!G:G,MATCH($C311,'Policy Characteristics'!$C:$C,0)))</f>
        <v>0.6</v>
      </c>
      <c r="N311" s="237">
        <f>IF(ISBLANK(INDEX('Policy Characteristics'!H:H,MATCH($C311,'Policy Characteristics'!$C:$C,0))),"",INDEX('Policy Characteristics'!H:H,MATCH($C311,'Policy Characteristics'!$C:$C,0)))</f>
        <v>0.01</v>
      </c>
      <c r="O311" s="293" t="str">
        <f>IF(ISBLANK(INDEX('Policy Characteristics'!I:I,MATCH($C311,'Policy Characteristics'!$C:$C,0))),"",INDEX('Policy Characteristics'!I:I,MATCH($C311,'Policy Characteristics'!$C:$C,0)))</f>
        <v>% reduction in downtime</v>
      </c>
      <c r="P311" s="293"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293" t="str">
        <f>IF(ISBLANK(INDEX('Policy Characteristics'!K:K,MATCH($C311,'Policy Characteristics'!$C:$C,0))),"",INDEX('Policy Characteristics'!K:K,MATCH($C311,'Policy Characteristics'!$C:$C,0)))</f>
        <v>electricity-sector-main.html#red-downtime</v>
      </c>
      <c r="R311" s="293" t="str">
        <f>IF(ISBLANK(INDEX('Policy Characteristics'!L:L,MATCH($C311,'Policy Characteristics'!$C:$C,0))),"",INDEX('Policy Characteristics'!L:L,MATCH($C311,'Policy Characteristics'!$C:$C,0)))</f>
        <v>reduce-downtime.html</v>
      </c>
    </row>
    <row r="312" spans="1:18" s="275" customFormat="1" x14ac:dyDescent="0.25">
      <c r="A312" s="293" t="str">
        <f>IF(ISBLANK(INDEX('Policy Characteristics'!A:A,MATCH($C312,'Policy Characteristics'!$C:$C,0))),"",INDEX('Policy Characteristics'!A:A,MATCH($C312,'Policy Characteristics'!$C:$C,0)))</f>
        <v>Electricity Supply</v>
      </c>
      <c r="B312" s="294" t="str">
        <f>IF(ISBLANK(INDEX('Policy Characteristics'!B:B,MATCH($C312,'Policy Characteristics'!$C:$C,0))),"",INDEX('Policy Characteristics'!B:B,MATCH($C312,'Policy Characteristics'!$C:$C,0)))</f>
        <v>Reduce Plant Downtime</v>
      </c>
      <c r="C312" s="254" t="str">
        <f t="shared" si="24"/>
        <v>Percentage Reduction in Plant Downtime</v>
      </c>
      <c r="D312" s="299" t="s">
        <v>730</v>
      </c>
      <c r="E312" s="299" t="s">
        <v>736</v>
      </c>
      <c r="G312" s="299"/>
      <c r="H312" s="255">
        <v>682</v>
      </c>
      <c r="I312" s="297" t="s">
        <v>660</v>
      </c>
      <c r="J312" s="296" t="str">
        <f>IF(ISBLANK(INDEX('Policy Characteristics'!D:D,MATCH($C312,'Policy Characteristics'!$C:$C,0))),"",INDEX('Policy Characteristics'!D:D,MATCH($C312,'Policy Characteristics'!$C:$C,0)))</f>
        <v>Reduce Plant Downtime</v>
      </c>
      <c r="K312" s="293" t="str">
        <f>IF(ISBLANK(INDEX('Policy Characteristics'!E:E,MATCH($C312,'Policy Characteristics'!$C:$C,0))),"",INDEX('Policy Characteristics'!E:E,MATCH($C312,'Policy Characteristics'!$C:$C,0)))</f>
        <v>elec reduce plant downtime</v>
      </c>
      <c r="L312" s="237">
        <f>IF(ISBLANK(INDEX('Policy Characteristics'!F:F,MATCH($C312,'Policy Characteristics'!$C:$C,0))),"",INDEX('Policy Characteristics'!F:F,MATCH($C312,'Policy Characteristics'!$C:$C,0)))</f>
        <v>0</v>
      </c>
      <c r="M312" s="237">
        <f>IF(ISBLANK(INDEX('Policy Characteristics'!G:G,MATCH($C312,'Policy Characteristics'!$C:$C,0))),"",INDEX('Policy Characteristics'!G:G,MATCH($C312,'Policy Characteristics'!$C:$C,0)))</f>
        <v>0.6</v>
      </c>
      <c r="N312" s="237">
        <f>IF(ISBLANK(INDEX('Policy Characteristics'!H:H,MATCH($C312,'Policy Characteristics'!$C:$C,0))),"",INDEX('Policy Characteristics'!H:H,MATCH($C312,'Policy Characteristics'!$C:$C,0)))</f>
        <v>0.01</v>
      </c>
      <c r="O312" s="293" t="str">
        <f>IF(ISBLANK(INDEX('Policy Characteristics'!I:I,MATCH($C312,'Policy Characteristics'!$C:$C,0))),"",INDEX('Policy Characteristics'!I:I,MATCH($C312,'Policy Characteristics'!$C:$C,0)))</f>
        <v>% reduction in downtime</v>
      </c>
      <c r="P312" s="293"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293" t="str">
        <f>IF(ISBLANK(INDEX('Policy Characteristics'!K:K,MATCH($C312,'Policy Characteristics'!$C:$C,0))),"",INDEX('Policy Characteristics'!K:K,MATCH($C312,'Policy Characteristics'!$C:$C,0)))</f>
        <v>electricity-sector-main.html#red-downtime</v>
      </c>
      <c r="R312" s="293" t="str">
        <f>IF(ISBLANK(INDEX('Policy Characteristics'!L:L,MATCH($C312,'Policy Characteristics'!$C:$C,0))),"",INDEX('Policy Characteristics'!L:L,MATCH($C312,'Policy Characteristics'!$C:$C,0)))</f>
        <v>reduce-downtime.html</v>
      </c>
    </row>
    <row r="313" spans="1:18" s="275" customFormat="1" x14ac:dyDescent="0.25">
      <c r="A313" s="293" t="str">
        <f>IF(ISBLANK(INDEX('Policy Characteristics'!A:A,MATCH($C313,'Policy Characteristics'!$C:$C,0))),"",INDEX('Policy Characteristics'!A:A,MATCH($C313,'Policy Characteristics'!$C:$C,0)))</f>
        <v>Electricity Supply</v>
      </c>
      <c r="B313" s="294" t="str">
        <f>IF(ISBLANK(INDEX('Policy Characteristics'!B:B,MATCH($C313,'Policy Characteristics'!$C:$C,0))),"",INDEX('Policy Characteristics'!B:B,MATCH($C313,'Policy Characteristics'!$C:$C,0)))</f>
        <v>Reduce Plant Downtime</v>
      </c>
      <c r="C313" s="254" t="str">
        <f t="shared" si="24"/>
        <v>Percentage Reduction in Plant Downtime</v>
      </c>
      <c r="D313" s="299" t="s">
        <v>730</v>
      </c>
      <c r="E313" s="299" t="s">
        <v>737</v>
      </c>
      <c r="H313" s="255">
        <v>683</v>
      </c>
      <c r="I313" s="297" t="s">
        <v>660</v>
      </c>
      <c r="J313" s="296" t="str">
        <f>IF(ISBLANK(INDEX('Policy Characteristics'!D:D,MATCH($C313,'Policy Characteristics'!$C:$C,0))),"",INDEX('Policy Characteristics'!D:D,MATCH($C313,'Policy Characteristics'!$C:$C,0)))</f>
        <v>Reduce Plant Downtime</v>
      </c>
      <c r="K313" s="293" t="str">
        <f>IF(ISBLANK(INDEX('Policy Characteristics'!E:E,MATCH($C313,'Policy Characteristics'!$C:$C,0))),"",INDEX('Policy Characteristics'!E:E,MATCH($C313,'Policy Characteristics'!$C:$C,0)))</f>
        <v>elec reduce plant downtime</v>
      </c>
      <c r="L313" s="237">
        <f>IF(ISBLANK(INDEX('Policy Characteristics'!F:F,MATCH($C313,'Policy Characteristics'!$C:$C,0))),"",INDEX('Policy Characteristics'!F:F,MATCH($C313,'Policy Characteristics'!$C:$C,0)))</f>
        <v>0</v>
      </c>
      <c r="M313" s="237">
        <f>IF(ISBLANK(INDEX('Policy Characteristics'!G:G,MATCH($C313,'Policy Characteristics'!$C:$C,0))),"",INDEX('Policy Characteristics'!G:G,MATCH($C313,'Policy Characteristics'!$C:$C,0)))</f>
        <v>0.6</v>
      </c>
      <c r="N313" s="237">
        <f>IF(ISBLANK(INDEX('Policy Characteristics'!H:H,MATCH($C313,'Policy Characteristics'!$C:$C,0))),"",INDEX('Policy Characteristics'!H:H,MATCH($C313,'Policy Characteristics'!$C:$C,0)))</f>
        <v>0.01</v>
      </c>
      <c r="O313" s="293" t="str">
        <f>IF(ISBLANK(INDEX('Policy Characteristics'!I:I,MATCH($C313,'Policy Characteristics'!$C:$C,0))),"",INDEX('Policy Characteristics'!I:I,MATCH($C313,'Policy Characteristics'!$C:$C,0)))</f>
        <v>% reduction in downtime</v>
      </c>
      <c r="P313" s="293"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293" t="str">
        <f>IF(ISBLANK(INDEX('Policy Characteristics'!K:K,MATCH($C313,'Policy Characteristics'!$C:$C,0))),"",INDEX('Policy Characteristics'!K:K,MATCH($C313,'Policy Characteristics'!$C:$C,0)))</f>
        <v>electricity-sector-main.html#red-downtime</v>
      </c>
      <c r="R313" s="293" t="str">
        <f>IF(ISBLANK(INDEX('Policy Characteristics'!L:L,MATCH($C313,'Policy Characteristics'!$C:$C,0))),"",INDEX('Policy Characteristics'!L:L,MATCH($C313,'Policy Characteristics'!$C:$C,0)))</f>
        <v>reduce-downtime.html</v>
      </c>
    </row>
    <row r="314" spans="1:18" s="275" customFormat="1" x14ac:dyDescent="0.25">
      <c r="A314" s="293" t="str">
        <f>IF(ISBLANK(INDEX('Policy Characteristics'!A:A,MATCH($C314,'Policy Characteristics'!$C:$C,0))),"",INDEX('Policy Characteristics'!A:A,MATCH($C314,'Policy Characteristics'!$C:$C,0)))</f>
        <v>Electricity Supply</v>
      </c>
      <c r="B314" s="294" t="str">
        <f>IF(ISBLANK(INDEX('Policy Characteristics'!B:B,MATCH($C314,'Policy Characteristics'!$C:$C,0))),"",INDEX('Policy Characteristics'!B:B,MATCH($C314,'Policy Characteristics'!$C:$C,0)))</f>
        <v>Reduce Plant Downtime</v>
      </c>
      <c r="C314" s="254" t="str">
        <f t="shared" si="24"/>
        <v>Percentage Reduction in Plant Downtime</v>
      </c>
      <c r="D314" s="299" t="s">
        <v>730</v>
      </c>
      <c r="E314" s="299" t="s">
        <v>738</v>
      </c>
      <c r="H314" s="255">
        <v>684</v>
      </c>
      <c r="I314" s="297" t="s">
        <v>660</v>
      </c>
      <c r="J314" s="296" t="str">
        <f>IF(ISBLANK(INDEX('Policy Characteristics'!D:D,MATCH($C314,'Policy Characteristics'!$C:$C,0))),"",INDEX('Policy Characteristics'!D:D,MATCH($C314,'Policy Characteristics'!$C:$C,0)))</f>
        <v>Reduce Plant Downtime</v>
      </c>
      <c r="K314" s="293" t="str">
        <f>IF(ISBLANK(INDEX('Policy Characteristics'!E:E,MATCH($C314,'Policy Characteristics'!$C:$C,0))),"",INDEX('Policy Characteristics'!E:E,MATCH($C314,'Policy Characteristics'!$C:$C,0)))</f>
        <v>elec reduce plant downtime</v>
      </c>
      <c r="L314" s="237">
        <f>IF(ISBLANK(INDEX('Policy Characteristics'!F:F,MATCH($C314,'Policy Characteristics'!$C:$C,0))),"",INDEX('Policy Characteristics'!F:F,MATCH($C314,'Policy Characteristics'!$C:$C,0)))</f>
        <v>0</v>
      </c>
      <c r="M314" s="237">
        <f>IF(ISBLANK(INDEX('Policy Characteristics'!G:G,MATCH($C314,'Policy Characteristics'!$C:$C,0))),"",INDEX('Policy Characteristics'!G:G,MATCH($C314,'Policy Characteristics'!$C:$C,0)))</f>
        <v>0.6</v>
      </c>
      <c r="N314" s="237">
        <f>IF(ISBLANK(INDEX('Policy Characteristics'!H:H,MATCH($C314,'Policy Characteristics'!$C:$C,0))),"",INDEX('Policy Characteristics'!H:H,MATCH($C314,'Policy Characteristics'!$C:$C,0)))</f>
        <v>0.01</v>
      </c>
      <c r="O314" s="293" t="str">
        <f>IF(ISBLANK(INDEX('Policy Characteristics'!I:I,MATCH($C314,'Policy Characteristics'!$C:$C,0))),"",INDEX('Policy Characteristics'!I:I,MATCH($C314,'Policy Characteristics'!$C:$C,0)))</f>
        <v>% reduction in downtime</v>
      </c>
      <c r="P314" s="293"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293" t="str">
        <f>IF(ISBLANK(INDEX('Policy Characteristics'!K:K,MATCH($C314,'Policy Characteristics'!$C:$C,0))),"",INDEX('Policy Characteristics'!K:K,MATCH($C314,'Policy Characteristics'!$C:$C,0)))</f>
        <v>electricity-sector-main.html#red-downtime</v>
      </c>
      <c r="R314" s="293" t="str">
        <f>IF(ISBLANK(INDEX('Policy Characteristics'!L:L,MATCH($C314,'Policy Characteristics'!$C:$C,0))),"",INDEX('Policy Characteristics'!L:L,MATCH($C314,'Policy Characteristics'!$C:$C,0)))</f>
        <v>reduce-downtime.html</v>
      </c>
    </row>
    <row r="315" spans="1:18" s="275" customFormat="1" x14ac:dyDescent="0.25">
      <c r="A315" s="293" t="str">
        <f>IF(ISBLANK(INDEX('Policy Characteristics'!A:A,MATCH($C315,'Policy Characteristics'!$C:$C,0))),"",INDEX('Policy Characteristics'!A:A,MATCH($C315,'Policy Characteristics'!$C:$C,0)))</f>
        <v>Electricity Supply</v>
      </c>
      <c r="B315" s="294" t="str">
        <f>IF(ISBLANK(INDEX('Policy Characteristics'!B:B,MATCH($C315,'Policy Characteristics'!$C:$C,0))),"",INDEX('Policy Characteristics'!B:B,MATCH($C315,'Policy Characteristics'!$C:$C,0)))</f>
        <v>Reduce Plant Downtime</v>
      </c>
      <c r="C315" s="254" t="str">
        <f t="shared" si="24"/>
        <v>Percentage Reduction in Plant Downtime</v>
      </c>
      <c r="D315" s="299" t="s">
        <v>732</v>
      </c>
      <c r="E315" s="299" t="s">
        <v>736</v>
      </c>
      <c r="G315" s="299"/>
      <c r="H315" s="255">
        <v>685</v>
      </c>
      <c r="I315" s="297" t="s">
        <v>660</v>
      </c>
      <c r="J315" s="296" t="str">
        <f>IF(ISBLANK(INDEX('Policy Characteristics'!D:D,MATCH($C315,'Policy Characteristics'!$C:$C,0))),"",INDEX('Policy Characteristics'!D:D,MATCH($C315,'Policy Characteristics'!$C:$C,0)))</f>
        <v>Reduce Plant Downtime</v>
      </c>
      <c r="K315" s="293" t="str">
        <f>IF(ISBLANK(INDEX('Policy Characteristics'!E:E,MATCH($C315,'Policy Characteristics'!$C:$C,0))),"",INDEX('Policy Characteristics'!E:E,MATCH($C315,'Policy Characteristics'!$C:$C,0)))</f>
        <v>elec reduce plant downtime</v>
      </c>
      <c r="L315" s="237">
        <f>IF(ISBLANK(INDEX('Policy Characteristics'!F:F,MATCH($C315,'Policy Characteristics'!$C:$C,0))),"",INDEX('Policy Characteristics'!F:F,MATCH($C315,'Policy Characteristics'!$C:$C,0)))</f>
        <v>0</v>
      </c>
      <c r="M315" s="237">
        <f>IF(ISBLANK(INDEX('Policy Characteristics'!G:G,MATCH($C315,'Policy Characteristics'!$C:$C,0))),"",INDEX('Policy Characteristics'!G:G,MATCH($C315,'Policy Characteristics'!$C:$C,0)))</f>
        <v>0.6</v>
      </c>
      <c r="N315" s="237">
        <f>IF(ISBLANK(INDEX('Policy Characteristics'!H:H,MATCH($C315,'Policy Characteristics'!$C:$C,0))),"",INDEX('Policy Characteristics'!H:H,MATCH($C315,'Policy Characteristics'!$C:$C,0)))</f>
        <v>0.01</v>
      </c>
      <c r="O315" s="293" t="str">
        <f>IF(ISBLANK(INDEX('Policy Characteristics'!I:I,MATCH($C315,'Policy Characteristics'!$C:$C,0))),"",INDEX('Policy Characteristics'!I:I,MATCH($C315,'Policy Characteristics'!$C:$C,0)))</f>
        <v>% reduction in downtime</v>
      </c>
      <c r="P315" s="293"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293" t="str">
        <f>IF(ISBLANK(INDEX('Policy Characteristics'!K:K,MATCH($C315,'Policy Characteristics'!$C:$C,0))),"",INDEX('Policy Characteristics'!K:K,MATCH($C315,'Policy Characteristics'!$C:$C,0)))</f>
        <v>electricity-sector-main.html#red-downtime</v>
      </c>
      <c r="R315" s="293" t="str">
        <f>IF(ISBLANK(INDEX('Policy Characteristics'!L:L,MATCH($C315,'Policy Characteristics'!$C:$C,0))),"",INDEX('Policy Characteristics'!L:L,MATCH($C315,'Policy Characteristics'!$C:$C,0)))</f>
        <v>reduce-downtime.html</v>
      </c>
    </row>
    <row r="316" spans="1:18" s="275" customFormat="1" x14ac:dyDescent="0.25">
      <c r="A316" s="293" t="str">
        <f>IF(ISBLANK(INDEX('Policy Characteristics'!A:A,MATCH($C316,'Policy Characteristics'!$C:$C,0))),"",INDEX('Policy Characteristics'!A:A,MATCH($C316,'Policy Characteristics'!$C:$C,0)))</f>
        <v>Electricity Supply</v>
      </c>
      <c r="B316" s="294" t="str">
        <f>IF(ISBLANK(INDEX('Policy Characteristics'!B:B,MATCH($C316,'Policy Characteristics'!$C:$C,0))),"",INDEX('Policy Characteristics'!B:B,MATCH($C316,'Policy Characteristics'!$C:$C,0)))</f>
        <v>Reduce Plant Downtime</v>
      </c>
      <c r="C316" s="254" t="str">
        <f t="shared" si="24"/>
        <v>Percentage Reduction in Plant Downtime</v>
      </c>
      <c r="D316" s="299" t="s">
        <v>732</v>
      </c>
      <c r="E316" s="299" t="s">
        <v>737</v>
      </c>
      <c r="H316" s="255">
        <v>686</v>
      </c>
      <c r="I316" s="297" t="s">
        <v>660</v>
      </c>
      <c r="J316" s="296" t="str">
        <f>IF(ISBLANK(INDEX('Policy Characteristics'!D:D,MATCH($C316,'Policy Characteristics'!$C:$C,0))),"",INDEX('Policy Characteristics'!D:D,MATCH($C316,'Policy Characteristics'!$C:$C,0)))</f>
        <v>Reduce Plant Downtime</v>
      </c>
      <c r="K316" s="293" t="str">
        <f>IF(ISBLANK(INDEX('Policy Characteristics'!E:E,MATCH($C316,'Policy Characteristics'!$C:$C,0))),"",INDEX('Policy Characteristics'!E:E,MATCH($C316,'Policy Characteristics'!$C:$C,0)))</f>
        <v>elec reduce plant downtime</v>
      </c>
      <c r="L316" s="237">
        <f>IF(ISBLANK(INDEX('Policy Characteristics'!F:F,MATCH($C316,'Policy Characteristics'!$C:$C,0))),"",INDEX('Policy Characteristics'!F:F,MATCH($C316,'Policy Characteristics'!$C:$C,0)))</f>
        <v>0</v>
      </c>
      <c r="M316" s="237">
        <f>IF(ISBLANK(INDEX('Policy Characteristics'!G:G,MATCH($C316,'Policy Characteristics'!$C:$C,0))),"",INDEX('Policy Characteristics'!G:G,MATCH($C316,'Policy Characteristics'!$C:$C,0)))</f>
        <v>0.6</v>
      </c>
      <c r="N316" s="237">
        <f>IF(ISBLANK(INDEX('Policy Characteristics'!H:H,MATCH($C316,'Policy Characteristics'!$C:$C,0))),"",INDEX('Policy Characteristics'!H:H,MATCH($C316,'Policy Characteristics'!$C:$C,0)))</f>
        <v>0.01</v>
      </c>
      <c r="O316" s="293" t="str">
        <f>IF(ISBLANK(INDEX('Policy Characteristics'!I:I,MATCH($C316,'Policy Characteristics'!$C:$C,0))),"",INDEX('Policy Characteristics'!I:I,MATCH($C316,'Policy Characteristics'!$C:$C,0)))</f>
        <v>% reduction in downtime</v>
      </c>
      <c r="P316" s="293"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293" t="str">
        <f>IF(ISBLANK(INDEX('Policy Characteristics'!K:K,MATCH($C316,'Policy Characteristics'!$C:$C,0))),"",INDEX('Policy Characteristics'!K:K,MATCH($C316,'Policy Characteristics'!$C:$C,0)))</f>
        <v>electricity-sector-main.html#red-downtime</v>
      </c>
      <c r="R316" s="293" t="str">
        <f>IF(ISBLANK(INDEX('Policy Characteristics'!L:L,MATCH($C316,'Policy Characteristics'!$C:$C,0))),"",INDEX('Policy Characteristics'!L:L,MATCH($C316,'Policy Characteristics'!$C:$C,0)))</f>
        <v>reduce-downtime.html</v>
      </c>
    </row>
    <row r="317" spans="1:18" s="275" customFormat="1" x14ac:dyDescent="0.25">
      <c r="A317" s="293" t="str">
        <f>IF(ISBLANK(INDEX('Policy Characteristics'!A:A,MATCH($C317,'Policy Characteristics'!$C:$C,0))),"",INDEX('Policy Characteristics'!A:A,MATCH($C317,'Policy Characteristics'!$C:$C,0)))</f>
        <v>Electricity Supply</v>
      </c>
      <c r="B317" s="294" t="str">
        <f>IF(ISBLANK(INDEX('Policy Characteristics'!B:B,MATCH($C317,'Policy Characteristics'!$C:$C,0))),"",INDEX('Policy Characteristics'!B:B,MATCH($C317,'Policy Characteristics'!$C:$C,0)))</f>
        <v>Reduce Plant Downtime</v>
      </c>
      <c r="C317" s="254" t="str">
        <f t="shared" si="24"/>
        <v>Percentage Reduction in Plant Downtime</v>
      </c>
      <c r="D317" s="299" t="s">
        <v>732</v>
      </c>
      <c r="E317" s="299" t="s">
        <v>738</v>
      </c>
      <c r="G317" s="299"/>
      <c r="H317" s="255">
        <v>687</v>
      </c>
      <c r="I317" s="297" t="s">
        <v>660</v>
      </c>
      <c r="J317" s="296" t="str">
        <f>IF(ISBLANK(INDEX('Policy Characteristics'!D:D,MATCH($C317,'Policy Characteristics'!$C:$C,0))),"",INDEX('Policy Characteristics'!D:D,MATCH($C317,'Policy Characteristics'!$C:$C,0)))</f>
        <v>Reduce Plant Downtime</v>
      </c>
      <c r="K317" s="293" t="str">
        <f>IF(ISBLANK(INDEX('Policy Characteristics'!E:E,MATCH($C317,'Policy Characteristics'!$C:$C,0))),"",INDEX('Policy Characteristics'!E:E,MATCH($C317,'Policy Characteristics'!$C:$C,0)))</f>
        <v>elec reduce plant downtime</v>
      </c>
      <c r="L317" s="237">
        <f>IF(ISBLANK(INDEX('Policy Characteristics'!F:F,MATCH($C317,'Policy Characteristics'!$C:$C,0))),"",INDEX('Policy Characteristics'!F:F,MATCH($C317,'Policy Characteristics'!$C:$C,0)))</f>
        <v>0</v>
      </c>
      <c r="M317" s="237">
        <f>IF(ISBLANK(INDEX('Policy Characteristics'!G:G,MATCH($C317,'Policy Characteristics'!$C:$C,0))),"",INDEX('Policy Characteristics'!G:G,MATCH($C317,'Policy Characteristics'!$C:$C,0)))</f>
        <v>0.6</v>
      </c>
      <c r="N317" s="237">
        <f>IF(ISBLANK(INDEX('Policy Characteristics'!H:H,MATCH($C317,'Policy Characteristics'!$C:$C,0))),"",INDEX('Policy Characteristics'!H:H,MATCH($C317,'Policy Characteristics'!$C:$C,0)))</f>
        <v>0.01</v>
      </c>
      <c r="O317" s="293" t="str">
        <f>IF(ISBLANK(INDEX('Policy Characteristics'!I:I,MATCH($C317,'Policy Characteristics'!$C:$C,0))),"",INDEX('Policy Characteristics'!I:I,MATCH($C317,'Policy Characteristics'!$C:$C,0)))</f>
        <v>% reduction in downtime</v>
      </c>
      <c r="P317" s="293"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293" t="str">
        <f>IF(ISBLANK(INDEX('Policy Characteristics'!K:K,MATCH($C317,'Policy Characteristics'!$C:$C,0))),"",INDEX('Policy Characteristics'!K:K,MATCH($C317,'Policy Characteristics'!$C:$C,0)))</f>
        <v>electricity-sector-main.html#red-downtime</v>
      </c>
      <c r="R317" s="293" t="str">
        <f>IF(ISBLANK(INDEX('Policy Characteristics'!L:L,MATCH($C317,'Policy Characteristics'!$C:$C,0))),"",INDEX('Policy Characteristics'!L:L,MATCH($C317,'Policy Characteristics'!$C:$C,0)))</f>
        <v>reduce-downtime.html</v>
      </c>
    </row>
    <row r="318" spans="1:18" s="275" customFormat="1" x14ac:dyDescent="0.25">
      <c r="A318" s="293" t="str">
        <f>IF(ISBLANK(INDEX('Policy Characteristics'!A:A,MATCH($C318,'Policy Characteristics'!$C:$C,0))),"",INDEX('Policy Characteristics'!A:A,MATCH($C318,'Policy Characteristics'!$C:$C,0)))</f>
        <v>Electricity Supply</v>
      </c>
      <c r="B318" s="294" t="str">
        <f>IF(ISBLANK(INDEX('Policy Characteristics'!B:B,MATCH($C318,'Policy Characteristics'!$C:$C,0))),"",INDEX('Policy Characteristics'!B:B,MATCH($C318,'Policy Characteristics'!$C:$C,0)))</f>
        <v>Reduce Plant Downtime</v>
      </c>
      <c r="C318" s="254" t="str">
        <f t="shared" si="24"/>
        <v>Percentage Reduction in Plant Downtime</v>
      </c>
      <c r="D318" s="299" t="s">
        <v>734</v>
      </c>
      <c r="E318" s="299" t="s">
        <v>736</v>
      </c>
      <c r="G318" s="299"/>
      <c r="H318" s="255">
        <v>688</v>
      </c>
      <c r="I318" s="297" t="s">
        <v>660</v>
      </c>
      <c r="J318" s="296" t="str">
        <f>IF(ISBLANK(INDEX('Policy Characteristics'!D:D,MATCH($C318,'Policy Characteristics'!$C:$C,0))),"",INDEX('Policy Characteristics'!D:D,MATCH($C318,'Policy Characteristics'!$C:$C,0)))</f>
        <v>Reduce Plant Downtime</v>
      </c>
      <c r="K318" s="293" t="str">
        <f>IF(ISBLANK(INDEX('Policy Characteristics'!E:E,MATCH($C318,'Policy Characteristics'!$C:$C,0))),"",INDEX('Policy Characteristics'!E:E,MATCH($C318,'Policy Characteristics'!$C:$C,0)))</f>
        <v>elec reduce plant downtime</v>
      </c>
      <c r="L318" s="237">
        <f>IF(ISBLANK(INDEX('Policy Characteristics'!F:F,MATCH($C318,'Policy Characteristics'!$C:$C,0))),"",INDEX('Policy Characteristics'!F:F,MATCH($C318,'Policy Characteristics'!$C:$C,0)))</f>
        <v>0</v>
      </c>
      <c r="M318" s="237">
        <f>IF(ISBLANK(INDEX('Policy Characteristics'!G:G,MATCH($C318,'Policy Characteristics'!$C:$C,0))),"",INDEX('Policy Characteristics'!G:G,MATCH($C318,'Policy Characteristics'!$C:$C,0)))</f>
        <v>0.6</v>
      </c>
      <c r="N318" s="237">
        <f>IF(ISBLANK(INDEX('Policy Characteristics'!H:H,MATCH($C318,'Policy Characteristics'!$C:$C,0))),"",INDEX('Policy Characteristics'!H:H,MATCH($C318,'Policy Characteristics'!$C:$C,0)))</f>
        <v>0.01</v>
      </c>
      <c r="O318" s="293" t="str">
        <f>IF(ISBLANK(INDEX('Policy Characteristics'!I:I,MATCH($C318,'Policy Characteristics'!$C:$C,0))),"",INDEX('Policy Characteristics'!I:I,MATCH($C318,'Policy Characteristics'!$C:$C,0)))</f>
        <v>% reduction in downtime</v>
      </c>
      <c r="P318" s="293"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293" t="str">
        <f>IF(ISBLANK(INDEX('Policy Characteristics'!K:K,MATCH($C318,'Policy Characteristics'!$C:$C,0))),"",INDEX('Policy Characteristics'!K:K,MATCH($C318,'Policy Characteristics'!$C:$C,0)))</f>
        <v>electricity-sector-main.html#red-downtime</v>
      </c>
      <c r="R318" s="293" t="str">
        <f>IF(ISBLANK(INDEX('Policy Characteristics'!L:L,MATCH($C318,'Policy Characteristics'!$C:$C,0))),"",INDEX('Policy Characteristics'!L:L,MATCH($C318,'Policy Characteristics'!$C:$C,0)))</f>
        <v>reduce-downtime.html</v>
      </c>
    </row>
    <row r="319" spans="1:18" s="275" customFormat="1" x14ac:dyDescent="0.25">
      <c r="A319" s="293" t="str">
        <f>IF(ISBLANK(INDEX('Policy Characteristics'!A:A,MATCH($C319,'Policy Characteristics'!$C:$C,0))),"",INDEX('Policy Characteristics'!A:A,MATCH($C319,'Policy Characteristics'!$C:$C,0)))</f>
        <v>Electricity Supply</v>
      </c>
      <c r="B319" s="294" t="str">
        <f>IF(ISBLANK(INDEX('Policy Characteristics'!B:B,MATCH($C319,'Policy Characteristics'!$C:$C,0))),"",INDEX('Policy Characteristics'!B:B,MATCH($C319,'Policy Characteristics'!$C:$C,0)))</f>
        <v>Reduce Plant Downtime</v>
      </c>
      <c r="C319" s="254" t="str">
        <f t="shared" si="24"/>
        <v>Percentage Reduction in Plant Downtime</v>
      </c>
      <c r="D319" s="299" t="s">
        <v>734</v>
      </c>
      <c r="E319" s="299" t="s">
        <v>737</v>
      </c>
      <c r="F319" s="299"/>
      <c r="G319" s="299"/>
      <c r="H319" s="255">
        <v>689</v>
      </c>
      <c r="I319" s="297" t="s">
        <v>660</v>
      </c>
      <c r="J319" s="296" t="str">
        <f>IF(ISBLANK(INDEX('Policy Characteristics'!D:D,MATCH($C319,'Policy Characteristics'!$C:$C,0))),"",INDEX('Policy Characteristics'!D:D,MATCH($C319,'Policy Characteristics'!$C:$C,0)))</f>
        <v>Reduce Plant Downtime</v>
      </c>
      <c r="K319" s="293" t="str">
        <f>IF(ISBLANK(INDEX('Policy Characteristics'!E:E,MATCH($C319,'Policy Characteristics'!$C:$C,0))),"",INDEX('Policy Characteristics'!E:E,MATCH($C319,'Policy Characteristics'!$C:$C,0)))</f>
        <v>elec reduce plant downtime</v>
      </c>
      <c r="L319" s="237">
        <f>IF(ISBLANK(INDEX('Policy Characteristics'!F:F,MATCH($C319,'Policy Characteristics'!$C:$C,0))),"",INDEX('Policy Characteristics'!F:F,MATCH($C319,'Policy Characteristics'!$C:$C,0)))</f>
        <v>0</v>
      </c>
      <c r="M319" s="237">
        <f>IF(ISBLANK(INDEX('Policy Characteristics'!G:G,MATCH($C319,'Policy Characteristics'!$C:$C,0))),"",INDEX('Policy Characteristics'!G:G,MATCH($C319,'Policy Characteristics'!$C:$C,0)))</f>
        <v>0.6</v>
      </c>
      <c r="N319" s="237">
        <f>IF(ISBLANK(INDEX('Policy Characteristics'!H:H,MATCH($C319,'Policy Characteristics'!$C:$C,0))),"",INDEX('Policy Characteristics'!H:H,MATCH($C319,'Policy Characteristics'!$C:$C,0)))</f>
        <v>0.01</v>
      </c>
      <c r="O319" s="293" t="str">
        <f>IF(ISBLANK(INDEX('Policy Characteristics'!I:I,MATCH($C319,'Policy Characteristics'!$C:$C,0))),"",INDEX('Policy Characteristics'!I:I,MATCH($C319,'Policy Characteristics'!$C:$C,0)))</f>
        <v>% reduction in downtime</v>
      </c>
      <c r="P319" s="293"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293" t="str">
        <f>IF(ISBLANK(INDEX('Policy Characteristics'!K:K,MATCH($C319,'Policy Characteristics'!$C:$C,0))),"",INDEX('Policy Characteristics'!K:K,MATCH($C319,'Policy Characteristics'!$C:$C,0)))</f>
        <v>electricity-sector-main.html#red-downtime</v>
      </c>
      <c r="R319" s="293" t="str">
        <f>IF(ISBLANK(INDEX('Policy Characteristics'!L:L,MATCH($C319,'Policy Characteristics'!$C:$C,0))),"",INDEX('Policy Characteristics'!L:L,MATCH($C319,'Policy Characteristics'!$C:$C,0)))</f>
        <v>reduce-downtime.html</v>
      </c>
    </row>
    <row r="320" spans="1:18" s="275" customFormat="1" x14ac:dyDescent="0.25">
      <c r="A320" s="293" t="str">
        <f>IF(ISBLANK(INDEX('Policy Characteristics'!A:A,MATCH($C320,'Policy Characteristics'!$C:$C,0))),"",INDEX('Policy Characteristics'!A:A,MATCH($C320,'Policy Characteristics'!$C:$C,0)))</f>
        <v>Electricity Supply</v>
      </c>
      <c r="B320" s="294" t="str">
        <f>IF(ISBLANK(INDEX('Policy Characteristics'!B:B,MATCH($C320,'Policy Characteristics'!$C:$C,0))),"",INDEX('Policy Characteristics'!B:B,MATCH($C320,'Policy Characteristics'!$C:$C,0)))</f>
        <v>Reduce Plant Downtime</v>
      </c>
      <c r="C320" s="254" t="str">
        <f t="shared" si="24"/>
        <v>Percentage Reduction in Plant Downtime</v>
      </c>
      <c r="D320" s="299" t="s">
        <v>734</v>
      </c>
      <c r="E320" s="299" t="s">
        <v>738</v>
      </c>
      <c r="F320" s="299"/>
      <c r="G320" s="299"/>
      <c r="H320" s="255">
        <v>690</v>
      </c>
      <c r="I320" s="297" t="s">
        <v>660</v>
      </c>
      <c r="J320" s="296" t="str">
        <f>IF(ISBLANK(INDEX('Policy Characteristics'!D:D,MATCH($C320,'Policy Characteristics'!$C:$C,0))),"",INDEX('Policy Characteristics'!D:D,MATCH($C320,'Policy Characteristics'!$C:$C,0)))</f>
        <v>Reduce Plant Downtime</v>
      </c>
      <c r="K320" s="293" t="str">
        <f>IF(ISBLANK(INDEX('Policy Characteristics'!E:E,MATCH($C320,'Policy Characteristics'!$C:$C,0))),"",INDEX('Policy Characteristics'!E:E,MATCH($C320,'Policy Characteristics'!$C:$C,0)))</f>
        <v>elec reduce plant downtime</v>
      </c>
      <c r="L320" s="237">
        <f>IF(ISBLANK(INDEX('Policy Characteristics'!F:F,MATCH($C320,'Policy Characteristics'!$C:$C,0))),"",INDEX('Policy Characteristics'!F:F,MATCH($C320,'Policy Characteristics'!$C:$C,0)))</f>
        <v>0</v>
      </c>
      <c r="M320" s="237">
        <f>IF(ISBLANK(INDEX('Policy Characteristics'!G:G,MATCH($C320,'Policy Characteristics'!$C:$C,0))),"",INDEX('Policy Characteristics'!G:G,MATCH($C320,'Policy Characteristics'!$C:$C,0)))</f>
        <v>0.6</v>
      </c>
      <c r="N320" s="237">
        <f>IF(ISBLANK(INDEX('Policy Characteristics'!H:H,MATCH($C320,'Policy Characteristics'!$C:$C,0))),"",INDEX('Policy Characteristics'!H:H,MATCH($C320,'Policy Characteristics'!$C:$C,0)))</f>
        <v>0.01</v>
      </c>
      <c r="O320" s="293" t="str">
        <f>IF(ISBLANK(INDEX('Policy Characteristics'!I:I,MATCH($C320,'Policy Characteristics'!$C:$C,0))),"",INDEX('Policy Characteristics'!I:I,MATCH($C320,'Policy Characteristics'!$C:$C,0)))</f>
        <v>% reduction in downtime</v>
      </c>
      <c r="P320" s="293"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293" t="str">
        <f>IF(ISBLANK(INDEX('Policy Characteristics'!K:K,MATCH($C320,'Policy Characteristics'!$C:$C,0))),"",INDEX('Policy Characteristics'!K:K,MATCH($C320,'Policy Characteristics'!$C:$C,0)))</f>
        <v>electricity-sector-main.html#red-downtime</v>
      </c>
      <c r="R320" s="293" t="str">
        <f>IF(ISBLANK(INDEX('Policy Characteristics'!L:L,MATCH($C320,'Policy Characteristics'!$C:$C,0))),"",INDEX('Policy Characteristics'!L:L,MATCH($C320,'Policy Characteristics'!$C:$C,0)))</f>
        <v>reduce-downtime.html</v>
      </c>
    </row>
    <row r="321" spans="1:18" s="275" customFormat="1" x14ac:dyDescent="0.25">
      <c r="A321" s="293" t="str">
        <f>IF(ISBLANK(INDEX('Policy Characteristics'!A:A,MATCH($C321,'Policy Characteristics'!$C:$C,0))),"",INDEX('Policy Characteristics'!A:A,MATCH($C321,'Policy Characteristics'!$C:$C,0)))</f>
        <v>Electricity Supply</v>
      </c>
      <c r="B321" s="294" t="str">
        <f>IF(ISBLANK(INDEX('Policy Characteristics'!B:B,MATCH($C321,'Policy Characteristics'!$C:$C,0))),"",INDEX('Policy Characteristics'!B:B,MATCH($C321,'Policy Characteristics'!$C:$C,0)))</f>
        <v>Reduce Soft Costs</v>
      </c>
      <c r="C321" s="255" t="s">
        <v>306</v>
      </c>
      <c r="D321" s="299" t="s">
        <v>712</v>
      </c>
      <c r="E321" s="299"/>
      <c r="F321" s="299" t="s">
        <v>713</v>
      </c>
      <c r="G321" s="299"/>
      <c r="H321" s="255">
        <v>194</v>
      </c>
      <c r="I321" s="297" t="s">
        <v>650</v>
      </c>
      <c r="J321" s="296" t="str">
        <f>IF(ISBLANK(INDEX('Policy Characteristics'!D:D,MATCH($C321,'Policy Characteristics'!$C:$C,0))),"",INDEX('Policy Characteristics'!D:D,MATCH($C321,'Policy Characteristics'!$C:$C,0)))</f>
        <v>Reduce Soft Costs</v>
      </c>
      <c r="K321" s="293" t="str">
        <f>IF(ISBLANK(INDEX('Policy Characteristics'!E:E,MATCH($C321,'Policy Characteristics'!$C:$C,0))),"",INDEX('Policy Characteristics'!E:E,MATCH($C321,'Policy Characteristics'!$C:$C,0)))</f>
        <v>elec reduce soft costs</v>
      </c>
      <c r="L321" s="237">
        <f>IF(ISBLANK(INDEX('Policy Characteristics'!F:F,MATCH($C321,'Policy Characteristics'!$C:$C,0))),"",INDEX('Policy Characteristics'!F:F,MATCH($C321,'Policy Characteristics'!$C:$C,0)))</f>
        <v>0</v>
      </c>
      <c r="M321" s="237">
        <f>IF(ISBLANK(INDEX('Policy Characteristics'!G:G,MATCH($C321,'Policy Characteristics'!$C:$C,0))),"",INDEX('Policy Characteristics'!G:G,MATCH($C321,'Policy Characteristics'!$C:$C,0)))</f>
        <v>0.9</v>
      </c>
      <c r="N321" s="237">
        <f>IF(ISBLANK(INDEX('Policy Characteristics'!H:H,MATCH($C321,'Policy Characteristics'!$C:$C,0))),"",INDEX('Policy Characteristics'!H:H,MATCH($C321,'Policy Characteristics'!$C:$C,0)))</f>
        <v>0.01</v>
      </c>
      <c r="O321" s="293" t="str">
        <f>IF(ISBLANK(INDEX('Policy Characteristics'!I:I,MATCH($C321,'Policy Characteristics'!$C:$C,0))),"",INDEX('Policy Characteristics'!I:I,MATCH($C321,'Policy Characteristics'!$C:$C,0)))</f>
        <v>% reduction in soft costs</v>
      </c>
      <c r="P321" s="293"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293" t="str">
        <f>IF(ISBLANK(INDEX('Policy Characteristics'!K:K,MATCH($C321,'Policy Characteristics'!$C:$C,0))),"",INDEX('Policy Characteristics'!K:K,MATCH($C321,'Policy Characteristics'!$C:$C,0)))</f>
        <v>endogenous-learning.html#red-soft-costs</v>
      </c>
      <c r="R321" s="293" t="str">
        <f>IF(ISBLANK(INDEX('Policy Characteristics'!L:L,MATCH($C321,'Policy Characteristics'!$C:$C,0))),"",INDEX('Policy Characteristics'!L:L,MATCH($C321,'Policy Characteristics'!$C:$C,0)))</f>
        <v>reduce-soft-costs.html</v>
      </c>
    </row>
    <row r="322" spans="1:18" s="275" customFormat="1" x14ac:dyDescent="0.25">
      <c r="A322" s="293" t="str">
        <f>IF(ISBLANK(INDEX('Policy Characteristics'!A:A,MATCH($C322,'Policy Characteristics'!$C:$C,0))),"",INDEX('Policy Characteristics'!A:A,MATCH($C322,'Policy Characteristics'!$C:$C,0)))</f>
        <v>Electricity Supply</v>
      </c>
      <c r="B322" s="294" t="str">
        <f>IF(ISBLANK(INDEX('Policy Characteristics'!B:B,MATCH($C322,'Policy Characteristics'!$C:$C,0))),"",INDEX('Policy Characteristics'!B:B,MATCH($C322,'Policy Characteristics'!$C:$C,0)))</f>
        <v>Reduce Soft Costs</v>
      </c>
      <c r="C322" s="254" t="str">
        <f t="shared" ref="C322:C323" si="25">C$321</f>
        <v>Percent Reduction in Soft Costs of Capacity Construction</v>
      </c>
      <c r="D322" s="299" t="s">
        <v>714</v>
      </c>
      <c r="E322" s="299"/>
      <c r="F322" s="299" t="s">
        <v>715</v>
      </c>
      <c r="G322" s="299"/>
      <c r="H322" s="255">
        <v>195</v>
      </c>
      <c r="I322" s="297" t="s">
        <v>650</v>
      </c>
      <c r="J322" s="296" t="str">
        <f>IF(ISBLANK(INDEX('Policy Characteristics'!D:D,MATCH($C322,'Policy Characteristics'!$C:$C,0))),"",INDEX('Policy Characteristics'!D:D,MATCH($C322,'Policy Characteristics'!$C:$C,0)))</f>
        <v>Reduce Soft Costs</v>
      </c>
      <c r="K322" s="293" t="str">
        <f>IF(ISBLANK(INDEX('Policy Characteristics'!E:E,MATCH($C322,'Policy Characteristics'!$C:$C,0))),"",INDEX('Policy Characteristics'!E:E,MATCH($C322,'Policy Characteristics'!$C:$C,0)))</f>
        <v>elec reduce soft costs</v>
      </c>
      <c r="L322" s="237">
        <f>IF(ISBLANK(INDEX('Policy Characteristics'!F:F,MATCH($C322,'Policy Characteristics'!$C:$C,0))),"",INDEX('Policy Characteristics'!F:F,MATCH($C322,'Policy Characteristics'!$C:$C,0)))</f>
        <v>0</v>
      </c>
      <c r="M322" s="237">
        <f>IF(ISBLANK(INDEX('Policy Characteristics'!G:G,MATCH($C322,'Policy Characteristics'!$C:$C,0))),"",INDEX('Policy Characteristics'!G:G,MATCH($C322,'Policy Characteristics'!$C:$C,0)))</f>
        <v>0.9</v>
      </c>
      <c r="N322" s="237">
        <f>IF(ISBLANK(INDEX('Policy Characteristics'!H:H,MATCH($C322,'Policy Characteristics'!$C:$C,0))),"",INDEX('Policy Characteristics'!H:H,MATCH($C322,'Policy Characteristics'!$C:$C,0)))</f>
        <v>0.01</v>
      </c>
      <c r="O322" s="293" t="str">
        <f>IF(ISBLANK(INDEX('Policy Characteristics'!I:I,MATCH($C322,'Policy Characteristics'!$C:$C,0))),"",INDEX('Policy Characteristics'!I:I,MATCH($C322,'Policy Characteristics'!$C:$C,0)))</f>
        <v>% reduction in soft costs</v>
      </c>
      <c r="P322" s="293"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293" t="str">
        <f>IF(ISBLANK(INDEX('Policy Characteristics'!K:K,MATCH($C322,'Policy Characteristics'!$C:$C,0))),"",INDEX('Policy Characteristics'!K:K,MATCH($C322,'Policy Characteristics'!$C:$C,0)))</f>
        <v>endogenous-learning.html#red-soft-costs</v>
      </c>
      <c r="R322" s="293" t="str">
        <f>IF(ISBLANK(INDEX('Policy Characteristics'!L:L,MATCH($C322,'Policy Characteristics'!$C:$C,0))),"",INDEX('Policy Characteristics'!L:L,MATCH($C322,'Policy Characteristics'!$C:$C,0)))</f>
        <v>reduce-soft-costs.html</v>
      </c>
    </row>
    <row r="323" spans="1:18" s="275" customFormat="1" x14ac:dyDescent="0.25">
      <c r="A323" s="293" t="str">
        <f>IF(ISBLANK(INDEX('Policy Characteristics'!A:A,MATCH($C323,'Policy Characteristics'!$C:$C,0))),"",INDEX('Policy Characteristics'!A:A,MATCH($C323,'Policy Characteristics'!$C:$C,0)))</f>
        <v>Electricity Supply</v>
      </c>
      <c r="B323" s="294" t="str">
        <f>IF(ISBLANK(INDEX('Policy Characteristics'!B:B,MATCH($C323,'Policy Characteristics'!$C:$C,0))),"",INDEX('Policy Characteristics'!B:B,MATCH($C323,'Policy Characteristics'!$C:$C,0)))</f>
        <v>Reduce Soft Costs</v>
      </c>
      <c r="C323" s="254" t="str">
        <f t="shared" si="25"/>
        <v>Percent Reduction in Soft Costs of Capacity Construction</v>
      </c>
      <c r="D323" s="299" t="s">
        <v>728</v>
      </c>
      <c r="E323" s="299"/>
      <c r="F323" s="299" t="s">
        <v>729</v>
      </c>
      <c r="G323" s="299"/>
      <c r="H323" s="255">
        <v>196</v>
      </c>
      <c r="I323" s="297" t="s">
        <v>650</v>
      </c>
      <c r="J323" s="296" t="str">
        <f>IF(ISBLANK(INDEX('Policy Characteristics'!D:D,MATCH($C323,'Policy Characteristics'!$C:$C,0))),"",INDEX('Policy Characteristics'!D:D,MATCH($C323,'Policy Characteristics'!$C:$C,0)))</f>
        <v>Reduce Soft Costs</v>
      </c>
      <c r="K323" s="293" t="str">
        <f>IF(ISBLANK(INDEX('Policy Characteristics'!E:E,MATCH($C323,'Policy Characteristics'!$C:$C,0))),"",INDEX('Policy Characteristics'!E:E,MATCH($C323,'Policy Characteristics'!$C:$C,0)))</f>
        <v>elec reduce soft costs</v>
      </c>
      <c r="L323" s="237">
        <f>IF(ISBLANK(INDEX('Policy Characteristics'!F:F,MATCH($C323,'Policy Characteristics'!$C:$C,0))),"",INDEX('Policy Characteristics'!F:F,MATCH($C323,'Policy Characteristics'!$C:$C,0)))</f>
        <v>0</v>
      </c>
      <c r="M323" s="237">
        <f>IF(ISBLANK(INDEX('Policy Characteristics'!G:G,MATCH($C323,'Policy Characteristics'!$C:$C,0))),"",INDEX('Policy Characteristics'!G:G,MATCH($C323,'Policy Characteristics'!$C:$C,0)))</f>
        <v>0.9</v>
      </c>
      <c r="N323" s="237">
        <f>IF(ISBLANK(INDEX('Policy Characteristics'!H:H,MATCH($C323,'Policy Characteristics'!$C:$C,0))),"",INDEX('Policy Characteristics'!H:H,MATCH($C323,'Policy Characteristics'!$C:$C,0)))</f>
        <v>0.01</v>
      </c>
      <c r="O323" s="293" t="str">
        <f>IF(ISBLANK(INDEX('Policy Characteristics'!I:I,MATCH($C323,'Policy Characteristics'!$C:$C,0))),"",INDEX('Policy Characteristics'!I:I,MATCH($C323,'Policy Characteristics'!$C:$C,0)))</f>
        <v>% reduction in soft costs</v>
      </c>
      <c r="P323" s="293"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293" t="str">
        <f>IF(ISBLANK(INDEX('Policy Characteristics'!K:K,MATCH($C323,'Policy Characteristics'!$C:$C,0))),"",INDEX('Policy Characteristics'!K:K,MATCH($C323,'Policy Characteristics'!$C:$C,0)))</f>
        <v>endogenous-learning.html#red-soft-costs</v>
      </c>
      <c r="R323" s="293" t="str">
        <f>IF(ISBLANK(INDEX('Policy Characteristics'!L:L,MATCH($C323,'Policy Characteristics'!$C:$C,0))),"",INDEX('Policy Characteristics'!L:L,MATCH($C323,'Policy Characteristics'!$C:$C,0)))</f>
        <v>reduce-soft-costs.html</v>
      </c>
    </row>
    <row r="324" spans="1:18" s="275" customFormat="1" x14ac:dyDescent="0.25">
      <c r="A324" s="293" t="str">
        <f>IF(ISBLANK(INDEX('Policy Characteristics'!A:A,MATCH($C324,'Policy Characteristics'!$C:$C,0))),"",INDEX('Policy Characteristics'!A:A,MATCH($C324,'Policy Characteristics'!$C:$C,0)))</f>
        <v>Electricity Supply</v>
      </c>
      <c r="B324" s="294" t="str">
        <f>IF(ISBLANK(INDEX('Policy Characteristics'!B:B,MATCH($C324,'Policy Characteristics'!$C:$C,0))),"",INDEX('Policy Characteristics'!B:B,MATCH($C324,'Policy Characteristics'!$C:$C,0)))</f>
        <v>Reduce Transmission &amp; Distribution Losses</v>
      </c>
      <c r="C324" s="275" t="s">
        <v>313</v>
      </c>
      <c r="D324" s="299"/>
      <c r="E324" s="299"/>
      <c r="F324" s="299"/>
      <c r="G324" s="299"/>
      <c r="H324" s="255">
        <v>145</v>
      </c>
      <c r="I324" s="297" t="s">
        <v>650</v>
      </c>
      <c r="J324" s="296" t="str">
        <f>IF(ISBLANK(INDEX('Policy Characteristics'!D:D,MATCH($C324,'Policy Characteristics'!$C:$C,0))),"",INDEX('Policy Characteristics'!D:D,MATCH($C324,'Policy Characteristics'!$C:$C,0)))</f>
        <v>Reduce T&amp;D Losses</v>
      </c>
      <c r="K324" s="293" t="str">
        <f>IF(ISBLANK(INDEX('Policy Characteristics'!E:E,MATCH($C324,'Policy Characteristics'!$C:$C,0))),"",INDEX('Policy Characteristics'!E:E,MATCH($C324,'Policy Characteristics'!$C:$C,0)))</f>
        <v>elec avoid TND loss</v>
      </c>
      <c r="L324" s="237">
        <f>IF(ISBLANK(INDEX('Policy Characteristics'!F:F,MATCH($C324,'Policy Characteristics'!$C:$C,0))),"",INDEX('Policy Characteristics'!F:F,MATCH($C324,'Policy Characteristics'!$C:$C,0)))</f>
        <v>0</v>
      </c>
      <c r="M324" s="237">
        <f>IF(ISBLANK(INDEX('Policy Characteristics'!G:G,MATCH($C324,'Policy Characteristics'!$C:$C,0))),"",INDEX('Policy Characteristics'!G:G,MATCH($C324,'Policy Characteristics'!$C:$C,0)))</f>
        <v>0.4</v>
      </c>
      <c r="N324" s="237">
        <f>IF(ISBLANK(INDEX('Policy Characteristics'!H:H,MATCH($C324,'Policy Characteristics'!$C:$C,0))),"",INDEX('Policy Characteristics'!H:H,MATCH($C324,'Policy Characteristics'!$C:$C,0)))</f>
        <v>0.01</v>
      </c>
      <c r="O324" s="293" t="str">
        <f>IF(ISBLANK(INDEX('Policy Characteristics'!I:I,MATCH($C324,'Policy Characteristics'!$C:$C,0))),"",INDEX('Policy Characteristics'!I:I,MATCH($C324,'Policy Characteristics'!$C:$C,0)))</f>
        <v>% of losses avoided</v>
      </c>
      <c r="P324" s="293"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v>
      </c>
      <c r="Q324" s="293" t="str">
        <f>IF(ISBLANK(INDEX('Policy Characteristics'!K:K,MATCH($C324,'Policy Characteristics'!$C:$C,0))),"",INDEX('Policy Characteristics'!K:K,MATCH($C324,'Policy Characteristics'!$C:$C,0)))</f>
        <v>electricity-sector-main.html#red-tnd-losses</v>
      </c>
      <c r="R324" s="293" t="str">
        <f>IF(ISBLANK(INDEX('Policy Characteristics'!L:L,MATCH($C324,'Policy Characteristics'!$C:$C,0))),"",INDEX('Policy Characteristics'!L:L,MATCH($C324,'Policy Characteristics'!$C:$C,0)))</f>
        <v>reduce-tnd-losses.html</v>
      </c>
    </row>
    <row r="325" spans="1:18" s="275" customFormat="1" x14ac:dyDescent="0.25">
      <c r="A325" s="293" t="str">
        <f>IF(ISBLANK(INDEX('Policy Characteristics'!A:A,MATCH($C325,'Policy Characteristics'!$C:$C,0))),"",INDEX('Policy Characteristics'!A:A,MATCH($C325,'Policy Characteristics'!$C:$C,0)))</f>
        <v>Electricity Supply</v>
      </c>
      <c r="B325" s="294" t="str">
        <f>IF(ISBLANK(INDEX('Policy Characteristics'!B:B,MATCH($C325,'Policy Characteristics'!$C:$C,0))),"",INDEX('Policy Characteristics'!B:B,MATCH($C325,'Policy Characteristics'!$C:$C,0)))</f>
        <v>Subsidy for Capacity Construction</v>
      </c>
      <c r="C325" s="275" t="s">
        <v>322</v>
      </c>
      <c r="D325" s="298" t="s">
        <v>704</v>
      </c>
      <c r="E325" s="298"/>
      <c r="F325" s="299" t="s">
        <v>705</v>
      </c>
      <c r="G325" s="299"/>
      <c r="H325" s="255">
        <v>691</v>
      </c>
      <c r="I325" s="297" t="s">
        <v>660</v>
      </c>
      <c r="J325" s="296" t="str">
        <f>IF(ISBLANK(INDEX('Policy Characteristics'!D:D,MATCH($C325,'Policy Characteristics'!$C:$C,0))),"",INDEX('Policy Characteristics'!D:D,MATCH($C325,'Policy Characteristics'!$C:$C,0)))</f>
        <v>Subsidy for Capacity Construction</v>
      </c>
      <c r="K325" s="293" t="str">
        <f>IF(ISBLANK(INDEX('Policy Characteristics'!E:E,MATCH($C325,'Policy Characteristics'!$C:$C,0))),"",INDEX('Policy Characteristics'!E:E,MATCH($C325,'Policy Characteristics'!$C:$C,0)))</f>
        <v>elec capacity construction subsidy</v>
      </c>
      <c r="L325" s="237">
        <f>IF(ISBLANK(INDEX('Policy Characteristics'!F:F,MATCH($C325,'Policy Characteristics'!$C:$C,0))),"",INDEX('Policy Characteristics'!F:F,MATCH($C325,'Policy Characteristics'!$C:$C,0)))</f>
        <v>0</v>
      </c>
      <c r="M325" s="237">
        <f>IF(ISBLANK(INDEX('Policy Characteristics'!G:G,MATCH($C325,'Policy Characteristics'!$C:$C,0))),"",INDEX('Policy Characteristics'!G:G,MATCH($C325,'Policy Characteristics'!$C:$C,0)))</f>
        <v>0.95</v>
      </c>
      <c r="N325" s="237">
        <f>IF(ISBLANK(INDEX('Policy Characteristics'!H:H,MATCH($C325,'Policy Characteristics'!$C:$C,0))),"",INDEX('Policy Characteristics'!H:H,MATCH($C325,'Policy Characteristics'!$C:$C,0)))</f>
        <v>0.01</v>
      </c>
      <c r="O325" s="293" t="str">
        <f>IF(ISBLANK(INDEX('Policy Characteristics'!I:I,MATCH($C325,'Policy Characteristics'!$C:$C,0))),"",INDEX('Policy Characteristics'!I:I,MATCH($C325,'Policy Characteristics'!$C:$C,0)))</f>
        <v>% of construction cost</v>
      </c>
      <c r="P325" s="293"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25" s="293" t="str">
        <f>IF(ISBLANK(INDEX('Policy Characteristics'!K:K,MATCH($C325,'Policy Characteristics'!$C:$C,0))),"",INDEX('Policy Characteristics'!K:K,MATCH($C325,'Policy Characteristics'!$C:$C,0)))</f>
        <v>electricity-sector-main.html#subsidies</v>
      </c>
      <c r="R325" s="293" t="str">
        <f>IF(ISBLANK(INDEX('Policy Characteristics'!L:L,MATCH($C325,'Policy Characteristics'!$C:$C,0))),"",INDEX('Policy Characteristics'!L:L,MATCH($C325,'Policy Characteristics'!$C:$C,0)))</f>
        <v/>
      </c>
    </row>
    <row r="326" spans="1:18" s="275" customFormat="1" x14ac:dyDescent="0.25">
      <c r="A326" s="293" t="str">
        <f>IF(ISBLANK(INDEX('Policy Characteristics'!A:A,MATCH($C326,'Policy Characteristics'!$C:$C,0))),"",INDEX('Policy Characteristics'!A:A,MATCH($C326,'Policy Characteristics'!$C:$C,0)))</f>
        <v>Electricity Supply</v>
      </c>
      <c r="B326" s="294" t="str">
        <f>IF(ISBLANK(INDEX('Policy Characteristics'!B:B,MATCH($C326,'Policy Characteristics'!$C:$C,0))),"",INDEX('Policy Characteristics'!B:B,MATCH($C326,'Policy Characteristics'!$C:$C,0)))</f>
        <v>Subsidy for Capacity Construction</v>
      </c>
      <c r="C326" s="254" t="str">
        <f t="shared" ref="C326:C340" si="26">C$325</f>
        <v>Perc Subsidy for Elec Capacity Construction</v>
      </c>
      <c r="D326" s="299" t="s">
        <v>706</v>
      </c>
      <c r="E326" s="300"/>
      <c r="F326" s="299" t="s">
        <v>707</v>
      </c>
      <c r="G326" s="299"/>
      <c r="H326" s="255">
        <v>692</v>
      </c>
      <c r="I326" s="297" t="s">
        <v>660</v>
      </c>
      <c r="J326" s="296" t="str">
        <f>IF(ISBLANK(INDEX('Policy Characteristics'!D:D,MATCH($C326,'Policy Characteristics'!$C:$C,0))),"",INDEX('Policy Characteristics'!D:D,MATCH($C326,'Policy Characteristics'!$C:$C,0)))</f>
        <v>Subsidy for Capacity Construction</v>
      </c>
      <c r="K326" s="293" t="str">
        <f>IF(ISBLANK(INDEX('Policy Characteristics'!E:E,MATCH($C326,'Policy Characteristics'!$C:$C,0))),"",INDEX('Policy Characteristics'!E:E,MATCH($C326,'Policy Characteristics'!$C:$C,0)))</f>
        <v>elec capacity construction subsidy</v>
      </c>
      <c r="L326" s="237">
        <f>IF(ISBLANK(INDEX('Policy Characteristics'!F:F,MATCH($C326,'Policy Characteristics'!$C:$C,0))),"",INDEX('Policy Characteristics'!F:F,MATCH($C326,'Policy Characteristics'!$C:$C,0)))</f>
        <v>0</v>
      </c>
      <c r="M326" s="237">
        <f>IF(ISBLANK(INDEX('Policy Characteristics'!G:G,MATCH($C326,'Policy Characteristics'!$C:$C,0))),"",INDEX('Policy Characteristics'!G:G,MATCH($C326,'Policy Characteristics'!$C:$C,0)))</f>
        <v>0.95</v>
      </c>
      <c r="N326" s="237">
        <f>IF(ISBLANK(INDEX('Policy Characteristics'!H:H,MATCH($C326,'Policy Characteristics'!$C:$C,0))),"",INDEX('Policy Characteristics'!H:H,MATCH($C326,'Policy Characteristics'!$C:$C,0)))</f>
        <v>0.01</v>
      </c>
      <c r="O326" s="293" t="str">
        <f>IF(ISBLANK(INDEX('Policy Characteristics'!I:I,MATCH($C326,'Policy Characteristics'!$C:$C,0))),"",INDEX('Policy Characteristics'!I:I,MATCH($C326,'Policy Characteristics'!$C:$C,0)))</f>
        <v>% of construction cost</v>
      </c>
      <c r="P326" s="293"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26" s="293" t="str">
        <f>IF(ISBLANK(INDEX('Policy Characteristics'!K:K,MATCH($C326,'Policy Characteristics'!$C:$C,0))),"",INDEX('Policy Characteristics'!K:K,MATCH($C326,'Policy Characteristics'!$C:$C,0)))</f>
        <v>electricity-sector-main.html#subsidies</v>
      </c>
      <c r="R326" s="293" t="str">
        <f>IF(ISBLANK(INDEX('Policy Characteristics'!L:L,MATCH($C326,'Policy Characteristics'!$C:$C,0))),"",INDEX('Policy Characteristics'!L:L,MATCH($C326,'Policy Characteristics'!$C:$C,0)))</f>
        <v/>
      </c>
    </row>
    <row r="327" spans="1:18" s="275" customFormat="1" x14ac:dyDescent="0.25">
      <c r="A327" s="293" t="str">
        <f>IF(ISBLANK(INDEX('Policy Characteristics'!A:A,MATCH($C327,'Policy Characteristics'!$C:$C,0))),"",INDEX('Policy Characteristics'!A:A,MATCH($C327,'Policy Characteristics'!$C:$C,0)))</f>
        <v>Electricity Supply</v>
      </c>
      <c r="B327" s="294" t="str">
        <f>IF(ISBLANK(INDEX('Policy Characteristics'!B:B,MATCH($C327,'Policy Characteristics'!$C:$C,0))),"",INDEX('Policy Characteristics'!B:B,MATCH($C327,'Policy Characteristics'!$C:$C,0)))</f>
        <v>Subsidy for Capacity Construction</v>
      </c>
      <c r="C327" s="254" t="str">
        <f t="shared" si="26"/>
        <v>Perc Subsidy for Elec Capacity Construction</v>
      </c>
      <c r="D327" s="299" t="s">
        <v>708</v>
      </c>
      <c r="E327" s="300"/>
      <c r="F327" s="299" t="s">
        <v>709</v>
      </c>
      <c r="G327" s="299"/>
      <c r="H327" s="255">
        <v>517</v>
      </c>
      <c r="I327" s="297" t="s">
        <v>650</v>
      </c>
      <c r="J327" s="296" t="str">
        <f>IF(ISBLANK(INDEX('Policy Characteristics'!D:D,MATCH($C327,'Policy Characteristics'!$C:$C,0))),"",INDEX('Policy Characteristics'!D:D,MATCH($C327,'Policy Characteristics'!$C:$C,0)))</f>
        <v>Subsidy for Capacity Construction</v>
      </c>
      <c r="K327" s="293" t="str">
        <f>IF(ISBLANK(INDEX('Policy Characteristics'!E:E,MATCH($C327,'Policy Characteristics'!$C:$C,0))),"",INDEX('Policy Characteristics'!E:E,MATCH($C327,'Policy Characteristics'!$C:$C,0)))</f>
        <v>elec capacity construction subsidy</v>
      </c>
      <c r="L327" s="237">
        <f>IF(ISBLANK(INDEX('Policy Characteristics'!F:F,MATCH($C327,'Policy Characteristics'!$C:$C,0))),"",INDEX('Policy Characteristics'!F:F,MATCH($C327,'Policy Characteristics'!$C:$C,0)))</f>
        <v>0</v>
      </c>
      <c r="M327" s="237">
        <f>IF(ISBLANK(INDEX('Policy Characteristics'!G:G,MATCH($C327,'Policy Characteristics'!$C:$C,0))),"",INDEX('Policy Characteristics'!G:G,MATCH($C327,'Policy Characteristics'!$C:$C,0)))</f>
        <v>0.95</v>
      </c>
      <c r="N327" s="237">
        <f>IF(ISBLANK(INDEX('Policy Characteristics'!H:H,MATCH($C327,'Policy Characteristics'!$C:$C,0))),"",INDEX('Policy Characteristics'!H:H,MATCH($C327,'Policy Characteristics'!$C:$C,0)))</f>
        <v>0.01</v>
      </c>
      <c r="O327" s="293" t="str">
        <f>IF(ISBLANK(INDEX('Policy Characteristics'!I:I,MATCH($C327,'Policy Characteristics'!$C:$C,0))),"",INDEX('Policy Characteristics'!I:I,MATCH($C327,'Policy Characteristics'!$C:$C,0)))</f>
        <v>% of construction cost</v>
      </c>
      <c r="P327" s="293"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27" s="293" t="str">
        <f>IF(ISBLANK(INDEX('Policy Characteristics'!K:K,MATCH($C327,'Policy Characteristics'!$C:$C,0))),"",INDEX('Policy Characteristics'!K:K,MATCH($C327,'Policy Characteristics'!$C:$C,0)))</f>
        <v>electricity-sector-main.html#subsidies</v>
      </c>
      <c r="R327" s="293" t="str">
        <f>IF(ISBLANK(INDEX('Policy Characteristics'!L:L,MATCH($C327,'Policy Characteristics'!$C:$C,0))),"",INDEX('Policy Characteristics'!L:L,MATCH($C327,'Policy Characteristics'!$C:$C,0)))</f>
        <v/>
      </c>
    </row>
    <row r="328" spans="1:18" s="275" customFormat="1" x14ac:dyDescent="0.25">
      <c r="A328" s="293" t="str">
        <f>IF(ISBLANK(INDEX('Policy Characteristics'!A:A,MATCH($C328,'Policy Characteristics'!$C:$C,0))),"",INDEX('Policy Characteristics'!A:A,MATCH($C328,'Policy Characteristics'!$C:$C,0)))</f>
        <v>Electricity Supply</v>
      </c>
      <c r="B328" s="294" t="str">
        <f>IF(ISBLANK(INDEX('Policy Characteristics'!B:B,MATCH($C328,'Policy Characteristics'!$C:$C,0))),"",INDEX('Policy Characteristics'!B:B,MATCH($C328,'Policy Characteristics'!$C:$C,0)))</f>
        <v>Subsidy for Capacity Construction</v>
      </c>
      <c r="C328" s="254" t="str">
        <f t="shared" si="26"/>
        <v>Perc Subsidy for Elec Capacity Construction</v>
      </c>
      <c r="D328" s="299" t="s">
        <v>710</v>
      </c>
      <c r="E328" s="300"/>
      <c r="F328" s="299" t="s">
        <v>711</v>
      </c>
      <c r="G328" s="299"/>
      <c r="H328" s="255">
        <v>693</v>
      </c>
      <c r="I328" s="297" t="s">
        <v>660</v>
      </c>
      <c r="J328" s="296" t="str">
        <f>IF(ISBLANK(INDEX('Policy Characteristics'!D:D,MATCH($C328,'Policy Characteristics'!$C:$C,0))),"",INDEX('Policy Characteristics'!D:D,MATCH($C328,'Policy Characteristics'!$C:$C,0)))</f>
        <v>Subsidy for Capacity Construction</v>
      </c>
      <c r="K328" s="293" t="str">
        <f>IF(ISBLANK(INDEX('Policy Characteristics'!E:E,MATCH($C328,'Policy Characteristics'!$C:$C,0))),"",INDEX('Policy Characteristics'!E:E,MATCH($C328,'Policy Characteristics'!$C:$C,0)))</f>
        <v>elec capacity construction subsidy</v>
      </c>
      <c r="L328" s="237">
        <f>IF(ISBLANK(INDEX('Policy Characteristics'!F:F,MATCH($C328,'Policy Characteristics'!$C:$C,0))),"",INDEX('Policy Characteristics'!F:F,MATCH($C328,'Policy Characteristics'!$C:$C,0)))</f>
        <v>0</v>
      </c>
      <c r="M328" s="237">
        <f>IF(ISBLANK(INDEX('Policy Characteristics'!G:G,MATCH($C328,'Policy Characteristics'!$C:$C,0))),"",INDEX('Policy Characteristics'!G:G,MATCH($C328,'Policy Characteristics'!$C:$C,0)))</f>
        <v>0.95</v>
      </c>
      <c r="N328" s="237">
        <f>IF(ISBLANK(INDEX('Policy Characteristics'!H:H,MATCH($C328,'Policy Characteristics'!$C:$C,0))),"",INDEX('Policy Characteristics'!H:H,MATCH($C328,'Policy Characteristics'!$C:$C,0)))</f>
        <v>0.01</v>
      </c>
      <c r="O328" s="293" t="str">
        <f>IF(ISBLANK(INDEX('Policy Characteristics'!I:I,MATCH($C328,'Policy Characteristics'!$C:$C,0))),"",INDEX('Policy Characteristics'!I:I,MATCH($C328,'Policy Characteristics'!$C:$C,0)))</f>
        <v>% of construction cost</v>
      </c>
      <c r="P328" s="293"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28" s="293" t="str">
        <f>IF(ISBLANK(INDEX('Policy Characteristics'!K:K,MATCH($C328,'Policy Characteristics'!$C:$C,0))),"",INDEX('Policy Characteristics'!K:K,MATCH($C328,'Policy Characteristics'!$C:$C,0)))</f>
        <v>electricity-sector-main.html#subsidies</v>
      </c>
      <c r="R328" s="293" t="str">
        <f>IF(ISBLANK(INDEX('Policy Characteristics'!L:L,MATCH($C328,'Policy Characteristics'!$C:$C,0))),"",INDEX('Policy Characteristics'!L:L,MATCH($C328,'Policy Characteristics'!$C:$C,0)))</f>
        <v/>
      </c>
    </row>
    <row r="329" spans="1:18" s="275" customFormat="1" x14ac:dyDescent="0.25">
      <c r="A329" s="293" t="str">
        <f>IF(ISBLANK(INDEX('Policy Characteristics'!A:A,MATCH($C329,'Policy Characteristics'!$C:$C,0))),"",INDEX('Policy Characteristics'!A:A,MATCH($C329,'Policy Characteristics'!$C:$C,0)))</f>
        <v>Electricity Supply</v>
      </c>
      <c r="B329" s="294" t="str">
        <f>IF(ISBLANK(INDEX('Policy Characteristics'!B:B,MATCH($C329,'Policy Characteristics'!$C:$C,0))),"",INDEX('Policy Characteristics'!B:B,MATCH($C329,'Policy Characteristics'!$C:$C,0)))</f>
        <v>Subsidy for Capacity Construction</v>
      </c>
      <c r="C329" s="254" t="str">
        <f t="shared" si="26"/>
        <v>Perc Subsidy for Elec Capacity Construction</v>
      </c>
      <c r="D329" s="299" t="s">
        <v>712</v>
      </c>
      <c r="E329" s="300"/>
      <c r="F329" s="299" t="s">
        <v>713</v>
      </c>
      <c r="G329" s="299"/>
      <c r="H329" s="255">
        <v>518</v>
      </c>
      <c r="I329" s="297" t="s">
        <v>650</v>
      </c>
      <c r="J329" s="296" t="str">
        <f>IF(ISBLANK(INDEX('Policy Characteristics'!D:D,MATCH($C329,'Policy Characteristics'!$C:$C,0))),"",INDEX('Policy Characteristics'!D:D,MATCH($C329,'Policy Characteristics'!$C:$C,0)))</f>
        <v>Subsidy for Capacity Construction</v>
      </c>
      <c r="K329" s="293" t="str">
        <f>IF(ISBLANK(INDEX('Policy Characteristics'!E:E,MATCH($C329,'Policy Characteristics'!$C:$C,0))),"",INDEX('Policy Characteristics'!E:E,MATCH($C329,'Policy Characteristics'!$C:$C,0)))</f>
        <v>elec capacity construction subsidy</v>
      </c>
      <c r="L329" s="237">
        <f>IF(ISBLANK(INDEX('Policy Characteristics'!F:F,MATCH($C329,'Policy Characteristics'!$C:$C,0))),"",INDEX('Policy Characteristics'!F:F,MATCH($C329,'Policy Characteristics'!$C:$C,0)))</f>
        <v>0</v>
      </c>
      <c r="M329" s="237">
        <f>IF(ISBLANK(INDEX('Policy Characteristics'!G:G,MATCH($C329,'Policy Characteristics'!$C:$C,0))),"",INDEX('Policy Characteristics'!G:G,MATCH($C329,'Policy Characteristics'!$C:$C,0)))</f>
        <v>0.95</v>
      </c>
      <c r="N329" s="237">
        <f>IF(ISBLANK(INDEX('Policy Characteristics'!H:H,MATCH($C329,'Policy Characteristics'!$C:$C,0))),"",INDEX('Policy Characteristics'!H:H,MATCH($C329,'Policy Characteristics'!$C:$C,0)))</f>
        <v>0.01</v>
      </c>
      <c r="O329" s="293" t="str">
        <f>IF(ISBLANK(INDEX('Policy Characteristics'!I:I,MATCH($C329,'Policy Characteristics'!$C:$C,0))),"",INDEX('Policy Characteristics'!I:I,MATCH($C329,'Policy Characteristics'!$C:$C,0)))</f>
        <v>% of construction cost</v>
      </c>
      <c r="P329" s="293"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29" s="293" t="str">
        <f>IF(ISBLANK(INDEX('Policy Characteristics'!K:K,MATCH($C329,'Policy Characteristics'!$C:$C,0))),"",INDEX('Policy Characteristics'!K:K,MATCH($C329,'Policy Characteristics'!$C:$C,0)))</f>
        <v>electricity-sector-main.html#subsidies</v>
      </c>
      <c r="R329" s="293" t="str">
        <f>IF(ISBLANK(INDEX('Policy Characteristics'!L:L,MATCH($C329,'Policy Characteristics'!$C:$C,0))),"",INDEX('Policy Characteristics'!L:L,MATCH($C329,'Policy Characteristics'!$C:$C,0)))</f>
        <v/>
      </c>
    </row>
    <row r="330" spans="1:18" s="275" customFormat="1" x14ac:dyDescent="0.25">
      <c r="A330" s="293" t="str">
        <f>IF(ISBLANK(INDEX('Policy Characteristics'!A:A,MATCH($C330,'Policy Characteristics'!$C:$C,0))),"",INDEX('Policy Characteristics'!A:A,MATCH($C330,'Policy Characteristics'!$C:$C,0)))</f>
        <v>Electricity Supply</v>
      </c>
      <c r="B330" s="294" t="str">
        <f>IF(ISBLANK(INDEX('Policy Characteristics'!B:B,MATCH($C330,'Policy Characteristics'!$C:$C,0))),"",INDEX('Policy Characteristics'!B:B,MATCH($C330,'Policy Characteristics'!$C:$C,0)))</f>
        <v>Subsidy for Capacity Construction</v>
      </c>
      <c r="C330" s="254" t="str">
        <f t="shared" si="26"/>
        <v>Perc Subsidy for Elec Capacity Construction</v>
      </c>
      <c r="D330" s="299" t="s">
        <v>714</v>
      </c>
      <c r="E330" s="300"/>
      <c r="F330" s="299" t="s">
        <v>715</v>
      </c>
      <c r="G330" s="299"/>
      <c r="H330" s="255">
        <v>519</v>
      </c>
      <c r="I330" s="297" t="s">
        <v>650</v>
      </c>
      <c r="J330" s="296" t="str">
        <f>IF(ISBLANK(INDEX('Policy Characteristics'!D:D,MATCH($C330,'Policy Characteristics'!$C:$C,0))),"",INDEX('Policy Characteristics'!D:D,MATCH($C330,'Policy Characteristics'!$C:$C,0)))</f>
        <v>Subsidy for Capacity Construction</v>
      </c>
      <c r="K330" s="293" t="str">
        <f>IF(ISBLANK(INDEX('Policy Characteristics'!E:E,MATCH($C330,'Policy Characteristics'!$C:$C,0))),"",INDEX('Policy Characteristics'!E:E,MATCH($C330,'Policy Characteristics'!$C:$C,0)))</f>
        <v>elec capacity construction subsidy</v>
      </c>
      <c r="L330" s="237">
        <f>IF(ISBLANK(INDEX('Policy Characteristics'!F:F,MATCH($C330,'Policy Characteristics'!$C:$C,0))),"",INDEX('Policy Characteristics'!F:F,MATCH($C330,'Policy Characteristics'!$C:$C,0)))</f>
        <v>0</v>
      </c>
      <c r="M330" s="237">
        <f>IF(ISBLANK(INDEX('Policy Characteristics'!G:G,MATCH($C330,'Policy Characteristics'!$C:$C,0))),"",INDEX('Policy Characteristics'!G:G,MATCH($C330,'Policy Characteristics'!$C:$C,0)))</f>
        <v>0.95</v>
      </c>
      <c r="N330" s="237">
        <f>IF(ISBLANK(INDEX('Policy Characteristics'!H:H,MATCH($C330,'Policy Characteristics'!$C:$C,0))),"",INDEX('Policy Characteristics'!H:H,MATCH($C330,'Policy Characteristics'!$C:$C,0)))</f>
        <v>0.01</v>
      </c>
      <c r="O330" s="293" t="str">
        <f>IF(ISBLANK(INDEX('Policy Characteristics'!I:I,MATCH($C330,'Policy Characteristics'!$C:$C,0))),"",INDEX('Policy Characteristics'!I:I,MATCH($C330,'Policy Characteristics'!$C:$C,0)))</f>
        <v>% of construction cost</v>
      </c>
      <c r="P330" s="293"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0" s="293" t="str">
        <f>IF(ISBLANK(INDEX('Policy Characteristics'!K:K,MATCH($C330,'Policy Characteristics'!$C:$C,0))),"",INDEX('Policy Characteristics'!K:K,MATCH($C330,'Policy Characteristics'!$C:$C,0)))</f>
        <v>electricity-sector-main.html#subsidies</v>
      </c>
      <c r="R330" s="293" t="str">
        <f>IF(ISBLANK(INDEX('Policy Characteristics'!L:L,MATCH($C330,'Policy Characteristics'!$C:$C,0))),"",INDEX('Policy Characteristics'!L:L,MATCH($C330,'Policy Characteristics'!$C:$C,0)))</f>
        <v/>
      </c>
    </row>
    <row r="331" spans="1:18" s="275" customFormat="1" x14ac:dyDescent="0.25">
      <c r="A331" s="293" t="str">
        <f>IF(ISBLANK(INDEX('Policy Characteristics'!A:A,MATCH($C331,'Policy Characteristics'!$C:$C,0))),"",INDEX('Policy Characteristics'!A:A,MATCH($C331,'Policy Characteristics'!$C:$C,0)))</f>
        <v>Electricity Supply</v>
      </c>
      <c r="B331" s="294" t="str">
        <f>IF(ISBLANK(INDEX('Policy Characteristics'!B:B,MATCH($C331,'Policy Characteristics'!$C:$C,0))),"",INDEX('Policy Characteristics'!B:B,MATCH($C331,'Policy Characteristics'!$C:$C,0)))</f>
        <v>Subsidy for Capacity Construction</v>
      </c>
      <c r="C331" s="254" t="str">
        <f t="shared" si="26"/>
        <v>Perc Subsidy for Elec Capacity Construction</v>
      </c>
      <c r="D331" s="299" t="s">
        <v>716</v>
      </c>
      <c r="E331" s="300"/>
      <c r="F331" s="299" t="s">
        <v>717</v>
      </c>
      <c r="G331" s="299"/>
      <c r="H331" s="255">
        <v>520</v>
      </c>
      <c r="I331" s="297" t="s">
        <v>650</v>
      </c>
      <c r="J331" s="296" t="str">
        <f>IF(ISBLANK(INDEX('Policy Characteristics'!D:D,MATCH($C331,'Policy Characteristics'!$C:$C,0))),"",INDEX('Policy Characteristics'!D:D,MATCH($C331,'Policy Characteristics'!$C:$C,0)))</f>
        <v>Subsidy for Capacity Construction</v>
      </c>
      <c r="K331" s="293" t="str">
        <f>IF(ISBLANK(INDEX('Policy Characteristics'!E:E,MATCH($C331,'Policy Characteristics'!$C:$C,0))),"",INDEX('Policy Characteristics'!E:E,MATCH($C331,'Policy Characteristics'!$C:$C,0)))</f>
        <v>elec capacity construction subsidy</v>
      </c>
      <c r="L331" s="237">
        <f>IF(ISBLANK(INDEX('Policy Characteristics'!F:F,MATCH($C331,'Policy Characteristics'!$C:$C,0))),"",INDEX('Policy Characteristics'!F:F,MATCH($C331,'Policy Characteristics'!$C:$C,0)))</f>
        <v>0</v>
      </c>
      <c r="M331" s="237">
        <f>IF(ISBLANK(INDEX('Policy Characteristics'!G:G,MATCH($C331,'Policy Characteristics'!$C:$C,0))),"",INDEX('Policy Characteristics'!G:G,MATCH($C331,'Policy Characteristics'!$C:$C,0)))</f>
        <v>0.95</v>
      </c>
      <c r="N331" s="237">
        <f>IF(ISBLANK(INDEX('Policy Characteristics'!H:H,MATCH($C331,'Policy Characteristics'!$C:$C,0))),"",INDEX('Policy Characteristics'!H:H,MATCH($C331,'Policy Characteristics'!$C:$C,0)))</f>
        <v>0.01</v>
      </c>
      <c r="O331" s="293" t="str">
        <f>IF(ISBLANK(INDEX('Policy Characteristics'!I:I,MATCH($C331,'Policy Characteristics'!$C:$C,0))),"",INDEX('Policy Characteristics'!I:I,MATCH($C331,'Policy Characteristics'!$C:$C,0)))</f>
        <v>% of construction cost</v>
      </c>
      <c r="P331" s="293"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1" s="293" t="str">
        <f>IF(ISBLANK(INDEX('Policy Characteristics'!K:K,MATCH($C331,'Policy Characteristics'!$C:$C,0))),"",INDEX('Policy Characteristics'!K:K,MATCH($C331,'Policy Characteristics'!$C:$C,0)))</f>
        <v>electricity-sector-main.html#subsidies</v>
      </c>
      <c r="R331" s="293" t="str">
        <f>IF(ISBLANK(INDEX('Policy Characteristics'!L:L,MATCH($C331,'Policy Characteristics'!$C:$C,0))),"",INDEX('Policy Characteristics'!L:L,MATCH($C331,'Policy Characteristics'!$C:$C,0)))</f>
        <v/>
      </c>
    </row>
    <row r="332" spans="1:18" s="275" customFormat="1" x14ac:dyDescent="0.25">
      <c r="A332" s="293" t="str">
        <f>IF(ISBLANK(INDEX('Policy Characteristics'!A:A,MATCH($C332,'Policy Characteristics'!$C:$C,0))),"",INDEX('Policy Characteristics'!A:A,MATCH($C332,'Policy Characteristics'!$C:$C,0)))</f>
        <v>Electricity Supply</v>
      </c>
      <c r="B332" s="294" t="str">
        <f>IF(ISBLANK(INDEX('Policy Characteristics'!B:B,MATCH($C332,'Policy Characteristics'!$C:$C,0))),"",INDEX('Policy Characteristics'!B:B,MATCH($C332,'Policy Characteristics'!$C:$C,0)))</f>
        <v>Subsidy for Capacity Construction</v>
      </c>
      <c r="C332" s="254" t="str">
        <f t="shared" si="26"/>
        <v>Perc Subsidy for Elec Capacity Construction</v>
      </c>
      <c r="D332" s="299" t="s">
        <v>718</v>
      </c>
      <c r="E332" s="300"/>
      <c r="F332" s="299" t="s">
        <v>719</v>
      </c>
      <c r="G332" s="299"/>
      <c r="H332" s="255">
        <v>521</v>
      </c>
      <c r="I332" s="297" t="s">
        <v>650</v>
      </c>
      <c r="J332" s="296" t="str">
        <f>IF(ISBLANK(INDEX('Policy Characteristics'!D:D,MATCH($C332,'Policy Characteristics'!$C:$C,0))),"",INDEX('Policy Characteristics'!D:D,MATCH($C332,'Policy Characteristics'!$C:$C,0)))</f>
        <v>Subsidy for Capacity Construction</v>
      </c>
      <c r="K332" s="293" t="str">
        <f>IF(ISBLANK(INDEX('Policy Characteristics'!E:E,MATCH($C332,'Policy Characteristics'!$C:$C,0))),"",INDEX('Policy Characteristics'!E:E,MATCH($C332,'Policy Characteristics'!$C:$C,0)))</f>
        <v>elec capacity construction subsidy</v>
      </c>
      <c r="L332" s="237">
        <f>IF(ISBLANK(INDEX('Policy Characteristics'!F:F,MATCH($C332,'Policy Characteristics'!$C:$C,0))),"",INDEX('Policy Characteristics'!F:F,MATCH($C332,'Policy Characteristics'!$C:$C,0)))</f>
        <v>0</v>
      </c>
      <c r="M332" s="237">
        <f>IF(ISBLANK(INDEX('Policy Characteristics'!G:G,MATCH($C332,'Policy Characteristics'!$C:$C,0))),"",INDEX('Policy Characteristics'!G:G,MATCH($C332,'Policy Characteristics'!$C:$C,0)))</f>
        <v>0.95</v>
      </c>
      <c r="N332" s="237">
        <f>IF(ISBLANK(INDEX('Policy Characteristics'!H:H,MATCH($C332,'Policy Characteristics'!$C:$C,0))),"",INDEX('Policy Characteristics'!H:H,MATCH($C332,'Policy Characteristics'!$C:$C,0)))</f>
        <v>0.01</v>
      </c>
      <c r="O332" s="293" t="str">
        <f>IF(ISBLANK(INDEX('Policy Characteristics'!I:I,MATCH($C332,'Policy Characteristics'!$C:$C,0))),"",INDEX('Policy Characteristics'!I:I,MATCH($C332,'Policy Characteristics'!$C:$C,0)))</f>
        <v>% of construction cost</v>
      </c>
      <c r="P332" s="293"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2" s="293" t="str">
        <f>IF(ISBLANK(INDEX('Policy Characteristics'!K:K,MATCH($C332,'Policy Characteristics'!$C:$C,0))),"",INDEX('Policy Characteristics'!K:K,MATCH($C332,'Policy Characteristics'!$C:$C,0)))</f>
        <v>electricity-sector-main.html#subsidies</v>
      </c>
      <c r="R332" s="293" t="str">
        <f>IF(ISBLANK(INDEX('Policy Characteristics'!L:L,MATCH($C332,'Policy Characteristics'!$C:$C,0))),"",INDEX('Policy Characteristics'!L:L,MATCH($C332,'Policy Characteristics'!$C:$C,0)))</f>
        <v/>
      </c>
    </row>
    <row r="333" spans="1:18" s="275" customFormat="1" x14ac:dyDescent="0.25">
      <c r="A333" s="293" t="str">
        <f>IF(ISBLANK(INDEX('Policy Characteristics'!A:A,MATCH($C333,'Policy Characteristics'!$C:$C,0))),"",INDEX('Policy Characteristics'!A:A,MATCH($C333,'Policy Characteristics'!$C:$C,0)))</f>
        <v>Electricity Supply</v>
      </c>
      <c r="B333" s="294" t="str">
        <f>IF(ISBLANK(INDEX('Policy Characteristics'!B:B,MATCH($C333,'Policy Characteristics'!$C:$C,0))),"",INDEX('Policy Characteristics'!B:B,MATCH($C333,'Policy Characteristics'!$C:$C,0)))</f>
        <v>Subsidy for Capacity Construction</v>
      </c>
      <c r="C333" s="254" t="str">
        <f t="shared" si="26"/>
        <v>Perc Subsidy for Elec Capacity Construction</v>
      </c>
      <c r="D333" s="299" t="s">
        <v>720</v>
      </c>
      <c r="E333" s="300"/>
      <c r="F333" s="298" t="s">
        <v>721</v>
      </c>
      <c r="G333" s="299"/>
      <c r="H333" s="255">
        <v>1598</v>
      </c>
      <c r="I333" s="297" t="s">
        <v>650</v>
      </c>
      <c r="J333" s="296" t="str">
        <f>IF(ISBLANK(INDEX('Policy Characteristics'!D:D,MATCH($C333,'Policy Characteristics'!$C:$C,0))),"",INDEX('Policy Characteristics'!D:D,MATCH($C333,'Policy Characteristics'!$C:$C,0)))</f>
        <v>Subsidy for Capacity Construction</v>
      </c>
      <c r="K333" s="293" t="str">
        <f>IF(ISBLANK(INDEX('Policy Characteristics'!E:E,MATCH($C333,'Policy Characteristics'!$C:$C,0))),"",INDEX('Policy Characteristics'!E:E,MATCH($C333,'Policy Characteristics'!$C:$C,0)))</f>
        <v>elec capacity construction subsidy</v>
      </c>
      <c r="L333" s="237">
        <f>IF(ISBLANK(INDEX('Policy Characteristics'!F:F,MATCH($C333,'Policy Characteristics'!$C:$C,0))),"",INDEX('Policy Characteristics'!F:F,MATCH($C333,'Policy Characteristics'!$C:$C,0)))</f>
        <v>0</v>
      </c>
      <c r="M333" s="237">
        <f>IF(ISBLANK(INDEX('Policy Characteristics'!G:G,MATCH($C333,'Policy Characteristics'!$C:$C,0))),"",INDEX('Policy Characteristics'!G:G,MATCH($C333,'Policy Characteristics'!$C:$C,0)))</f>
        <v>0.95</v>
      </c>
      <c r="N333" s="237">
        <f>IF(ISBLANK(INDEX('Policy Characteristics'!H:H,MATCH($C333,'Policy Characteristics'!$C:$C,0))),"",INDEX('Policy Characteristics'!H:H,MATCH($C333,'Policy Characteristics'!$C:$C,0)))</f>
        <v>0.01</v>
      </c>
      <c r="O333" s="293" t="str">
        <f>IF(ISBLANK(INDEX('Policy Characteristics'!I:I,MATCH($C333,'Policy Characteristics'!$C:$C,0))),"",INDEX('Policy Characteristics'!I:I,MATCH($C333,'Policy Characteristics'!$C:$C,0)))</f>
        <v>% of construction cost</v>
      </c>
      <c r="P333" s="293"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3" s="293" t="str">
        <f>IF(ISBLANK(INDEX('Policy Characteristics'!K:K,MATCH($C333,'Policy Characteristics'!$C:$C,0))),"",INDEX('Policy Characteristics'!K:K,MATCH($C333,'Policy Characteristics'!$C:$C,0)))</f>
        <v>electricity-sector-main.html#subsidies</v>
      </c>
      <c r="R333" s="293" t="str">
        <f>IF(ISBLANK(INDEX('Policy Characteristics'!L:L,MATCH($C333,'Policy Characteristics'!$C:$C,0))),"",INDEX('Policy Characteristics'!L:L,MATCH($C333,'Policy Characteristics'!$C:$C,0)))</f>
        <v/>
      </c>
    </row>
    <row r="334" spans="1:18" s="275" customFormat="1" x14ac:dyDescent="0.25">
      <c r="A334" s="293" t="str">
        <f>IF(ISBLANK(INDEX('Policy Characteristics'!A:A,MATCH($C334,'Policy Characteristics'!$C:$C,0))),"",INDEX('Policy Characteristics'!A:A,MATCH($C334,'Policy Characteristics'!$C:$C,0)))</f>
        <v>Electricity Supply</v>
      </c>
      <c r="B334" s="294" t="str">
        <f>IF(ISBLANK(INDEX('Policy Characteristics'!B:B,MATCH($C334,'Policy Characteristics'!$C:$C,0))),"",INDEX('Policy Characteristics'!B:B,MATCH($C334,'Policy Characteristics'!$C:$C,0)))</f>
        <v>Subsidy for Capacity Construction</v>
      </c>
      <c r="C334" s="254" t="str">
        <f t="shared" si="26"/>
        <v>Perc Subsidy for Elec Capacity Construction</v>
      </c>
      <c r="D334" s="299" t="s">
        <v>722</v>
      </c>
      <c r="E334" s="300"/>
      <c r="F334" s="298" t="s">
        <v>723</v>
      </c>
      <c r="G334" s="299"/>
      <c r="H334" s="255">
        <v>1599</v>
      </c>
      <c r="I334" s="297" t="s">
        <v>660</v>
      </c>
      <c r="J334" s="296" t="str">
        <f>IF(ISBLANK(INDEX('Policy Characteristics'!D:D,MATCH($C334,'Policy Characteristics'!$C:$C,0))),"",INDEX('Policy Characteristics'!D:D,MATCH($C334,'Policy Characteristics'!$C:$C,0)))</f>
        <v>Subsidy for Capacity Construction</v>
      </c>
      <c r="K334" s="293" t="str">
        <f>IF(ISBLANK(INDEX('Policy Characteristics'!E:E,MATCH($C334,'Policy Characteristics'!$C:$C,0))),"",INDEX('Policy Characteristics'!E:E,MATCH($C334,'Policy Characteristics'!$C:$C,0)))</f>
        <v>elec capacity construction subsidy</v>
      </c>
      <c r="L334" s="237">
        <f>IF(ISBLANK(INDEX('Policy Characteristics'!F:F,MATCH($C334,'Policy Characteristics'!$C:$C,0))),"",INDEX('Policy Characteristics'!F:F,MATCH($C334,'Policy Characteristics'!$C:$C,0)))</f>
        <v>0</v>
      </c>
      <c r="M334" s="237">
        <f>IF(ISBLANK(INDEX('Policy Characteristics'!G:G,MATCH($C334,'Policy Characteristics'!$C:$C,0))),"",INDEX('Policy Characteristics'!G:G,MATCH($C334,'Policy Characteristics'!$C:$C,0)))</f>
        <v>0.95</v>
      </c>
      <c r="N334" s="237">
        <f>IF(ISBLANK(INDEX('Policy Characteristics'!H:H,MATCH($C334,'Policy Characteristics'!$C:$C,0))),"",INDEX('Policy Characteristics'!H:H,MATCH($C334,'Policy Characteristics'!$C:$C,0)))</f>
        <v>0.01</v>
      </c>
      <c r="O334" s="293" t="str">
        <f>IF(ISBLANK(INDEX('Policy Characteristics'!I:I,MATCH($C334,'Policy Characteristics'!$C:$C,0))),"",INDEX('Policy Characteristics'!I:I,MATCH($C334,'Policy Characteristics'!$C:$C,0)))</f>
        <v>% of construction cost</v>
      </c>
      <c r="P334" s="293"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4" s="293" t="str">
        <f>IF(ISBLANK(INDEX('Policy Characteristics'!K:K,MATCH($C334,'Policy Characteristics'!$C:$C,0))),"",INDEX('Policy Characteristics'!K:K,MATCH($C334,'Policy Characteristics'!$C:$C,0)))</f>
        <v>electricity-sector-main.html#subsidies</v>
      </c>
      <c r="R334" s="293" t="str">
        <f>IF(ISBLANK(INDEX('Policy Characteristics'!L:L,MATCH($C334,'Policy Characteristics'!$C:$C,0))),"",INDEX('Policy Characteristics'!L:L,MATCH($C334,'Policy Characteristics'!$C:$C,0)))</f>
        <v/>
      </c>
    </row>
    <row r="335" spans="1:18" s="275" customFormat="1" x14ac:dyDescent="0.25">
      <c r="A335" s="293" t="str">
        <f>IF(ISBLANK(INDEX('Policy Characteristics'!A:A,MATCH($C335,'Policy Characteristics'!$C:$C,0))),"",INDEX('Policy Characteristics'!A:A,MATCH($C335,'Policy Characteristics'!$C:$C,0)))</f>
        <v>Electricity Supply</v>
      </c>
      <c r="B335" s="294" t="str">
        <f>IF(ISBLANK(INDEX('Policy Characteristics'!B:B,MATCH($C335,'Policy Characteristics'!$C:$C,0))),"",INDEX('Policy Characteristics'!B:B,MATCH($C335,'Policy Characteristics'!$C:$C,0)))</f>
        <v>Subsidy for Capacity Construction</v>
      </c>
      <c r="C335" s="254" t="str">
        <f t="shared" si="26"/>
        <v>Perc Subsidy for Elec Capacity Construction</v>
      </c>
      <c r="D335" s="299" t="s">
        <v>724</v>
      </c>
      <c r="E335" s="300"/>
      <c r="F335" s="298" t="s">
        <v>725</v>
      </c>
      <c r="G335" s="299"/>
      <c r="H335" s="255">
        <v>1600</v>
      </c>
      <c r="I335" s="297" t="s">
        <v>660</v>
      </c>
      <c r="J335" s="296" t="str">
        <f>IF(ISBLANK(INDEX('Policy Characteristics'!D:D,MATCH($C335,'Policy Characteristics'!$C:$C,0))),"",INDEX('Policy Characteristics'!D:D,MATCH($C335,'Policy Characteristics'!$C:$C,0)))</f>
        <v>Subsidy for Capacity Construction</v>
      </c>
      <c r="K335" s="293" t="str">
        <f>IF(ISBLANK(INDEX('Policy Characteristics'!E:E,MATCH($C335,'Policy Characteristics'!$C:$C,0))),"",INDEX('Policy Characteristics'!E:E,MATCH($C335,'Policy Characteristics'!$C:$C,0)))</f>
        <v>elec capacity construction subsidy</v>
      </c>
      <c r="L335" s="237">
        <f>IF(ISBLANK(INDEX('Policy Characteristics'!F:F,MATCH($C335,'Policy Characteristics'!$C:$C,0))),"",INDEX('Policy Characteristics'!F:F,MATCH($C335,'Policy Characteristics'!$C:$C,0)))</f>
        <v>0</v>
      </c>
      <c r="M335" s="237">
        <f>IF(ISBLANK(INDEX('Policy Characteristics'!G:G,MATCH($C335,'Policy Characteristics'!$C:$C,0))),"",INDEX('Policy Characteristics'!G:G,MATCH($C335,'Policy Characteristics'!$C:$C,0)))</f>
        <v>0.95</v>
      </c>
      <c r="N335" s="237">
        <f>IF(ISBLANK(INDEX('Policy Characteristics'!H:H,MATCH($C335,'Policy Characteristics'!$C:$C,0))),"",INDEX('Policy Characteristics'!H:H,MATCH($C335,'Policy Characteristics'!$C:$C,0)))</f>
        <v>0.01</v>
      </c>
      <c r="O335" s="293" t="str">
        <f>IF(ISBLANK(INDEX('Policy Characteristics'!I:I,MATCH($C335,'Policy Characteristics'!$C:$C,0))),"",INDEX('Policy Characteristics'!I:I,MATCH($C335,'Policy Characteristics'!$C:$C,0)))</f>
        <v>% of construction cost</v>
      </c>
      <c r="P335" s="293"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5" s="293" t="str">
        <f>IF(ISBLANK(INDEX('Policy Characteristics'!K:K,MATCH($C335,'Policy Characteristics'!$C:$C,0))),"",INDEX('Policy Characteristics'!K:K,MATCH($C335,'Policy Characteristics'!$C:$C,0)))</f>
        <v>electricity-sector-main.html#subsidies</v>
      </c>
      <c r="R335" s="293" t="str">
        <f>IF(ISBLANK(INDEX('Policy Characteristics'!L:L,MATCH($C335,'Policy Characteristics'!$C:$C,0))),"",INDEX('Policy Characteristics'!L:L,MATCH($C335,'Policy Characteristics'!$C:$C,0)))</f>
        <v/>
      </c>
    </row>
    <row r="336" spans="1:18" s="275" customFormat="1" x14ac:dyDescent="0.25">
      <c r="A336" s="293" t="str">
        <f>IF(ISBLANK(INDEX('Policy Characteristics'!A:A,MATCH($C336,'Policy Characteristics'!$C:$C,0))),"",INDEX('Policy Characteristics'!A:A,MATCH($C336,'Policy Characteristics'!$C:$C,0)))</f>
        <v>Electricity Supply</v>
      </c>
      <c r="B336" s="294" t="str">
        <f>IF(ISBLANK(INDEX('Policy Characteristics'!B:B,MATCH($C336,'Policy Characteristics'!$C:$C,0))),"",INDEX('Policy Characteristics'!B:B,MATCH($C336,'Policy Characteristics'!$C:$C,0)))</f>
        <v>Subsidy for Capacity Construction</v>
      </c>
      <c r="C336" s="254" t="str">
        <f t="shared" si="26"/>
        <v>Perc Subsidy for Elec Capacity Construction</v>
      </c>
      <c r="D336" s="299" t="s">
        <v>726</v>
      </c>
      <c r="E336" s="300"/>
      <c r="F336" s="299" t="s">
        <v>727</v>
      </c>
      <c r="G336" s="299"/>
      <c r="H336" s="255">
        <v>694</v>
      </c>
      <c r="I336" s="297" t="s">
        <v>660</v>
      </c>
      <c r="J336" s="296" t="str">
        <f>IF(ISBLANK(INDEX('Policy Characteristics'!D:D,MATCH($C336,'Policy Characteristics'!$C:$C,0))),"",INDEX('Policy Characteristics'!D:D,MATCH($C336,'Policy Characteristics'!$C:$C,0)))</f>
        <v>Subsidy for Capacity Construction</v>
      </c>
      <c r="K336" s="293" t="str">
        <f>IF(ISBLANK(INDEX('Policy Characteristics'!E:E,MATCH($C336,'Policy Characteristics'!$C:$C,0))),"",INDEX('Policy Characteristics'!E:E,MATCH($C336,'Policy Characteristics'!$C:$C,0)))</f>
        <v>elec capacity construction subsidy</v>
      </c>
      <c r="L336" s="237">
        <f>IF(ISBLANK(INDEX('Policy Characteristics'!F:F,MATCH($C336,'Policy Characteristics'!$C:$C,0))),"",INDEX('Policy Characteristics'!F:F,MATCH($C336,'Policy Characteristics'!$C:$C,0)))</f>
        <v>0</v>
      </c>
      <c r="M336" s="237">
        <f>IF(ISBLANK(INDEX('Policy Characteristics'!G:G,MATCH($C336,'Policy Characteristics'!$C:$C,0))),"",INDEX('Policy Characteristics'!G:G,MATCH($C336,'Policy Characteristics'!$C:$C,0)))</f>
        <v>0.95</v>
      </c>
      <c r="N336" s="237">
        <f>IF(ISBLANK(INDEX('Policy Characteristics'!H:H,MATCH($C336,'Policy Characteristics'!$C:$C,0))),"",INDEX('Policy Characteristics'!H:H,MATCH($C336,'Policy Characteristics'!$C:$C,0)))</f>
        <v>0.01</v>
      </c>
      <c r="O336" s="293" t="str">
        <f>IF(ISBLANK(INDEX('Policy Characteristics'!I:I,MATCH($C336,'Policy Characteristics'!$C:$C,0))),"",INDEX('Policy Characteristics'!I:I,MATCH($C336,'Policy Characteristics'!$C:$C,0)))</f>
        <v>% of construction cost</v>
      </c>
      <c r="P336" s="293"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6" s="293" t="str">
        <f>IF(ISBLANK(INDEX('Policy Characteristics'!K:K,MATCH($C336,'Policy Characteristics'!$C:$C,0))),"",INDEX('Policy Characteristics'!K:K,MATCH($C336,'Policy Characteristics'!$C:$C,0)))</f>
        <v>electricity-sector-main.html#subsidies</v>
      </c>
      <c r="R336" s="293" t="str">
        <f>IF(ISBLANK(INDEX('Policy Characteristics'!L:L,MATCH($C336,'Policy Characteristics'!$C:$C,0))),"",INDEX('Policy Characteristics'!L:L,MATCH($C336,'Policy Characteristics'!$C:$C,0)))</f>
        <v/>
      </c>
    </row>
    <row r="337" spans="1:19" s="275" customFormat="1" x14ac:dyDescent="0.25">
      <c r="A337" s="293" t="str">
        <f>IF(ISBLANK(INDEX('Policy Characteristics'!A:A,MATCH($C337,'Policy Characteristics'!$C:$C,0))),"",INDEX('Policy Characteristics'!A:A,MATCH($C337,'Policy Characteristics'!$C:$C,0)))</f>
        <v>Electricity Supply</v>
      </c>
      <c r="B337" s="294" t="str">
        <f>IF(ISBLANK(INDEX('Policy Characteristics'!B:B,MATCH($C337,'Policy Characteristics'!$C:$C,0))),"",INDEX('Policy Characteristics'!B:B,MATCH($C337,'Policy Characteristics'!$C:$C,0)))</f>
        <v>Subsidy for Capacity Construction</v>
      </c>
      <c r="C337" s="254" t="str">
        <f t="shared" si="26"/>
        <v>Perc Subsidy for Elec Capacity Construction</v>
      </c>
      <c r="D337" s="299" t="s">
        <v>728</v>
      </c>
      <c r="E337" s="300"/>
      <c r="F337" s="299" t="s">
        <v>729</v>
      </c>
      <c r="G337" s="299"/>
      <c r="H337" s="255">
        <v>522</v>
      </c>
      <c r="I337" s="297" t="s">
        <v>650</v>
      </c>
      <c r="J337" s="296" t="str">
        <f>IF(ISBLANK(INDEX('Policy Characteristics'!D:D,MATCH($C337,'Policy Characteristics'!$C:$C,0))),"",INDEX('Policy Characteristics'!D:D,MATCH($C337,'Policy Characteristics'!$C:$C,0)))</f>
        <v>Subsidy for Capacity Construction</v>
      </c>
      <c r="K337" s="293" t="str">
        <f>IF(ISBLANK(INDEX('Policy Characteristics'!E:E,MATCH($C337,'Policy Characteristics'!$C:$C,0))),"",INDEX('Policy Characteristics'!E:E,MATCH($C337,'Policy Characteristics'!$C:$C,0)))</f>
        <v>elec capacity construction subsidy</v>
      </c>
      <c r="L337" s="237">
        <f>IF(ISBLANK(INDEX('Policy Characteristics'!F:F,MATCH($C337,'Policy Characteristics'!$C:$C,0))),"",INDEX('Policy Characteristics'!F:F,MATCH($C337,'Policy Characteristics'!$C:$C,0)))</f>
        <v>0</v>
      </c>
      <c r="M337" s="237">
        <f>IF(ISBLANK(INDEX('Policy Characteristics'!G:G,MATCH($C337,'Policy Characteristics'!$C:$C,0))),"",INDEX('Policy Characteristics'!G:G,MATCH($C337,'Policy Characteristics'!$C:$C,0)))</f>
        <v>0.95</v>
      </c>
      <c r="N337" s="237">
        <f>IF(ISBLANK(INDEX('Policy Characteristics'!H:H,MATCH($C337,'Policy Characteristics'!$C:$C,0))),"",INDEX('Policy Characteristics'!H:H,MATCH($C337,'Policy Characteristics'!$C:$C,0)))</f>
        <v>0.01</v>
      </c>
      <c r="O337" s="293" t="str">
        <f>IF(ISBLANK(INDEX('Policy Characteristics'!I:I,MATCH($C337,'Policy Characteristics'!$C:$C,0))),"",INDEX('Policy Characteristics'!I:I,MATCH($C337,'Policy Characteristics'!$C:$C,0)))</f>
        <v>% of construction cost</v>
      </c>
      <c r="P337" s="293"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7" s="293" t="str">
        <f>IF(ISBLANK(INDEX('Policy Characteristics'!K:K,MATCH($C337,'Policy Characteristics'!$C:$C,0))),"",INDEX('Policy Characteristics'!K:K,MATCH($C337,'Policy Characteristics'!$C:$C,0)))</f>
        <v>electricity-sector-main.html#subsidies</v>
      </c>
      <c r="R337" s="293" t="str">
        <f>IF(ISBLANK(INDEX('Policy Characteristics'!L:L,MATCH($C337,'Policy Characteristics'!$C:$C,0))),"",INDEX('Policy Characteristics'!L:L,MATCH($C337,'Policy Characteristics'!$C:$C,0)))</f>
        <v/>
      </c>
    </row>
    <row r="338" spans="1:19" s="275" customFormat="1" x14ac:dyDescent="0.25">
      <c r="A338" s="293" t="str">
        <f>IF(ISBLANK(INDEX('Policy Characteristics'!A:A,MATCH($C338,'Policy Characteristics'!$C:$C,0))),"",INDEX('Policy Characteristics'!A:A,MATCH($C338,'Policy Characteristics'!$C:$C,0)))</f>
        <v>Electricity Supply</v>
      </c>
      <c r="B338" s="294" t="str">
        <f>IF(ISBLANK(INDEX('Policy Characteristics'!B:B,MATCH($C338,'Policy Characteristics'!$C:$C,0))),"",INDEX('Policy Characteristics'!B:B,MATCH($C338,'Policy Characteristics'!$C:$C,0)))</f>
        <v>Subsidy for Capacity Construction</v>
      </c>
      <c r="C338" s="254" t="str">
        <f t="shared" si="26"/>
        <v>Perc Subsidy for Elec Capacity Construction</v>
      </c>
      <c r="D338" s="299" t="s">
        <v>730</v>
      </c>
      <c r="E338" s="298"/>
      <c r="F338" s="299" t="s">
        <v>731</v>
      </c>
      <c r="G338" s="299"/>
      <c r="H338" s="255">
        <v>695</v>
      </c>
      <c r="I338" s="297" t="s">
        <v>660</v>
      </c>
      <c r="J338" s="296" t="str">
        <f>IF(ISBLANK(INDEX('Policy Characteristics'!D:D,MATCH($C338,'Policy Characteristics'!$C:$C,0))),"",INDEX('Policy Characteristics'!D:D,MATCH($C338,'Policy Characteristics'!$C:$C,0)))</f>
        <v>Subsidy for Capacity Construction</v>
      </c>
      <c r="K338" s="293" t="str">
        <f>IF(ISBLANK(INDEX('Policy Characteristics'!E:E,MATCH($C338,'Policy Characteristics'!$C:$C,0))),"",INDEX('Policy Characteristics'!E:E,MATCH($C338,'Policy Characteristics'!$C:$C,0)))</f>
        <v>elec capacity construction subsidy</v>
      </c>
      <c r="L338" s="237">
        <f>IF(ISBLANK(INDEX('Policy Characteristics'!F:F,MATCH($C338,'Policy Characteristics'!$C:$C,0))),"",INDEX('Policy Characteristics'!F:F,MATCH($C338,'Policy Characteristics'!$C:$C,0)))</f>
        <v>0</v>
      </c>
      <c r="M338" s="237">
        <f>IF(ISBLANK(INDEX('Policy Characteristics'!G:G,MATCH($C338,'Policy Characteristics'!$C:$C,0))),"",INDEX('Policy Characteristics'!G:G,MATCH($C338,'Policy Characteristics'!$C:$C,0)))</f>
        <v>0.95</v>
      </c>
      <c r="N338" s="237">
        <f>IF(ISBLANK(INDEX('Policy Characteristics'!H:H,MATCH($C338,'Policy Characteristics'!$C:$C,0))),"",INDEX('Policy Characteristics'!H:H,MATCH($C338,'Policy Characteristics'!$C:$C,0)))</f>
        <v>0.01</v>
      </c>
      <c r="O338" s="293" t="str">
        <f>IF(ISBLANK(INDEX('Policy Characteristics'!I:I,MATCH($C338,'Policy Characteristics'!$C:$C,0))),"",INDEX('Policy Characteristics'!I:I,MATCH($C338,'Policy Characteristics'!$C:$C,0)))</f>
        <v>% of construction cost</v>
      </c>
      <c r="P338" s="293"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8" s="293" t="str">
        <f>IF(ISBLANK(INDEX('Policy Characteristics'!K:K,MATCH($C338,'Policy Characteristics'!$C:$C,0))),"",INDEX('Policy Characteristics'!K:K,MATCH($C338,'Policy Characteristics'!$C:$C,0)))</f>
        <v>electricity-sector-main.html#subsidies</v>
      </c>
      <c r="R338" s="293" t="str">
        <f>IF(ISBLANK(INDEX('Policy Characteristics'!L:L,MATCH($C338,'Policy Characteristics'!$C:$C,0))),"",INDEX('Policy Characteristics'!L:L,MATCH($C338,'Policy Characteristics'!$C:$C,0)))</f>
        <v/>
      </c>
    </row>
    <row r="339" spans="1:19" s="275" customFormat="1" x14ac:dyDescent="0.25">
      <c r="A339" s="293" t="str">
        <f>IF(ISBLANK(INDEX('Policy Characteristics'!A:A,MATCH($C339,'Policy Characteristics'!$C:$C,0))),"",INDEX('Policy Characteristics'!A:A,MATCH($C339,'Policy Characteristics'!$C:$C,0)))</f>
        <v>Electricity Supply</v>
      </c>
      <c r="B339" s="294" t="str">
        <f>IF(ISBLANK(INDEX('Policy Characteristics'!B:B,MATCH($C339,'Policy Characteristics'!$C:$C,0))),"",INDEX('Policy Characteristics'!B:B,MATCH($C339,'Policy Characteristics'!$C:$C,0)))</f>
        <v>Subsidy for Capacity Construction</v>
      </c>
      <c r="C339" s="254" t="str">
        <f t="shared" si="26"/>
        <v>Perc Subsidy for Elec Capacity Construction</v>
      </c>
      <c r="D339" s="299" t="s">
        <v>732</v>
      </c>
      <c r="E339" s="298"/>
      <c r="F339" s="299" t="s">
        <v>733</v>
      </c>
      <c r="G339" s="299"/>
      <c r="H339" s="255">
        <v>696</v>
      </c>
      <c r="I339" s="297" t="s">
        <v>660</v>
      </c>
      <c r="J339" s="296" t="str">
        <f>IF(ISBLANK(INDEX('Policy Characteristics'!D:D,MATCH($C339,'Policy Characteristics'!$C:$C,0))),"",INDEX('Policy Characteristics'!D:D,MATCH($C339,'Policy Characteristics'!$C:$C,0)))</f>
        <v>Subsidy for Capacity Construction</v>
      </c>
      <c r="K339" s="293" t="str">
        <f>IF(ISBLANK(INDEX('Policy Characteristics'!E:E,MATCH($C339,'Policy Characteristics'!$C:$C,0))),"",INDEX('Policy Characteristics'!E:E,MATCH($C339,'Policy Characteristics'!$C:$C,0)))</f>
        <v>elec capacity construction subsidy</v>
      </c>
      <c r="L339" s="237">
        <f>IF(ISBLANK(INDEX('Policy Characteristics'!F:F,MATCH($C339,'Policy Characteristics'!$C:$C,0))),"",INDEX('Policy Characteristics'!F:F,MATCH($C339,'Policy Characteristics'!$C:$C,0)))</f>
        <v>0</v>
      </c>
      <c r="M339" s="237">
        <f>IF(ISBLANK(INDEX('Policy Characteristics'!G:G,MATCH($C339,'Policy Characteristics'!$C:$C,0))),"",INDEX('Policy Characteristics'!G:G,MATCH($C339,'Policy Characteristics'!$C:$C,0)))</f>
        <v>0.95</v>
      </c>
      <c r="N339" s="237">
        <f>IF(ISBLANK(INDEX('Policy Characteristics'!H:H,MATCH($C339,'Policy Characteristics'!$C:$C,0))),"",INDEX('Policy Characteristics'!H:H,MATCH($C339,'Policy Characteristics'!$C:$C,0)))</f>
        <v>0.01</v>
      </c>
      <c r="O339" s="293" t="str">
        <f>IF(ISBLANK(INDEX('Policy Characteristics'!I:I,MATCH($C339,'Policy Characteristics'!$C:$C,0))),"",INDEX('Policy Characteristics'!I:I,MATCH($C339,'Policy Characteristics'!$C:$C,0)))</f>
        <v>% of construction cost</v>
      </c>
      <c r="P339" s="293"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9" s="293" t="str">
        <f>IF(ISBLANK(INDEX('Policy Characteristics'!K:K,MATCH($C339,'Policy Characteristics'!$C:$C,0))),"",INDEX('Policy Characteristics'!K:K,MATCH($C339,'Policy Characteristics'!$C:$C,0)))</f>
        <v>electricity-sector-main.html#subsidies</v>
      </c>
      <c r="R339" s="293" t="str">
        <f>IF(ISBLANK(INDEX('Policy Characteristics'!L:L,MATCH($C339,'Policy Characteristics'!$C:$C,0))),"",INDEX('Policy Characteristics'!L:L,MATCH($C339,'Policy Characteristics'!$C:$C,0)))</f>
        <v/>
      </c>
    </row>
    <row r="340" spans="1:19" s="275" customFormat="1" x14ac:dyDescent="0.25">
      <c r="A340" s="293" t="str">
        <f>IF(ISBLANK(INDEX('Policy Characteristics'!A:A,MATCH($C340,'Policy Characteristics'!$C:$C,0))),"",INDEX('Policy Characteristics'!A:A,MATCH($C340,'Policy Characteristics'!$C:$C,0)))</f>
        <v>Electricity Supply</v>
      </c>
      <c r="B340" s="294" t="str">
        <f>IF(ISBLANK(INDEX('Policy Characteristics'!B:B,MATCH($C340,'Policy Characteristics'!$C:$C,0))),"",INDEX('Policy Characteristics'!B:B,MATCH($C340,'Policy Characteristics'!$C:$C,0)))</f>
        <v>Subsidy for Capacity Construction</v>
      </c>
      <c r="C340" s="254" t="str">
        <f t="shared" si="26"/>
        <v>Perc Subsidy for Elec Capacity Construction</v>
      </c>
      <c r="D340" s="299" t="s">
        <v>734</v>
      </c>
      <c r="E340" s="298"/>
      <c r="F340" s="299" t="s">
        <v>735</v>
      </c>
      <c r="G340" s="299"/>
      <c r="H340" s="255">
        <v>697</v>
      </c>
      <c r="I340" s="297" t="s">
        <v>660</v>
      </c>
      <c r="J340" s="296" t="str">
        <f>IF(ISBLANK(INDEX('Policy Characteristics'!D:D,MATCH($C340,'Policy Characteristics'!$C:$C,0))),"",INDEX('Policy Characteristics'!D:D,MATCH($C340,'Policy Characteristics'!$C:$C,0)))</f>
        <v>Subsidy for Capacity Construction</v>
      </c>
      <c r="K340" s="293" t="str">
        <f>IF(ISBLANK(INDEX('Policy Characteristics'!E:E,MATCH($C340,'Policy Characteristics'!$C:$C,0))),"",INDEX('Policy Characteristics'!E:E,MATCH($C340,'Policy Characteristics'!$C:$C,0)))</f>
        <v>elec capacity construction subsidy</v>
      </c>
      <c r="L340" s="237">
        <f>IF(ISBLANK(INDEX('Policy Characteristics'!F:F,MATCH($C340,'Policy Characteristics'!$C:$C,0))),"",INDEX('Policy Characteristics'!F:F,MATCH($C340,'Policy Characteristics'!$C:$C,0)))</f>
        <v>0</v>
      </c>
      <c r="M340" s="237">
        <f>IF(ISBLANK(INDEX('Policy Characteristics'!G:G,MATCH($C340,'Policy Characteristics'!$C:$C,0))),"",INDEX('Policy Characteristics'!G:G,MATCH($C340,'Policy Characteristics'!$C:$C,0)))</f>
        <v>0.95</v>
      </c>
      <c r="N340" s="237">
        <f>IF(ISBLANK(INDEX('Policy Characteristics'!H:H,MATCH($C340,'Policy Characteristics'!$C:$C,0))),"",INDEX('Policy Characteristics'!H:H,MATCH($C340,'Policy Characteristics'!$C:$C,0)))</f>
        <v>0.01</v>
      </c>
      <c r="O340" s="293" t="str">
        <f>IF(ISBLANK(INDEX('Policy Characteristics'!I:I,MATCH($C340,'Policy Characteristics'!$C:$C,0))),"",INDEX('Policy Characteristics'!I:I,MATCH($C340,'Policy Characteristics'!$C:$C,0)))</f>
        <v>% of construction cost</v>
      </c>
      <c r="P340" s="293"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40" s="293" t="str">
        <f>IF(ISBLANK(INDEX('Policy Characteristics'!K:K,MATCH($C340,'Policy Characteristics'!$C:$C,0))),"",INDEX('Policy Characteristics'!K:K,MATCH($C340,'Policy Characteristics'!$C:$C,0)))</f>
        <v>electricity-sector-main.html#subsidies</v>
      </c>
      <c r="R340" s="293" t="str">
        <f>IF(ISBLANK(INDEX('Policy Characteristics'!L:L,MATCH($C340,'Policy Characteristics'!$C:$C,0))),"",INDEX('Policy Characteristics'!L:L,MATCH($C340,'Policy Characteristics'!$C:$C,0)))</f>
        <v/>
      </c>
    </row>
    <row r="341" spans="1:19" s="293" customFormat="1" x14ac:dyDescent="0.25">
      <c r="A341" s="293" t="str">
        <f>IF(ISBLANK(INDEX('Policy Characteristics'!A:A,MATCH($C341,'Policy Characteristics'!$C:$C,0))),"",INDEX('Policy Characteristics'!A:A,MATCH($C341,'Policy Characteristics'!$C:$C,0)))</f>
        <v>Electricity Supply</v>
      </c>
      <c r="B341" s="294" t="str">
        <f>IF(ISBLANK(INDEX('Policy Characteristics'!B:B,MATCH($C341,'Policy Characteristics'!$C:$C,0))),"",INDEX('Policy Characteristics'!B:B,MATCH($C341,'Policy Characteristics'!$C:$C,0)))</f>
        <v>Subsidy for Electricity Production</v>
      </c>
      <c r="C341" t="s">
        <v>329</v>
      </c>
      <c r="D341" s="298" t="s">
        <v>704</v>
      </c>
      <c r="E341" s="298" t="s">
        <v>736</v>
      </c>
      <c r="F341" s="299" t="s">
        <v>705</v>
      </c>
      <c r="G341" s="299" t="s">
        <v>739</v>
      </c>
      <c r="H341" s="255">
        <v>698</v>
      </c>
      <c r="I341" s="297" t="s">
        <v>660</v>
      </c>
      <c r="J341" s="296" t="str">
        <f>IF(ISBLANK(INDEX('Policy Characteristics'!D:D,MATCH($C341,'Policy Characteristics'!$C:$C,0))),"",INDEX('Policy Characteristics'!D:D,MATCH($C341,'Policy Characteristics'!$C:$C,0)))</f>
        <v>Subsidy for Electricity Production</v>
      </c>
      <c r="K341" s="293" t="str">
        <f>IF(ISBLANK(INDEX('Policy Characteristics'!E:E,MATCH($C341,'Policy Characteristics'!$C:$C,0))),"",INDEX('Policy Characteristics'!E:E,MATCH($C341,'Policy Characteristics'!$C:$C,0)))</f>
        <v>elec generation subsidy</v>
      </c>
      <c r="L341" s="293">
        <f>IF(ISBLANK(INDEX('Policy Characteristics'!F:F,MATCH($C341,'Policy Characteristics'!$C:$C,0))),"",INDEX('Policy Characteristics'!F:F,MATCH($C341,'Policy Characteristics'!$C:$C,0)))</f>
        <v>0</v>
      </c>
      <c r="M341" s="293">
        <f>IF(ISBLANK(INDEX('Policy Characteristics'!G:G,MATCH($C341,'Policy Characteristics'!$C:$C,0))),"",INDEX('Policy Characteristics'!G:G,MATCH($C341,'Policy Characteristics'!$C:$C,0)))</f>
        <v>60</v>
      </c>
      <c r="N341" s="293">
        <f>IF(ISBLANK(INDEX('Policy Characteristics'!H:H,MATCH($C341,'Policy Characteristics'!$C:$C,0))),"",INDEX('Policy Characteristics'!H:H,MATCH($C341,'Policy Characteristics'!$C:$C,0)))</f>
        <v>1</v>
      </c>
      <c r="O341" s="293" t="str">
        <f>IF(ISBLANK(INDEX('Policy Characteristics'!I:I,MATCH($C341,'Policy Characteristics'!$C:$C,0))),"",INDEX('Policy Characteristics'!I:I,MATCH($C341,'Policy Characteristics'!$C:$C,0)))</f>
        <v>$/MWh</v>
      </c>
      <c r="P341" s="293"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293" t="str">
        <f>IF(ISBLANK(INDEX('Policy Characteristics'!K:K,MATCH($C341,'Policy Characteristics'!$C:$C,0))),"",INDEX('Policy Characteristics'!K:K,MATCH($C341,'Policy Characteristics'!$C:$C,0)))</f>
        <v>electricity-sector-main.html#subsidies</v>
      </c>
      <c r="R341" s="293" t="str">
        <f>IF(ISBLANK(INDEX('Policy Characteristics'!L:L,MATCH($C341,'Policy Characteristics'!$C:$C,0))),"",INDEX('Policy Characteristics'!L:L,MATCH($C341,'Policy Characteristics'!$C:$C,0)))</f>
        <v>subsidy-for-electricity-production.html</v>
      </c>
      <c r="S341" s="299"/>
    </row>
    <row r="342" spans="1:19" s="293" customFormat="1" x14ac:dyDescent="0.25">
      <c r="A342" s="293" t="str">
        <f>IF(ISBLANK(INDEX('Policy Characteristics'!A:A,MATCH($C342,'Policy Characteristics'!$C:$C,0))),"",INDEX('Policy Characteristics'!A:A,MATCH($C342,'Policy Characteristics'!$C:$C,0)))</f>
        <v>Electricity Supply</v>
      </c>
      <c r="B342" s="294" t="str">
        <f>IF(ISBLANK(INDEX('Policy Characteristics'!B:B,MATCH($C342,'Policy Characteristics'!$C:$C,0))),"",INDEX('Policy Characteristics'!B:B,MATCH($C342,'Policy Characteristics'!$C:$C,0)))</f>
        <v>Subsidy for Electricity Production</v>
      </c>
      <c r="C342" s="293" t="str">
        <f t="shared" ref="C342:C388" si="27">C$341</f>
        <v>Subsidy for Elec Production by Fuel</v>
      </c>
      <c r="D342" s="298" t="s">
        <v>704</v>
      </c>
      <c r="E342" s="298" t="s">
        <v>737</v>
      </c>
      <c r="F342" s="299" t="s">
        <v>705</v>
      </c>
      <c r="G342" s="299"/>
      <c r="H342" s="20">
        <v>1563</v>
      </c>
      <c r="I342" s="297" t="s">
        <v>660</v>
      </c>
      <c r="J342" s="296" t="str">
        <f>IF(ISBLANK(INDEX('Policy Characteristics'!D:D,MATCH($C342,'Policy Characteristics'!$C:$C,0))),"",INDEX('Policy Characteristics'!D:D,MATCH($C342,'Policy Characteristics'!$C:$C,0)))</f>
        <v>Subsidy for Electricity Production</v>
      </c>
      <c r="K342" s="293" t="str">
        <f>IF(ISBLANK(INDEX('Policy Characteristics'!E:E,MATCH($C342,'Policy Characteristics'!$C:$C,0))),"",INDEX('Policy Characteristics'!E:E,MATCH($C342,'Policy Characteristics'!$C:$C,0)))</f>
        <v>elec generation subsidy</v>
      </c>
      <c r="L342" s="293">
        <f>IF(ISBLANK(INDEX('Policy Characteristics'!F:F,MATCH($C342,'Policy Characteristics'!$C:$C,0))),"",INDEX('Policy Characteristics'!F:F,MATCH($C342,'Policy Characteristics'!$C:$C,0)))</f>
        <v>0</v>
      </c>
      <c r="M342" s="293">
        <f>IF(ISBLANK(INDEX('Policy Characteristics'!G:G,MATCH($C342,'Policy Characteristics'!$C:$C,0))),"",INDEX('Policy Characteristics'!G:G,MATCH($C342,'Policy Characteristics'!$C:$C,0)))</f>
        <v>60</v>
      </c>
      <c r="N342" s="293">
        <f>IF(ISBLANK(INDEX('Policy Characteristics'!H:H,MATCH($C342,'Policy Characteristics'!$C:$C,0))),"",INDEX('Policy Characteristics'!H:H,MATCH($C342,'Policy Characteristics'!$C:$C,0)))</f>
        <v>1</v>
      </c>
      <c r="O342" s="293" t="str">
        <f>IF(ISBLANK(INDEX('Policy Characteristics'!I:I,MATCH($C342,'Policy Characteristics'!$C:$C,0))),"",INDEX('Policy Characteristics'!I:I,MATCH($C342,'Policy Characteristics'!$C:$C,0)))</f>
        <v>$/MWh</v>
      </c>
      <c r="P342" s="293"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293" t="str">
        <f>IF(ISBLANK(INDEX('Policy Characteristics'!K:K,MATCH($C342,'Policy Characteristics'!$C:$C,0))),"",INDEX('Policy Characteristics'!K:K,MATCH($C342,'Policy Characteristics'!$C:$C,0)))</f>
        <v>electricity-sector-main.html#subsidies</v>
      </c>
      <c r="R342" s="293" t="str">
        <f>IF(ISBLANK(INDEX('Policy Characteristics'!L:L,MATCH($C342,'Policy Characteristics'!$C:$C,0))),"",INDEX('Policy Characteristics'!L:L,MATCH($C342,'Policy Characteristics'!$C:$C,0)))</f>
        <v>subsidy-for-electricity-production.html</v>
      </c>
      <c r="S342" s="299"/>
    </row>
    <row r="343" spans="1:19" s="293" customFormat="1" x14ac:dyDescent="0.25">
      <c r="A343" s="293" t="str">
        <f>IF(ISBLANK(INDEX('Policy Characteristics'!A:A,MATCH($C343,'Policy Characteristics'!$C:$C,0))),"",INDEX('Policy Characteristics'!A:A,MATCH($C343,'Policy Characteristics'!$C:$C,0)))</f>
        <v>Electricity Supply</v>
      </c>
      <c r="B343" s="294" t="str">
        <f>IF(ISBLANK(INDEX('Policy Characteristics'!B:B,MATCH($C343,'Policy Characteristics'!$C:$C,0))),"",INDEX('Policy Characteristics'!B:B,MATCH($C343,'Policy Characteristics'!$C:$C,0)))</f>
        <v>Subsidy for Electricity Production</v>
      </c>
      <c r="C343" s="293" t="str">
        <f t="shared" si="27"/>
        <v>Subsidy for Elec Production by Fuel</v>
      </c>
      <c r="D343" s="298" t="s">
        <v>704</v>
      </c>
      <c r="E343" s="298" t="s">
        <v>738</v>
      </c>
      <c r="F343" s="299" t="s">
        <v>705</v>
      </c>
      <c r="G343" s="299" t="s">
        <v>740</v>
      </c>
      <c r="H343" s="20">
        <v>1564</v>
      </c>
      <c r="I343" s="297" t="s">
        <v>660</v>
      </c>
      <c r="J343" s="296" t="str">
        <f>IF(ISBLANK(INDEX('Policy Characteristics'!D:D,MATCH($C343,'Policy Characteristics'!$C:$C,0))),"",INDEX('Policy Characteristics'!D:D,MATCH($C343,'Policy Characteristics'!$C:$C,0)))</f>
        <v>Subsidy for Electricity Production</v>
      </c>
      <c r="K343" s="293" t="str">
        <f>IF(ISBLANK(INDEX('Policy Characteristics'!E:E,MATCH($C343,'Policy Characteristics'!$C:$C,0))),"",INDEX('Policy Characteristics'!E:E,MATCH($C343,'Policy Characteristics'!$C:$C,0)))</f>
        <v>elec generation subsidy</v>
      </c>
      <c r="L343" s="293">
        <f>IF(ISBLANK(INDEX('Policy Characteristics'!F:F,MATCH($C343,'Policy Characteristics'!$C:$C,0))),"",INDEX('Policy Characteristics'!F:F,MATCH($C343,'Policy Characteristics'!$C:$C,0)))</f>
        <v>0</v>
      </c>
      <c r="M343" s="293">
        <f>IF(ISBLANK(INDEX('Policy Characteristics'!G:G,MATCH($C343,'Policy Characteristics'!$C:$C,0))),"",INDEX('Policy Characteristics'!G:G,MATCH($C343,'Policy Characteristics'!$C:$C,0)))</f>
        <v>60</v>
      </c>
      <c r="N343" s="293">
        <f>IF(ISBLANK(INDEX('Policy Characteristics'!H:H,MATCH($C343,'Policy Characteristics'!$C:$C,0))),"",INDEX('Policy Characteristics'!H:H,MATCH($C343,'Policy Characteristics'!$C:$C,0)))</f>
        <v>1</v>
      </c>
      <c r="O343" s="293" t="str">
        <f>IF(ISBLANK(INDEX('Policy Characteristics'!I:I,MATCH($C343,'Policy Characteristics'!$C:$C,0))),"",INDEX('Policy Characteristics'!I:I,MATCH($C343,'Policy Characteristics'!$C:$C,0)))</f>
        <v>$/MWh</v>
      </c>
      <c r="P343" s="293"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293" t="str">
        <f>IF(ISBLANK(INDEX('Policy Characteristics'!K:K,MATCH($C343,'Policy Characteristics'!$C:$C,0))),"",INDEX('Policy Characteristics'!K:K,MATCH($C343,'Policy Characteristics'!$C:$C,0)))</f>
        <v>electricity-sector-main.html#subsidies</v>
      </c>
      <c r="R343" s="293" t="str">
        <f>IF(ISBLANK(INDEX('Policy Characteristics'!L:L,MATCH($C343,'Policy Characteristics'!$C:$C,0))),"",INDEX('Policy Characteristics'!L:L,MATCH($C343,'Policy Characteristics'!$C:$C,0)))</f>
        <v>subsidy-for-electricity-production.html</v>
      </c>
      <c r="S343" s="299"/>
    </row>
    <row r="344" spans="1:19" s="293" customFormat="1" x14ac:dyDescent="0.25">
      <c r="A344" s="293" t="str">
        <f>IF(ISBLANK(INDEX('Policy Characteristics'!A:A,MATCH($C344,'Policy Characteristics'!$C:$C,0))),"",INDEX('Policy Characteristics'!A:A,MATCH($C344,'Policy Characteristics'!$C:$C,0)))</f>
        <v>Electricity Supply</v>
      </c>
      <c r="B344" s="294" t="str">
        <f>IF(ISBLANK(INDEX('Policy Characteristics'!B:B,MATCH($C344,'Policy Characteristics'!$C:$C,0))),"",INDEX('Policy Characteristics'!B:B,MATCH($C344,'Policy Characteristics'!$C:$C,0)))</f>
        <v>Subsidy for Electricity Production</v>
      </c>
      <c r="C344" s="293" t="str">
        <f t="shared" si="27"/>
        <v>Subsidy for Elec Production by Fuel</v>
      </c>
      <c r="D344" s="299" t="s">
        <v>706</v>
      </c>
      <c r="E344" s="298" t="s">
        <v>736</v>
      </c>
      <c r="F344" s="299" t="s">
        <v>707</v>
      </c>
      <c r="G344" s="299" t="s">
        <v>739</v>
      </c>
      <c r="H344" s="20">
        <v>699</v>
      </c>
      <c r="I344" s="297" t="s">
        <v>660</v>
      </c>
      <c r="J344" s="296" t="str">
        <f>IF(ISBLANK(INDEX('Policy Characteristics'!D:D,MATCH($C344,'Policy Characteristics'!$C:$C,0))),"",INDEX('Policy Characteristics'!D:D,MATCH($C344,'Policy Characteristics'!$C:$C,0)))</f>
        <v>Subsidy for Electricity Production</v>
      </c>
      <c r="K344" s="293" t="str">
        <f>IF(ISBLANK(INDEX('Policy Characteristics'!E:E,MATCH($C344,'Policy Characteristics'!$C:$C,0))),"",INDEX('Policy Characteristics'!E:E,MATCH($C344,'Policy Characteristics'!$C:$C,0)))</f>
        <v>elec generation subsidy</v>
      </c>
      <c r="L344" s="293">
        <f>IF(ISBLANK(INDEX('Policy Characteristics'!F:F,MATCH($C344,'Policy Characteristics'!$C:$C,0))),"",INDEX('Policy Characteristics'!F:F,MATCH($C344,'Policy Characteristics'!$C:$C,0)))</f>
        <v>0</v>
      </c>
      <c r="M344" s="293">
        <f>IF(ISBLANK(INDEX('Policy Characteristics'!G:G,MATCH($C344,'Policy Characteristics'!$C:$C,0))),"",INDEX('Policy Characteristics'!G:G,MATCH($C344,'Policy Characteristics'!$C:$C,0)))</f>
        <v>60</v>
      </c>
      <c r="N344" s="293">
        <f>IF(ISBLANK(INDEX('Policy Characteristics'!H:H,MATCH($C344,'Policy Characteristics'!$C:$C,0))),"",INDEX('Policy Characteristics'!H:H,MATCH($C344,'Policy Characteristics'!$C:$C,0)))</f>
        <v>1</v>
      </c>
      <c r="O344" s="293" t="str">
        <f>IF(ISBLANK(INDEX('Policy Characteristics'!I:I,MATCH($C344,'Policy Characteristics'!$C:$C,0))),"",INDEX('Policy Characteristics'!I:I,MATCH($C344,'Policy Characteristics'!$C:$C,0)))</f>
        <v>$/MWh</v>
      </c>
      <c r="P344" s="293"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293" t="str">
        <f>IF(ISBLANK(INDEX('Policy Characteristics'!K:K,MATCH($C344,'Policy Characteristics'!$C:$C,0))),"",INDEX('Policy Characteristics'!K:K,MATCH($C344,'Policy Characteristics'!$C:$C,0)))</f>
        <v>electricity-sector-main.html#subsidies</v>
      </c>
      <c r="R344" s="293" t="str">
        <f>IF(ISBLANK(INDEX('Policy Characteristics'!L:L,MATCH($C344,'Policy Characteristics'!$C:$C,0))),"",INDEX('Policy Characteristics'!L:L,MATCH($C344,'Policy Characteristics'!$C:$C,0)))</f>
        <v>subsidy-for-electricity-production.html</v>
      </c>
      <c r="S344" s="299"/>
    </row>
    <row r="345" spans="1:19" x14ac:dyDescent="0.25">
      <c r="A345" s="293" t="str">
        <f>IF(ISBLANK(INDEX('Policy Characteristics'!A:A,MATCH($C345,'Policy Characteristics'!$C:$C,0))),"",INDEX('Policy Characteristics'!A:A,MATCH($C345,'Policy Characteristics'!$C:$C,0)))</f>
        <v>Electricity Supply</v>
      </c>
      <c r="B345" s="294" t="str">
        <f>IF(ISBLANK(INDEX('Policy Characteristics'!B:B,MATCH($C345,'Policy Characteristics'!$C:$C,0))),"",INDEX('Policy Characteristics'!B:B,MATCH($C345,'Policy Characteristics'!$C:$C,0)))</f>
        <v>Subsidy for Electricity Production</v>
      </c>
      <c r="C345" s="293" t="str">
        <f t="shared" si="27"/>
        <v>Subsidy for Elec Production by Fuel</v>
      </c>
      <c r="D345" s="299" t="s">
        <v>706</v>
      </c>
      <c r="E345" s="298" t="s">
        <v>737</v>
      </c>
      <c r="F345" s="299" t="s">
        <v>707</v>
      </c>
      <c r="G345" s="299"/>
      <c r="H345" s="20">
        <v>1565</v>
      </c>
      <c r="I345" s="297" t="s">
        <v>660</v>
      </c>
      <c r="J345" s="296" t="str">
        <f>IF(ISBLANK(INDEX('Policy Characteristics'!D:D,MATCH($C345,'Policy Characteristics'!$C:$C,0))),"",INDEX('Policy Characteristics'!D:D,MATCH($C345,'Policy Characteristics'!$C:$C,0)))</f>
        <v>Subsidy for Electricity Production</v>
      </c>
      <c r="K345" s="293" t="str">
        <f>IF(ISBLANK(INDEX('Policy Characteristics'!E:E,MATCH($C345,'Policy Characteristics'!$C:$C,0))),"",INDEX('Policy Characteristics'!E:E,MATCH($C345,'Policy Characteristics'!$C:$C,0)))</f>
        <v>elec generation subsidy</v>
      </c>
      <c r="L345" s="293">
        <f>IF(ISBLANK(INDEX('Policy Characteristics'!F:F,MATCH($C345,'Policy Characteristics'!$C:$C,0))),"",INDEX('Policy Characteristics'!F:F,MATCH($C345,'Policy Characteristics'!$C:$C,0)))</f>
        <v>0</v>
      </c>
      <c r="M345" s="293">
        <f>IF(ISBLANK(INDEX('Policy Characteristics'!G:G,MATCH($C345,'Policy Characteristics'!$C:$C,0))),"",INDEX('Policy Characteristics'!G:G,MATCH($C345,'Policy Characteristics'!$C:$C,0)))</f>
        <v>60</v>
      </c>
      <c r="N345" s="293">
        <f>IF(ISBLANK(INDEX('Policy Characteristics'!H:H,MATCH($C345,'Policy Characteristics'!$C:$C,0))),"",INDEX('Policy Characteristics'!H:H,MATCH($C345,'Policy Characteristics'!$C:$C,0)))</f>
        <v>1</v>
      </c>
      <c r="O345" s="293" t="str">
        <f>IF(ISBLANK(INDEX('Policy Characteristics'!I:I,MATCH($C345,'Policy Characteristics'!$C:$C,0))),"",INDEX('Policy Characteristics'!I:I,MATCH($C345,'Policy Characteristics'!$C:$C,0)))</f>
        <v>$/MWh</v>
      </c>
      <c r="P345" s="293"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293" t="str">
        <f>IF(ISBLANK(INDEX('Policy Characteristics'!K:K,MATCH($C345,'Policy Characteristics'!$C:$C,0))),"",INDEX('Policy Characteristics'!K:K,MATCH($C345,'Policy Characteristics'!$C:$C,0)))</f>
        <v>electricity-sector-main.html#subsidies</v>
      </c>
      <c r="R345" s="293" t="str">
        <f>IF(ISBLANK(INDEX('Policy Characteristics'!L:L,MATCH($C345,'Policy Characteristics'!$C:$C,0))),"",INDEX('Policy Characteristics'!L:L,MATCH($C345,'Policy Characteristics'!$C:$C,0)))</f>
        <v>subsidy-for-electricity-production.html</v>
      </c>
      <c r="S345" s="299"/>
    </row>
    <row r="346" spans="1:19" x14ac:dyDescent="0.25">
      <c r="A346" s="293" t="str">
        <f>IF(ISBLANK(INDEX('Policy Characteristics'!A:A,MATCH($C346,'Policy Characteristics'!$C:$C,0))),"",INDEX('Policy Characteristics'!A:A,MATCH($C346,'Policy Characteristics'!$C:$C,0)))</f>
        <v>Electricity Supply</v>
      </c>
      <c r="B346" s="294" t="str">
        <f>IF(ISBLANK(INDEX('Policy Characteristics'!B:B,MATCH($C346,'Policy Characteristics'!$C:$C,0))),"",INDEX('Policy Characteristics'!B:B,MATCH($C346,'Policy Characteristics'!$C:$C,0)))</f>
        <v>Subsidy for Electricity Production</v>
      </c>
      <c r="C346" s="293" t="str">
        <f t="shared" si="27"/>
        <v>Subsidy for Elec Production by Fuel</v>
      </c>
      <c r="D346" s="299" t="s">
        <v>706</v>
      </c>
      <c r="E346" s="298" t="s">
        <v>738</v>
      </c>
      <c r="F346" s="299" t="s">
        <v>707</v>
      </c>
      <c r="G346" s="299" t="s">
        <v>740</v>
      </c>
      <c r="H346" s="20">
        <v>1566</v>
      </c>
      <c r="I346" s="297" t="s">
        <v>660</v>
      </c>
      <c r="J346" s="296" t="str">
        <f>IF(ISBLANK(INDEX('Policy Characteristics'!D:D,MATCH($C346,'Policy Characteristics'!$C:$C,0))),"",INDEX('Policy Characteristics'!D:D,MATCH($C346,'Policy Characteristics'!$C:$C,0)))</f>
        <v>Subsidy for Electricity Production</v>
      </c>
      <c r="K346" s="293" t="str">
        <f>IF(ISBLANK(INDEX('Policy Characteristics'!E:E,MATCH($C346,'Policy Characteristics'!$C:$C,0))),"",INDEX('Policy Characteristics'!E:E,MATCH($C346,'Policy Characteristics'!$C:$C,0)))</f>
        <v>elec generation subsidy</v>
      </c>
      <c r="L346" s="293">
        <f>IF(ISBLANK(INDEX('Policy Characteristics'!F:F,MATCH($C346,'Policy Characteristics'!$C:$C,0))),"",INDEX('Policy Characteristics'!F:F,MATCH($C346,'Policy Characteristics'!$C:$C,0)))</f>
        <v>0</v>
      </c>
      <c r="M346" s="293">
        <f>IF(ISBLANK(INDEX('Policy Characteristics'!G:G,MATCH($C346,'Policy Characteristics'!$C:$C,0))),"",INDEX('Policy Characteristics'!G:G,MATCH($C346,'Policy Characteristics'!$C:$C,0)))</f>
        <v>60</v>
      </c>
      <c r="N346" s="293">
        <f>IF(ISBLANK(INDEX('Policy Characteristics'!H:H,MATCH($C346,'Policy Characteristics'!$C:$C,0))),"",INDEX('Policy Characteristics'!H:H,MATCH($C346,'Policy Characteristics'!$C:$C,0)))</f>
        <v>1</v>
      </c>
      <c r="O346" s="293" t="str">
        <f>IF(ISBLANK(INDEX('Policy Characteristics'!I:I,MATCH($C346,'Policy Characteristics'!$C:$C,0))),"",INDEX('Policy Characteristics'!I:I,MATCH($C346,'Policy Characteristics'!$C:$C,0)))</f>
        <v>$/MWh</v>
      </c>
      <c r="P346" s="293"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293" t="str">
        <f>IF(ISBLANK(INDEX('Policy Characteristics'!K:K,MATCH($C346,'Policy Characteristics'!$C:$C,0))),"",INDEX('Policy Characteristics'!K:K,MATCH($C346,'Policy Characteristics'!$C:$C,0)))</f>
        <v>electricity-sector-main.html#subsidies</v>
      </c>
      <c r="R346" s="293" t="str">
        <f>IF(ISBLANK(INDEX('Policy Characteristics'!L:L,MATCH($C346,'Policy Characteristics'!$C:$C,0))),"",INDEX('Policy Characteristics'!L:L,MATCH($C346,'Policy Characteristics'!$C:$C,0)))</f>
        <v>subsidy-for-electricity-production.html</v>
      </c>
      <c r="S346" s="299"/>
    </row>
    <row r="347" spans="1:19" x14ac:dyDescent="0.25">
      <c r="A347" s="293" t="str">
        <f>IF(ISBLANK(INDEX('Policy Characteristics'!A:A,MATCH($C347,'Policy Characteristics'!$C:$C,0))),"",INDEX('Policy Characteristics'!A:A,MATCH($C347,'Policy Characteristics'!$C:$C,0)))</f>
        <v>Electricity Supply</v>
      </c>
      <c r="B347" s="294" t="str">
        <f>IF(ISBLANK(INDEX('Policy Characteristics'!B:B,MATCH($C347,'Policy Characteristics'!$C:$C,0))),"",INDEX('Policy Characteristics'!B:B,MATCH($C347,'Policy Characteristics'!$C:$C,0)))</f>
        <v>Subsidy for Electricity Production</v>
      </c>
      <c r="C347" s="293" t="str">
        <f t="shared" si="27"/>
        <v>Subsidy for Elec Production by Fuel</v>
      </c>
      <c r="D347" s="299" t="s">
        <v>708</v>
      </c>
      <c r="E347" s="298" t="s">
        <v>736</v>
      </c>
      <c r="F347" s="299" t="s">
        <v>709</v>
      </c>
      <c r="G347" s="299" t="s">
        <v>739</v>
      </c>
      <c r="H347" s="20">
        <v>37</v>
      </c>
      <c r="I347" s="295" t="s">
        <v>650</v>
      </c>
      <c r="J347" s="296" t="str">
        <f>IF(ISBLANK(INDEX('Policy Characteristics'!D:D,MATCH($C347,'Policy Characteristics'!$C:$C,0))),"",INDEX('Policy Characteristics'!D:D,MATCH($C347,'Policy Characteristics'!$C:$C,0)))</f>
        <v>Subsidy for Electricity Production</v>
      </c>
      <c r="K347" s="293" t="str">
        <f>IF(ISBLANK(INDEX('Policy Characteristics'!E:E,MATCH($C347,'Policy Characteristics'!$C:$C,0))),"",INDEX('Policy Characteristics'!E:E,MATCH($C347,'Policy Characteristics'!$C:$C,0)))</f>
        <v>elec generation subsidy</v>
      </c>
      <c r="L347" s="293">
        <f>IF(ISBLANK(INDEX('Policy Characteristics'!F:F,MATCH($C347,'Policy Characteristics'!$C:$C,0))),"",INDEX('Policy Characteristics'!F:F,MATCH($C347,'Policy Characteristics'!$C:$C,0)))</f>
        <v>0</v>
      </c>
      <c r="M347" s="293">
        <f>IF(ISBLANK(INDEX('Policy Characteristics'!G:G,MATCH($C347,'Policy Characteristics'!$C:$C,0))),"",INDEX('Policy Characteristics'!G:G,MATCH($C347,'Policy Characteristics'!$C:$C,0)))</f>
        <v>60</v>
      </c>
      <c r="N347" s="293">
        <f>IF(ISBLANK(INDEX('Policy Characteristics'!H:H,MATCH($C347,'Policy Characteristics'!$C:$C,0))),"",INDEX('Policy Characteristics'!H:H,MATCH($C347,'Policy Characteristics'!$C:$C,0)))</f>
        <v>1</v>
      </c>
      <c r="O347" s="293" t="str">
        <f>IF(ISBLANK(INDEX('Policy Characteristics'!I:I,MATCH($C347,'Policy Characteristics'!$C:$C,0))),"",INDEX('Policy Characteristics'!I:I,MATCH($C347,'Policy Characteristics'!$C:$C,0)))</f>
        <v>$/MWh</v>
      </c>
      <c r="P347" s="293"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293" t="str">
        <f>IF(ISBLANK(INDEX('Policy Characteristics'!K:K,MATCH($C347,'Policy Characteristics'!$C:$C,0))),"",INDEX('Policy Characteristics'!K:K,MATCH($C347,'Policy Characteristics'!$C:$C,0)))</f>
        <v>electricity-sector-main.html#subsidies</v>
      </c>
      <c r="R347" s="293" t="str">
        <f>IF(ISBLANK(INDEX('Policy Characteristics'!L:L,MATCH($C347,'Policy Characteristics'!$C:$C,0))),"",INDEX('Policy Characteristics'!L:L,MATCH($C347,'Policy Characteristics'!$C:$C,0)))</f>
        <v>subsidy-for-electricity-production.html</v>
      </c>
      <c r="S347" s="299"/>
    </row>
    <row r="348" spans="1:19" x14ac:dyDescent="0.25">
      <c r="A348" s="293" t="str">
        <f>IF(ISBLANK(INDEX('Policy Characteristics'!A:A,MATCH($C348,'Policy Characteristics'!$C:$C,0))),"",INDEX('Policy Characteristics'!A:A,MATCH($C348,'Policy Characteristics'!$C:$C,0)))</f>
        <v>Electricity Supply</v>
      </c>
      <c r="B348" s="294" t="str">
        <f>IF(ISBLANK(INDEX('Policy Characteristics'!B:B,MATCH($C348,'Policy Characteristics'!$C:$C,0))),"",INDEX('Policy Characteristics'!B:B,MATCH($C348,'Policy Characteristics'!$C:$C,0)))</f>
        <v>Subsidy for Electricity Production</v>
      </c>
      <c r="C348" s="293" t="str">
        <f t="shared" si="27"/>
        <v>Subsidy for Elec Production by Fuel</v>
      </c>
      <c r="D348" s="299" t="s">
        <v>708</v>
      </c>
      <c r="E348" s="298" t="s">
        <v>737</v>
      </c>
      <c r="F348" s="299" t="s">
        <v>709</v>
      </c>
      <c r="G348" s="299"/>
      <c r="H348" s="20">
        <v>1567</v>
      </c>
      <c r="I348" s="297" t="s">
        <v>660</v>
      </c>
      <c r="J348" s="296" t="str">
        <f>IF(ISBLANK(INDEX('Policy Characteristics'!D:D,MATCH($C348,'Policy Characteristics'!$C:$C,0))),"",INDEX('Policy Characteristics'!D:D,MATCH($C348,'Policy Characteristics'!$C:$C,0)))</f>
        <v>Subsidy for Electricity Production</v>
      </c>
      <c r="K348" s="293" t="str">
        <f>IF(ISBLANK(INDEX('Policy Characteristics'!E:E,MATCH($C348,'Policy Characteristics'!$C:$C,0))),"",INDEX('Policy Characteristics'!E:E,MATCH($C348,'Policy Characteristics'!$C:$C,0)))</f>
        <v>elec generation subsidy</v>
      </c>
      <c r="L348" s="293">
        <f>IF(ISBLANK(INDEX('Policy Characteristics'!F:F,MATCH($C348,'Policy Characteristics'!$C:$C,0))),"",INDEX('Policy Characteristics'!F:F,MATCH($C348,'Policy Characteristics'!$C:$C,0)))</f>
        <v>0</v>
      </c>
      <c r="M348" s="293">
        <f>IF(ISBLANK(INDEX('Policy Characteristics'!G:G,MATCH($C348,'Policy Characteristics'!$C:$C,0))),"",INDEX('Policy Characteristics'!G:G,MATCH($C348,'Policy Characteristics'!$C:$C,0)))</f>
        <v>60</v>
      </c>
      <c r="N348" s="293">
        <f>IF(ISBLANK(INDEX('Policy Characteristics'!H:H,MATCH($C348,'Policy Characteristics'!$C:$C,0))),"",INDEX('Policy Characteristics'!H:H,MATCH($C348,'Policy Characteristics'!$C:$C,0)))</f>
        <v>1</v>
      </c>
      <c r="O348" s="293" t="str">
        <f>IF(ISBLANK(INDEX('Policy Characteristics'!I:I,MATCH($C348,'Policy Characteristics'!$C:$C,0))),"",INDEX('Policy Characteristics'!I:I,MATCH($C348,'Policy Characteristics'!$C:$C,0)))</f>
        <v>$/MWh</v>
      </c>
      <c r="P348" s="293"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293" t="str">
        <f>IF(ISBLANK(INDEX('Policy Characteristics'!K:K,MATCH($C348,'Policy Characteristics'!$C:$C,0))),"",INDEX('Policy Characteristics'!K:K,MATCH($C348,'Policy Characteristics'!$C:$C,0)))</f>
        <v>electricity-sector-main.html#subsidies</v>
      </c>
      <c r="R348" s="293" t="str">
        <f>IF(ISBLANK(INDEX('Policy Characteristics'!L:L,MATCH($C348,'Policy Characteristics'!$C:$C,0))),"",INDEX('Policy Characteristics'!L:L,MATCH($C348,'Policy Characteristics'!$C:$C,0)))</f>
        <v>subsidy-for-electricity-production.html</v>
      </c>
      <c r="S348" s="299"/>
    </row>
    <row r="349" spans="1:19" x14ac:dyDescent="0.25">
      <c r="A349" s="293" t="str">
        <f>IF(ISBLANK(INDEX('Policy Characteristics'!A:A,MATCH($C349,'Policy Characteristics'!$C:$C,0))),"",INDEX('Policy Characteristics'!A:A,MATCH($C349,'Policy Characteristics'!$C:$C,0)))</f>
        <v>Electricity Supply</v>
      </c>
      <c r="B349" s="294" t="str">
        <f>IF(ISBLANK(INDEX('Policy Characteristics'!B:B,MATCH($C349,'Policy Characteristics'!$C:$C,0))),"",INDEX('Policy Characteristics'!B:B,MATCH($C349,'Policy Characteristics'!$C:$C,0)))</f>
        <v>Subsidy for Electricity Production</v>
      </c>
      <c r="C349" s="293" t="str">
        <f t="shared" si="27"/>
        <v>Subsidy for Elec Production by Fuel</v>
      </c>
      <c r="D349" s="299" t="s">
        <v>708</v>
      </c>
      <c r="E349" s="298" t="s">
        <v>738</v>
      </c>
      <c r="F349" s="299" t="s">
        <v>709</v>
      </c>
      <c r="G349" s="299" t="s">
        <v>740</v>
      </c>
      <c r="H349" s="20">
        <v>1568</v>
      </c>
      <c r="I349" s="295" t="s">
        <v>650</v>
      </c>
      <c r="J349" s="296" t="str">
        <f>IF(ISBLANK(INDEX('Policy Characteristics'!D:D,MATCH($C349,'Policy Characteristics'!$C:$C,0))),"",INDEX('Policy Characteristics'!D:D,MATCH($C349,'Policy Characteristics'!$C:$C,0)))</f>
        <v>Subsidy for Electricity Production</v>
      </c>
      <c r="K349" s="293" t="str">
        <f>IF(ISBLANK(INDEX('Policy Characteristics'!E:E,MATCH($C349,'Policy Characteristics'!$C:$C,0))),"",INDEX('Policy Characteristics'!E:E,MATCH($C349,'Policy Characteristics'!$C:$C,0)))</f>
        <v>elec generation subsidy</v>
      </c>
      <c r="L349" s="293">
        <f>IF(ISBLANK(INDEX('Policy Characteristics'!F:F,MATCH($C349,'Policy Characteristics'!$C:$C,0))),"",INDEX('Policy Characteristics'!F:F,MATCH($C349,'Policy Characteristics'!$C:$C,0)))</f>
        <v>0</v>
      </c>
      <c r="M349" s="293">
        <f>IF(ISBLANK(INDEX('Policy Characteristics'!G:G,MATCH($C349,'Policy Characteristics'!$C:$C,0))),"",INDEX('Policy Characteristics'!G:G,MATCH($C349,'Policy Characteristics'!$C:$C,0)))</f>
        <v>60</v>
      </c>
      <c r="N349" s="293">
        <f>IF(ISBLANK(INDEX('Policy Characteristics'!H:H,MATCH($C349,'Policy Characteristics'!$C:$C,0))),"",INDEX('Policy Characteristics'!H:H,MATCH($C349,'Policy Characteristics'!$C:$C,0)))</f>
        <v>1</v>
      </c>
      <c r="O349" s="293" t="str">
        <f>IF(ISBLANK(INDEX('Policy Characteristics'!I:I,MATCH($C349,'Policy Characteristics'!$C:$C,0))),"",INDEX('Policy Characteristics'!I:I,MATCH($C349,'Policy Characteristics'!$C:$C,0)))</f>
        <v>$/MWh</v>
      </c>
      <c r="P349" s="293"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293" t="str">
        <f>IF(ISBLANK(INDEX('Policy Characteristics'!K:K,MATCH($C349,'Policy Characteristics'!$C:$C,0))),"",INDEX('Policy Characteristics'!K:K,MATCH($C349,'Policy Characteristics'!$C:$C,0)))</f>
        <v>electricity-sector-main.html#subsidies</v>
      </c>
      <c r="R349" s="293" t="str">
        <f>IF(ISBLANK(INDEX('Policy Characteristics'!L:L,MATCH($C349,'Policy Characteristics'!$C:$C,0))),"",INDEX('Policy Characteristics'!L:L,MATCH($C349,'Policy Characteristics'!$C:$C,0)))</f>
        <v>subsidy-for-electricity-production.html</v>
      </c>
      <c r="S349" s="299"/>
    </row>
    <row r="350" spans="1:19" x14ac:dyDescent="0.25">
      <c r="A350" s="293" t="str">
        <f>IF(ISBLANK(INDEX('Policy Characteristics'!A:A,MATCH($C350,'Policy Characteristics'!$C:$C,0))),"",INDEX('Policy Characteristics'!A:A,MATCH($C350,'Policy Characteristics'!$C:$C,0)))</f>
        <v>Electricity Supply</v>
      </c>
      <c r="B350" s="294" t="str">
        <f>IF(ISBLANK(INDEX('Policy Characteristics'!B:B,MATCH($C350,'Policy Characteristics'!$C:$C,0))),"",INDEX('Policy Characteristics'!B:B,MATCH($C350,'Policy Characteristics'!$C:$C,0)))</f>
        <v>Subsidy for Electricity Production</v>
      </c>
      <c r="C350" s="293" t="str">
        <f t="shared" si="27"/>
        <v>Subsidy for Elec Production by Fuel</v>
      </c>
      <c r="D350" s="299" t="s">
        <v>710</v>
      </c>
      <c r="E350" s="298" t="s">
        <v>736</v>
      </c>
      <c r="F350" s="299" t="s">
        <v>711</v>
      </c>
      <c r="G350" s="299" t="s">
        <v>739</v>
      </c>
      <c r="H350" s="20">
        <v>700</v>
      </c>
      <c r="I350" s="295" t="s">
        <v>650</v>
      </c>
      <c r="J350" s="296" t="str">
        <f>IF(ISBLANK(INDEX('Policy Characteristics'!D:D,MATCH($C350,'Policy Characteristics'!$C:$C,0))),"",INDEX('Policy Characteristics'!D:D,MATCH($C350,'Policy Characteristics'!$C:$C,0)))</f>
        <v>Subsidy for Electricity Production</v>
      </c>
      <c r="K350" s="293" t="str">
        <f>IF(ISBLANK(INDEX('Policy Characteristics'!E:E,MATCH($C350,'Policy Characteristics'!$C:$C,0))),"",INDEX('Policy Characteristics'!E:E,MATCH($C350,'Policy Characteristics'!$C:$C,0)))</f>
        <v>elec generation subsidy</v>
      </c>
      <c r="L350" s="293">
        <f>IF(ISBLANK(INDEX('Policy Characteristics'!F:F,MATCH($C350,'Policy Characteristics'!$C:$C,0))),"",INDEX('Policy Characteristics'!F:F,MATCH($C350,'Policy Characteristics'!$C:$C,0)))</f>
        <v>0</v>
      </c>
      <c r="M350" s="293">
        <f>IF(ISBLANK(INDEX('Policy Characteristics'!G:G,MATCH($C350,'Policy Characteristics'!$C:$C,0))),"",INDEX('Policy Characteristics'!G:G,MATCH($C350,'Policy Characteristics'!$C:$C,0)))</f>
        <v>60</v>
      </c>
      <c r="N350" s="293">
        <f>IF(ISBLANK(INDEX('Policy Characteristics'!H:H,MATCH($C350,'Policy Characteristics'!$C:$C,0))),"",INDEX('Policy Characteristics'!H:H,MATCH($C350,'Policy Characteristics'!$C:$C,0)))</f>
        <v>1</v>
      </c>
      <c r="O350" s="293" t="str">
        <f>IF(ISBLANK(INDEX('Policy Characteristics'!I:I,MATCH($C350,'Policy Characteristics'!$C:$C,0))),"",INDEX('Policy Characteristics'!I:I,MATCH($C350,'Policy Characteristics'!$C:$C,0)))</f>
        <v>$/MWh</v>
      </c>
      <c r="P350" s="293"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293" t="str">
        <f>IF(ISBLANK(INDEX('Policy Characteristics'!K:K,MATCH($C350,'Policy Characteristics'!$C:$C,0))),"",INDEX('Policy Characteristics'!K:K,MATCH($C350,'Policy Characteristics'!$C:$C,0)))</f>
        <v>electricity-sector-main.html#subsidies</v>
      </c>
      <c r="R350" s="293" t="str">
        <f>IF(ISBLANK(INDEX('Policy Characteristics'!L:L,MATCH($C350,'Policy Characteristics'!$C:$C,0))),"",INDEX('Policy Characteristics'!L:L,MATCH($C350,'Policy Characteristics'!$C:$C,0)))</f>
        <v>subsidy-for-electricity-production.html</v>
      </c>
      <c r="S350" s="299"/>
    </row>
    <row r="351" spans="1:19" x14ac:dyDescent="0.25">
      <c r="A351" s="293" t="str">
        <f>IF(ISBLANK(INDEX('Policy Characteristics'!A:A,MATCH($C351,'Policy Characteristics'!$C:$C,0))),"",INDEX('Policy Characteristics'!A:A,MATCH($C351,'Policy Characteristics'!$C:$C,0)))</f>
        <v>Electricity Supply</v>
      </c>
      <c r="B351" s="294" t="str">
        <f>IF(ISBLANK(INDEX('Policy Characteristics'!B:B,MATCH($C351,'Policy Characteristics'!$C:$C,0))),"",INDEX('Policy Characteristics'!B:B,MATCH($C351,'Policy Characteristics'!$C:$C,0)))</f>
        <v>Subsidy for Electricity Production</v>
      </c>
      <c r="C351" s="293" t="str">
        <f t="shared" si="27"/>
        <v>Subsidy for Elec Production by Fuel</v>
      </c>
      <c r="D351" s="299" t="s">
        <v>710</v>
      </c>
      <c r="E351" s="298" t="s">
        <v>737</v>
      </c>
      <c r="F351" s="299" t="s">
        <v>711</v>
      </c>
      <c r="G351" s="299"/>
      <c r="H351" s="20">
        <v>1569</v>
      </c>
      <c r="I351" s="297" t="s">
        <v>660</v>
      </c>
      <c r="J351" s="296" t="str">
        <f>IF(ISBLANK(INDEX('Policy Characteristics'!D:D,MATCH($C351,'Policy Characteristics'!$C:$C,0))),"",INDEX('Policy Characteristics'!D:D,MATCH($C351,'Policy Characteristics'!$C:$C,0)))</f>
        <v>Subsidy for Electricity Production</v>
      </c>
      <c r="K351" s="293" t="str">
        <f>IF(ISBLANK(INDEX('Policy Characteristics'!E:E,MATCH($C351,'Policy Characteristics'!$C:$C,0))),"",INDEX('Policy Characteristics'!E:E,MATCH($C351,'Policy Characteristics'!$C:$C,0)))</f>
        <v>elec generation subsidy</v>
      </c>
      <c r="L351" s="293">
        <f>IF(ISBLANK(INDEX('Policy Characteristics'!F:F,MATCH($C351,'Policy Characteristics'!$C:$C,0))),"",INDEX('Policy Characteristics'!F:F,MATCH($C351,'Policy Characteristics'!$C:$C,0)))</f>
        <v>0</v>
      </c>
      <c r="M351" s="293">
        <f>IF(ISBLANK(INDEX('Policy Characteristics'!G:G,MATCH($C351,'Policy Characteristics'!$C:$C,0))),"",INDEX('Policy Characteristics'!G:G,MATCH($C351,'Policy Characteristics'!$C:$C,0)))</f>
        <v>60</v>
      </c>
      <c r="N351" s="293">
        <f>IF(ISBLANK(INDEX('Policy Characteristics'!H:H,MATCH($C351,'Policy Characteristics'!$C:$C,0))),"",INDEX('Policy Characteristics'!H:H,MATCH($C351,'Policy Characteristics'!$C:$C,0)))</f>
        <v>1</v>
      </c>
      <c r="O351" s="293" t="str">
        <f>IF(ISBLANK(INDEX('Policy Characteristics'!I:I,MATCH($C351,'Policy Characteristics'!$C:$C,0))),"",INDEX('Policy Characteristics'!I:I,MATCH($C351,'Policy Characteristics'!$C:$C,0)))</f>
        <v>$/MWh</v>
      </c>
      <c r="P351" s="293"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293" t="str">
        <f>IF(ISBLANK(INDEX('Policy Characteristics'!K:K,MATCH($C351,'Policy Characteristics'!$C:$C,0))),"",INDEX('Policy Characteristics'!K:K,MATCH($C351,'Policy Characteristics'!$C:$C,0)))</f>
        <v>electricity-sector-main.html#subsidies</v>
      </c>
      <c r="R351" s="293" t="str">
        <f>IF(ISBLANK(INDEX('Policy Characteristics'!L:L,MATCH($C351,'Policy Characteristics'!$C:$C,0))),"",INDEX('Policy Characteristics'!L:L,MATCH($C351,'Policy Characteristics'!$C:$C,0)))</f>
        <v>subsidy-for-electricity-production.html</v>
      </c>
      <c r="S351" s="299"/>
    </row>
    <row r="352" spans="1:19" x14ac:dyDescent="0.25">
      <c r="A352" s="293" t="str">
        <f>IF(ISBLANK(INDEX('Policy Characteristics'!A:A,MATCH($C352,'Policy Characteristics'!$C:$C,0))),"",INDEX('Policy Characteristics'!A:A,MATCH($C352,'Policy Characteristics'!$C:$C,0)))</f>
        <v>Electricity Supply</v>
      </c>
      <c r="B352" s="294" t="str">
        <f>IF(ISBLANK(INDEX('Policy Characteristics'!B:B,MATCH($C352,'Policy Characteristics'!$C:$C,0))),"",INDEX('Policy Characteristics'!B:B,MATCH($C352,'Policy Characteristics'!$C:$C,0)))</f>
        <v>Subsidy for Electricity Production</v>
      </c>
      <c r="C352" s="293" t="str">
        <f t="shared" si="27"/>
        <v>Subsidy for Elec Production by Fuel</v>
      </c>
      <c r="D352" s="299" t="s">
        <v>710</v>
      </c>
      <c r="E352" s="298" t="s">
        <v>738</v>
      </c>
      <c r="F352" s="299" t="s">
        <v>711</v>
      </c>
      <c r="G352" s="299" t="s">
        <v>740</v>
      </c>
      <c r="H352" s="20">
        <v>1570</v>
      </c>
      <c r="I352" s="295" t="s">
        <v>650</v>
      </c>
      <c r="J352" s="296" t="str">
        <f>IF(ISBLANK(INDEX('Policy Characteristics'!D:D,MATCH($C352,'Policy Characteristics'!$C:$C,0))),"",INDEX('Policy Characteristics'!D:D,MATCH($C352,'Policy Characteristics'!$C:$C,0)))</f>
        <v>Subsidy for Electricity Production</v>
      </c>
      <c r="K352" s="293" t="str">
        <f>IF(ISBLANK(INDEX('Policy Characteristics'!E:E,MATCH($C352,'Policy Characteristics'!$C:$C,0))),"",INDEX('Policy Characteristics'!E:E,MATCH($C352,'Policy Characteristics'!$C:$C,0)))</f>
        <v>elec generation subsidy</v>
      </c>
      <c r="L352" s="293">
        <f>IF(ISBLANK(INDEX('Policy Characteristics'!F:F,MATCH($C352,'Policy Characteristics'!$C:$C,0))),"",INDEX('Policy Characteristics'!F:F,MATCH($C352,'Policy Characteristics'!$C:$C,0)))</f>
        <v>0</v>
      </c>
      <c r="M352" s="293">
        <f>IF(ISBLANK(INDEX('Policy Characteristics'!G:G,MATCH($C352,'Policy Characteristics'!$C:$C,0))),"",INDEX('Policy Characteristics'!G:G,MATCH($C352,'Policy Characteristics'!$C:$C,0)))</f>
        <v>60</v>
      </c>
      <c r="N352" s="293">
        <f>IF(ISBLANK(INDEX('Policy Characteristics'!H:H,MATCH($C352,'Policy Characteristics'!$C:$C,0))),"",INDEX('Policy Characteristics'!H:H,MATCH($C352,'Policy Characteristics'!$C:$C,0)))</f>
        <v>1</v>
      </c>
      <c r="O352" s="293" t="str">
        <f>IF(ISBLANK(INDEX('Policy Characteristics'!I:I,MATCH($C352,'Policy Characteristics'!$C:$C,0))),"",INDEX('Policy Characteristics'!I:I,MATCH($C352,'Policy Characteristics'!$C:$C,0)))</f>
        <v>$/MWh</v>
      </c>
      <c r="P352" s="293"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293" t="str">
        <f>IF(ISBLANK(INDEX('Policy Characteristics'!K:K,MATCH($C352,'Policy Characteristics'!$C:$C,0))),"",INDEX('Policy Characteristics'!K:K,MATCH($C352,'Policy Characteristics'!$C:$C,0)))</f>
        <v>electricity-sector-main.html#subsidies</v>
      </c>
      <c r="R352" s="293" t="str">
        <f>IF(ISBLANK(INDEX('Policy Characteristics'!L:L,MATCH($C352,'Policy Characteristics'!$C:$C,0))),"",INDEX('Policy Characteristics'!L:L,MATCH($C352,'Policy Characteristics'!$C:$C,0)))</f>
        <v>subsidy-for-electricity-production.html</v>
      </c>
      <c r="S352" s="299"/>
    </row>
    <row r="353" spans="1:19" x14ac:dyDescent="0.25">
      <c r="A353" s="293" t="str">
        <f>IF(ISBLANK(INDEX('Policy Characteristics'!A:A,MATCH($C353,'Policy Characteristics'!$C:$C,0))),"",INDEX('Policy Characteristics'!A:A,MATCH($C353,'Policy Characteristics'!$C:$C,0)))</f>
        <v>Electricity Supply</v>
      </c>
      <c r="B353" s="294" t="str">
        <f>IF(ISBLANK(INDEX('Policy Characteristics'!B:B,MATCH($C353,'Policy Characteristics'!$C:$C,0))),"",INDEX('Policy Characteristics'!B:B,MATCH($C353,'Policy Characteristics'!$C:$C,0)))</f>
        <v>Subsidy for Electricity Production</v>
      </c>
      <c r="C353" s="293" t="str">
        <f t="shared" si="27"/>
        <v>Subsidy for Elec Production by Fuel</v>
      </c>
      <c r="D353" s="299" t="s">
        <v>712</v>
      </c>
      <c r="E353" s="298" t="s">
        <v>736</v>
      </c>
      <c r="F353" s="299" t="s">
        <v>713</v>
      </c>
      <c r="G353" s="299" t="s">
        <v>739</v>
      </c>
      <c r="H353" s="20">
        <v>39</v>
      </c>
      <c r="I353" s="295" t="s">
        <v>650</v>
      </c>
      <c r="J353" s="296" t="str">
        <f>IF(ISBLANK(INDEX('Policy Characteristics'!D:D,MATCH($C353,'Policy Characteristics'!$C:$C,0))),"",INDEX('Policy Characteristics'!D:D,MATCH($C353,'Policy Characteristics'!$C:$C,0)))</f>
        <v>Subsidy for Electricity Production</v>
      </c>
      <c r="K353" s="293" t="str">
        <f>IF(ISBLANK(INDEX('Policy Characteristics'!E:E,MATCH($C353,'Policy Characteristics'!$C:$C,0))),"",INDEX('Policy Characteristics'!E:E,MATCH($C353,'Policy Characteristics'!$C:$C,0)))</f>
        <v>elec generation subsidy</v>
      </c>
      <c r="L353" s="293">
        <f>IF(ISBLANK(INDEX('Policy Characteristics'!F:F,MATCH($C353,'Policy Characteristics'!$C:$C,0))),"",INDEX('Policy Characteristics'!F:F,MATCH($C353,'Policy Characteristics'!$C:$C,0)))</f>
        <v>0</v>
      </c>
      <c r="M353" s="293">
        <f>IF(ISBLANK(INDEX('Policy Characteristics'!G:G,MATCH($C353,'Policy Characteristics'!$C:$C,0))),"",INDEX('Policy Characteristics'!G:G,MATCH($C353,'Policy Characteristics'!$C:$C,0)))</f>
        <v>60</v>
      </c>
      <c r="N353" s="293">
        <f>IF(ISBLANK(INDEX('Policy Characteristics'!H:H,MATCH($C353,'Policy Characteristics'!$C:$C,0))),"",INDEX('Policy Characteristics'!H:H,MATCH($C353,'Policy Characteristics'!$C:$C,0)))</f>
        <v>1</v>
      </c>
      <c r="O353" s="293" t="str">
        <f>IF(ISBLANK(INDEX('Policy Characteristics'!I:I,MATCH($C353,'Policy Characteristics'!$C:$C,0))),"",INDEX('Policy Characteristics'!I:I,MATCH($C353,'Policy Characteristics'!$C:$C,0)))</f>
        <v>$/MWh</v>
      </c>
      <c r="P353" s="293"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293" t="str">
        <f>IF(ISBLANK(INDEX('Policy Characteristics'!K:K,MATCH($C353,'Policy Characteristics'!$C:$C,0))),"",INDEX('Policy Characteristics'!K:K,MATCH($C353,'Policy Characteristics'!$C:$C,0)))</f>
        <v>electricity-sector-main.html#subsidies</v>
      </c>
      <c r="R353" s="293" t="str">
        <f>IF(ISBLANK(INDEX('Policy Characteristics'!L:L,MATCH($C353,'Policy Characteristics'!$C:$C,0))),"",INDEX('Policy Characteristics'!L:L,MATCH($C353,'Policy Characteristics'!$C:$C,0)))</f>
        <v>subsidy-for-electricity-production.html</v>
      </c>
      <c r="S353" s="299"/>
    </row>
    <row r="354" spans="1:19" x14ac:dyDescent="0.25">
      <c r="A354" s="293" t="str">
        <f>IF(ISBLANK(INDEX('Policy Characteristics'!A:A,MATCH($C354,'Policy Characteristics'!$C:$C,0))),"",INDEX('Policy Characteristics'!A:A,MATCH($C354,'Policy Characteristics'!$C:$C,0)))</f>
        <v>Electricity Supply</v>
      </c>
      <c r="B354" s="294" t="str">
        <f>IF(ISBLANK(INDEX('Policy Characteristics'!B:B,MATCH($C354,'Policy Characteristics'!$C:$C,0))),"",INDEX('Policy Characteristics'!B:B,MATCH($C354,'Policy Characteristics'!$C:$C,0)))</f>
        <v>Subsidy for Electricity Production</v>
      </c>
      <c r="C354" s="293" t="str">
        <f t="shared" si="27"/>
        <v>Subsidy for Elec Production by Fuel</v>
      </c>
      <c r="D354" s="299" t="s">
        <v>712</v>
      </c>
      <c r="E354" s="298" t="s">
        <v>737</v>
      </c>
      <c r="F354" s="299" t="s">
        <v>713</v>
      </c>
      <c r="G354" s="299"/>
      <c r="H354" s="20">
        <v>1571</v>
      </c>
      <c r="I354" s="297" t="s">
        <v>660</v>
      </c>
      <c r="J354" s="296" t="str">
        <f>IF(ISBLANK(INDEX('Policy Characteristics'!D:D,MATCH($C354,'Policy Characteristics'!$C:$C,0))),"",INDEX('Policy Characteristics'!D:D,MATCH($C354,'Policy Characteristics'!$C:$C,0)))</f>
        <v>Subsidy for Electricity Production</v>
      </c>
      <c r="K354" s="293" t="str">
        <f>IF(ISBLANK(INDEX('Policy Characteristics'!E:E,MATCH($C354,'Policy Characteristics'!$C:$C,0))),"",INDEX('Policy Characteristics'!E:E,MATCH($C354,'Policy Characteristics'!$C:$C,0)))</f>
        <v>elec generation subsidy</v>
      </c>
      <c r="L354" s="293">
        <f>IF(ISBLANK(INDEX('Policy Characteristics'!F:F,MATCH($C354,'Policy Characteristics'!$C:$C,0))),"",INDEX('Policy Characteristics'!F:F,MATCH($C354,'Policy Characteristics'!$C:$C,0)))</f>
        <v>0</v>
      </c>
      <c r="M354" s="293">
        <f>IF(ISBLANK(INDEX('Policy Characteristics'!G:G,MATCH($C354,'Policy Characteristics'!$C:$C,0))),"",INDEX('Policy Characteristics'!G:G,MATCH($C354,'Policy Characteristics'!$C:$C,0)))</f>
        <v>60</v>
      </c>
      <c r="N354" s="293">
        <f>IF(ISBLANK(INDEX('Policy Characteristics'!H:H,MATCH($C354,'Policy Characteristics'!$C:$C,0))),"",INDEX('Policy Characteristics'!H:H,MATCH($C354,'Policy Characteristics'!$C:$C,0)))</f>
        <v>1</v>
      </c>
      <c r="O354" s="293" t="str">
        <f>IF(ISBLANK(INDEX('Policy Characteristics'!I:I,MATCH($C354,'Policy Characteristics'!$C:$C,0))),"",INDEX('Policy Characteristics'!I:I,MATCH($C354,'Policy Characteristics'!$C:$C,0)))</f>
        <v>$/MWh</v>
      </c>
      <c r="P354" s="293"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293" t="str">
        <f>IF(ISBLANK(INDEX('Policy Characteristics'!K:K,MATCH($C354,'Policy Characteristics'!$C:$C,0))),"",INDEX('Policy Characteristics'!K:K,MATCH($C354,'Policy Characteristics'!$C:$C,0)))</f>
        <v>electricity-sector-main.html#subsidies</v>
      </c>
      <c r="R354" s="293" t="str">
        <f>IF(ISBLANK(INDEX('Policy Characteristics'!L:L,MATCH($C354,'Policy Characteristics'!$C:$C,0))),"",INDEX('Policy Characteristics'!L:L,MATCH($C354,'Policy Characteristics'!$C:$C,0)))</f>
        <v>subsidy-for-electricity-production.html</v>
      </c>
      <c r="S354" s="299"/>
    </row>
    <row r="355" spans="1:19" x14ac:dyDescent="0.25">
      <c r="A355" s="293" t="str">
        <f>IF(ISBLANK(INDEX('Policy Characteristics'!A:A,MATCH($C355,'Policy Characteristics'!$C:$C,0))),"",INDEX('Policy Characteristics'!A:A,MATCH($C355,'Policy Characteristics'!$C:$C,0)))</f>
        <v>Electricity Supply</v>
      </c>
      <c r="B355" s="294" t="str">
        <f>IF(ISBLANK(INDEX('Policy Characteristics'!B:B,MATCH($C355,'Policy Characteristics'!$C:$C,0))),"",INDEX('Policy Characteristics'!B:B,MATCH($C355,'Policy Characteristics'!$C:$C,0)))</f>
        <v>Subsidy for Electricity Production</v>
      </c>
      <c r="C355" s="293" t="str">
        <f t="shared" si="27"/>
        <v>Subsidy for Elec Production by Fuel</v>
      </c>
      <c r="D355" s="299" t="s">
        <v>712</v>
      </c>
      <c r="E355" s="298" t="s">
        <v>738</v>
      </c>
      <c r="F355" s="299" t="s">
        <v>713</v>
      </c>
      <c r="G355" s="299" t="s">
        <v>740</v>
      </c>
      <c r="H355" s="20">
        <v>1572</v>
      </c>
      <c r="I355" s="295" t="s">
        <v>650</v>
      </c>
      <c r="J355" s="296" t="str">
        <f>IF(ISBLANK(INDEX('Policy Characteristics'!D:D,MATCH($C355,'Policy Characteristics'!$C:$C,0))),"",INDEX('Policy Characteristics'!D:D,MATCH($C355,'Policy Characteristics'!$C:$C,0)))</f>
        <v>Subsidy for Electricity Production</v>
      </c>
      <c r="K355" s="293" t="str">
        <f>IF(ISBLANK(INDEX('Policy Characteristics'!E:E,MATCH($C355,'Policy Characteristics'!$C:$C,0))),"",INDEX('Policy Characteristics'!E:E,MATCH($C355,'Policy Characteristics'!$C:$C,0)))</f>
        <v>elec generation subsidy</v>
      </c>
      <c r="L355" s="293">
        <f>IF(ISBLANK(INDEX('Policy Characteristics'!F:F,MATCH($C355,'Policy Characteristics'!$C:$C,0))),"",INDEX('Policy Characteristics'!F:F,MATCH($C355,'Policy Characteristics'!$C:$C,0)))</f>
        <v>0</v>
      </c>
      <c r="M355" s="293">
        <f>IF(ISBLANK(INDEX('Policy Characteristics'!G:G,MATCH($C355,'Policy Characteristics'!$C:$C,0))),"",INDEX('Policy Characteristics'!G:G,MATCH($C355,'Policy Characteristics'!$C:$C,0)))</f>
        <v>60</v>
      </c>
      <c r="N355" s="293">
        <f>IF(ISBLANK(INDEX('Policy Characteristics'!H:H,MATCH($C355,'Policy Characteristics'!$C:$C,0))),"",INDEX('Policy Characteristics'!H:H,MATCH($C355,'Policy Characteristics'!$C:$C,0)))</f>
        <v>1</v>
      </c>
      <c r="O355" s="293" t="str">
        <f>IF(ISBLANK(INDEX('Policy Characteristics'!I:I,MATCH($C355,'Policy Characteristics'!$C:$C,0))),"",INDEX('Policy Characteristics'!I:I,MATCH($C355,'Policy Characteristics'!$C:$C,0)))</f>
        <v>$/MWh</v>
      </c>
      <c r="P355" s="293"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293" t="str">
        <f>IF(ISBLANK(INDEX('Policy Characteristics'!K:K,MATCH($C355,'Policy Characteristics'!$C:$C,0))),"",INDEX('Policy Characteristics'!K:K,MATCH($C355,'Policy Characteristics'!$C:$C,0)))</f>
        <v>electricity-sector-main.html#subsidies</v>
      </c>
      <c r="R355" s="293" t="str">
        <f>IF(ISBLANK(INDEX('Policy Characteristics'!L:L,MATCH($C355,'Policy Characteristics'!$C:$C,0))),"",INDEX('Policy Characteristics'!L:L,MATCH($C355,'Policy Characteristics'!$C:$C,0)))</f>
        <v>subsidy-for-electricity-production.html</v>
      </c>
      <c r="S355" s="299"/>
    </row>
    <row r="356" spans="1:19" x14ac:dyDescent="0.25">
      <c r="A356" s="293" t="str">
        <f>IF(ISBLANK(INDEX('Policy Characteristics'!A:A,MATCH($C356,'Policy Characteristics'!$C:$C,0))),"",INDEX('Policy Characteristics'!A:A,MATCH($C356,'Policy Characteristics'!$C:$C,0)))</f>
        <v>Electricity Supply</v>
      </c>
      <c r="B356" s="294" t="str">
        <f>IF(ISBLANK(INDEX('Policy Characteristics'!B:B,MATCH($C356,'Policy Characteristics'!$C:$C,0))),"",INDEX('Policy Characteristics'!B:B,MATCH($C356,'Policy Characteristics'!$C:$C,0)))</f>
        <v>Subsidy for Electricity Production</v>
      </c>
      <c r="C356" s="293" t="str">
        <f t="shared" si="27"/>
        <v>Subsidy for Elec Production by Fuel</v>
      </c>
      <c r="D356" s="299" t="s">
        <v>714</v>
      </c>
      <c r="E356" s="298" t="s">
        <v>736</v>
      </c>
      <c r="F356" s="298" t="s">
        <v>715</v>
      </c>
      <c r="G356" s="299" t="s">
        <v>739</v>
      </c>
      <c r="H356" s="20">
        <v>40</v>
      </c>
      <c r="I356" s="295" t="s">
        <v>650</v>
      </c>
      <c r="J356" s="296" t="str">
        <f>IF(ISBLANK(INDEX('Policy Characteristics'!D:D,MATCH($C356,'Policy Characteristics'!$C:$C,0))),"",INDEX('Policy Characteristics'!D:D,MATCH($C356,'Policy Characteristics'!$C:$C,0)))</f>
        <v>Subsidy for Electricity Production</v>
      </c>
      <c r="K356" s="293" t="str">
        <f>IF(ISBLANK(INDEX('Policy Characteristics'!E:E,MATCH($C356,'Policy Characteristics'!$C:$C,0))),"",INDEX('Policy Characteristics'!E:E,MATCH($C356,'Policy Characteristics'!$C:$C,0)))</f>
        <v>elec generation subsidy</v>
      </c>
      <c r="L356" s="293">
        <f>IF(ISBLANK(INDEX('Policy Characteristics'!F:F,MATCH($C356,'Policy Characteristics'!$C:$C,0))),"",INDEX('Policy Characteristics'!F:F,MATCH($C356,'Policy Characteristics'!$C:$C,0)))</f>
        <v>0</v>
      </c>
      <c r="M356" s="293">
        <f>IF(ISBLANK(INDEX('Policy Characteristics'!G:G,MATCH($C356,'Policy Characteristics'!$C:$C,0))),"",INDEX('Policy Characteristics'!G:G,MATCH($C356,'Policy Characteristics'!$C:$C,0)))</f>
        <v>60</v>
      </c>
      <c r="N356" s="293">
        <f>IF(ISBLANK(INDEX('Policy Characteristics'!H:H,MATCH($C356,'Policy Characteristics'!$C:$C,0))),"",INDEX('Policy Characteristics'!H:H,MATCH($C356,'Policy Characteristics'!$C:$C,0)))</f>
        <v>1</v>
      </c>
      <c r="O356" s="293" t="str">
        <f>IF(ISBLANK(INDEX('Policy Characteristics'!I:I,MATCH($C356,'Policy Characteristics'!$C:$C,0))),"",INDEX('Policy Characteristics'!I:I,MATCH($C356,'Policy Characteristics'!$C:$C,0)))</f>
        <v>$/MWh</v>
      </c>
      <c r="P356" s="293"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293" t="str">
        <f>IF(ISBLANK(INDEX('Policy Characteristics'!K:K,MATCH($C356,'Policy Characteristics'!$C:$C,0))),"",INDEX('Policy Characteristics'!K:K,MATCH($C356,'Policy Characteristics'!$C:$C,0)))</f>
        <v>electricity-sector-main.html#subsidies</v>
      </c>
      <c r="R356" s="293" t="str">
        <f>IF(ISBLANK(INDEX('Policy Characteristics'!L:L,MATCH($C356,'Policy Characteristics'!$C:$C,0))),"",INDEX('Policy Characteristics'!L:L,MATCH($C356,'Policy Characteristics'!$C:$C,0)))</f>
        <v>subsidy-for-electricity-production.html</v>
      </c>
      <c r="S356" s="299"/>
    </row>
    <row r="357" spans="1:19" x14ac:dyDescent="0.25">
      <c r="A357" s="293" t="str">
        <f>IF(ISBLANK(INDEX('Policy Characteristics'!A:A,MATCH($C357,'Policy Characteristics'!$C:$C,0))),"",INDEX('Policy Characteristics'!A:A,MATCH($C357,'Policy Characteristics'!$C:$C,0)))</f>
        <v>Electricity Supply</v>
      </c>
      <c r="B357" s="294" t="str">
        <f>IF(ISBLANK(INDEX('Policy Characteristics'!B:B,MATCH($C357,'Policy Characteristics'!$C:$C,0))),"",INDEX('Policy Characteristics'!B:B,MATCH($C357,'Policy Characteristics'!$C:$C,0)))</f>
        <v>Subsidy for Electricity Production</v>
      </c>
      <c r="C357" s="293" t="str">
        <f t="shared" si="27"/>
        <v>Subsidy for Elec Production by Fuel</v>
      </c>
      <c r="D357" s="299" t="s">
        <v>714</v>
      </c>
      <c r="E357" s="298" t="s">
        <v>737</v>
      </c>
      <c r="F357" s="298" t="s">
        <v>715</v>
      </c>
      <c r="G357" s="299"/>
      <c r="H357" s="20">
        <v>1573</v>
      </c>
      <c r="I357" s="297" t="s">
        <v>660</v>
      </c>
      <c r="J357" s="296" t="str">
        <f>IF(ISBLANK(INDEX('Policy Characteristics'!D:D,MATCH($C357,'Policy Characteristics'!$C:$C,0))),"",INDEX('Policy Characteristics'!D:D,MATCH($C357,'Policy Characteristics'!$C:$C,0)))</f>
        <v>Subsidy for Electricity Production</v>
      </c>
      <c r="K357" s="293" t="str">
        <f>IF(ISBLANK(INDEX('Policy Characteristics'!E:E,MATCH($C357,'Policy Characteristics'!$C:$C,0))),"",INDEX('Policy Characteristics'!E:E,MATCH($C357,'Policy Characteristics'!$C:$C,0)))</f>
        <v>elec generation subsidy</v>
      </c>
      <c r="L357" s="293">
        <f>IF(ISBLANK(INDEX('Policy Characteristics'!F:F,MATCH($C357,'Policy Characteristics'!$C:$C,0))),"",INDEX('Policy Characteristics'!F:F,MATCH($C357,'Policy Characteristics'!$C:$C,0)))</f>
        <v>0</v>
      </c>
      <c r="M357" s="293">
        <f>IF(ISBLANK(INDEX('Policy Characteristics'!G:G,MATCH($C357,'Policy Characteristics'!$C:$C,0))),"",INDEX('Policy Characteristics'!G:G,MATCH($C357,'Policy Characteristics'!$C:$C,0)))</f>
        <v>60</v>
      </c>
      <c r="N357" s="293">
        <f>IF(ISBLANK(INDEX('Policy Characteristics'!H:H,MATCH($C357,'Policy Characteristics'!$C:$C,0))),"",INDEX('Policy Characteristics'!H:H,MATCH($C357,'Policy Characteristics'!$C:$C,0)))</f>
        <v>1</v>
      </c>
      <c r="O357" s="293" t="str">
        <f>IF(ISBLANK(INDEX('Policy Characteristics'!I:I,MATCH($C357,'Policy Characteristics'!$C:$C,0))),"",INDEX('Policy Characteristics'!I:I,MATCH($C357,'Policy Characteristics'!$C:$C,0)))</f>
        <v>$/MWh</v>
      </c>
      <c r="P357" s="293"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293" t="str">
        <f>IF(ISBLANK(INDEX('Policy Characteristics'!K:K,MATCH($C357,'Policy Characteristics'!$C:$C,0))),"",INDEX('Policy Characteristics'!K:K,MATCH($C357,'Policy Characteristics'!$C:$C,0)))</f>
        <v>electricity-sector-main.html#subsidies</v>
      </c>
      <c r="R357" s="293" t="str">
        <f>IF(ISBLANK(INDEX('Policy Characteristics'!L:L,MATCH($C357,'Policy Characteristics'!$C:$C,0))),"",INDEX('Policy Characteristics'!L:L,MATCH($C357,'Policy Characteristics'!$C:$C,0)))</f>
        <v>subsidy-for-electricity-production.html</v>
      </c>
      <c r="S357" s="299"/>
    </row>
    <row r="358" spans="1:19" x14ac:dyDescent="0.25">
      <c r="A358" s="293" t="str">
        <f>IF(ISBLANK(INDEX('Policy Characteristics'!A:A,MATCH($C358,'Policy Characteristics'!$C:$C,0))),"",INDEX('Policy Characteristics'!A:A,MATCH($C358,'Policy Characteristics'!$C:$C,0)))</f>
        <v>Electricity Supply</v>
      </c>
      <c r="B358" s="294" t="str">
        <f>IF(ISBLANK(INDEX('Policy Characteristics'!B:B,MATCH($C358,'Policy Characteristics'!$C:$C,0))),"",INDEX('Policy Characteristics'!B:B,MATCH($C358,'Policy Characteristics'!$C:$C,0)))</f>
        <v>Subsidy for Electricity Production</v>
      </c>
      <c r="C358" s="293" t="str">
        <f t="shared" si="27"/>
        <v>Subsidy for Elec Production by Fuel</v>
      </c>
      <c r="D358" s="299" t="s">
        <v>714</v>
      </c>
      <c r="E358" s="298" t="s">
        <v>738</v>
      </c>
      <c r="F358" s="298" t="s">
        <v>715</v>
      </c>
      <c r="G358" s="299" t="s">
        <v>740</v>
      </c>
      <c r="H358" s="20">
        <v>1574</v>
      </c>
      <c r="I358" s="295" t="s">
        <v>650</v>
      </c>
      <c r="J358" s="296" t="str">
        <f>IF(ISBLANK(INDEX('Policy Characteristics'!D:D,MATCH($C358,'Policy Characteristics'!$C:$C,0))),"",INDEX('Policy Characteristics'!D:D,MATCH($C358,'Policy Characteristics'!$C:$C,0)))</f>
        <v>Subsidy for Electricity Production</v>
      </c>
      <c r="K358" s="293" t="str">
        <f>IF(ISBLANK(INDEX('Policy Characteristics'!E:E,MATCH($C358,'Policy Characteristics'!$C:$C,0))),"",INDEX('Policy Characteristics'!E:E,MATCH($C358,'Policy Characteristics'!$C:$C,0)))</f>
        <v>elec generation subsidy</v>
      </c>
      <c r="L358" s="293">
        <f>IF(ISBLANK(INDEX('Policy Characteristics'!F:F,MATCH($C358,'Policy Characteristics'!$C:$C,0))),"",INDEX('Policy Characteristics'!F:F,MATCH($C358,'Policy Characteristics'!$C:$C,0)))</f>
        <v>0</v>
      </c>
      <c r="M358" s="293">
        <f>IF(ISBLANK(INDEX('Policy Characteristics'!G:G,MATCH($C358,'Policy Characteristics'!$C:$C,0))),"",INDEX('Policy Characteristics'!G:G,MATCH($C358,'Policy Characteristics'!$C:$C,0)))</f>
        <v>60</v>
      </c>
      <c r="N358" s="293">
        <f>IF(ISBLANK(INDEX('Policy Characteristics'!H:H,MATCH($C358,'Policy Characteristics'!$C:$C,0))),"",INDEX('Policy Characteristics'!H:H,MATCH($C358,'Policy Characteristics'!$C:$C,0)))</f>
        <v>1</v>
      </c>
      <c r="O358" s="293" t="str">
        <f>IF(ISBLANK(INDEX('Policy Characteristics'!I:I,MATCH($C358,'Policy Characteristics'!$C:$C,0))),"",INDEX('Policy Characteristics'!I:I,MATCH($C358,'Policy Characteristics'!$C:$C,0)))</f>
        <v>$/MWh</v>
      </c>
      <c r="P358" s="293"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293" t="str">
        <f>IF(ISBLANK(INDEX('Policy Characteristics'!K:K,MATCH($C358,'Policy Characteristics'!$C:$C,0))),"",INDEX('Policy Characteristics'!K:K,MATCH($C358,'Policy Characteristics'!$C:$C,0)))</f>
        <v>electricity-sector-main.html#subsidies</v>
      </c>
      <c r="R358" s="293" t="str">
        <f>IF(ISBLANK(INDEX('Policy Characteristics'!L:L,MATCH($C358,'Policy Characteristics'!$C:$C,0))),"",INDEX('Policy Characteristics'!L:L,MATCH($C358,'Policy Characteristics'!$C:$C,0)))</f>
        <v>subsidy-for-electricity-production.html</v>
      </c>
      <c r="S358" s="299"/>
    </row>
    <row r="359" spans="1:19" x14ac:dyDescent="0.25">
      <c r="A359" s="293" t="str">
        <f>IF(ISBLANK(INDEX('Policy Characteristics'!A:A,MATCH($C359,'Policy Characteristics'!$C:$C,0))),"",INDEX('Policy Characteristics'!A:A,MATCH($C359,'Policy Characteristics'!$C:$C,0)))</f>
        <v>Electricity Supply</v>
      </c>
      <c r="B359" s="294" t="str">
        <f>IF(ISBLANK(INDEX('Policy Characteristics'!B:B,MATCH($C359,'Policy Characteristics'!$C:$C,0))),"",INDEX('Policy Characteristics'!B:B,MATCH($C359,'Policy Characteristics'!$C:$C,0)))</f>
        <v>Subsidy for Electricity Production</v>
      </c>
      <c r="C359" s="293" t="str">
        <f t="shared" si="27"/>
        <v>Subsidy for Elec Production by Fuel</v>
      </c>
      <c r="D359" s="299" t="s">
        <v>716</v>
      </c>
      <c r="E359" s="298" t="s">
        <v>736</v>
      </c>
      <c r="F359" s="298" t="s">
        <v>717</v>
      </c>
      <c r="G359" s="299" t="s">
        <v>739</v>
      </c>
      <c r="H359" s="20">
        <v>41</v>
      </c>
      <c r="I359" s="295" t="s">
        <v>650</v>
      </c>
      <c r="J359" s="296" t="str">
        <f>IF(ISBLANK(INDEX('Policy Characteristics'!D:D,MATCH($C359,'Policy Characteristics'!$C:$C,0))),"",INDEX('Policy Characteristics'!D:D,MATCH($C359,'Policy Characteristics'!$C:$C,0)))</f>
        <v>Subsidy for Electricity Production</v>
      </c>
      <c r="K359" s="293" t="str">
        <f>IF(ISBLANK(INDEX('Policy Characteristics'!E:E,MATCH($C359,'Policy Characteristics'!$C:$C,0))),"",INDEX('Policy Characteristics'!E:E,MATCH($C359,'Policy Characteristics'!$C:$C,0)))</f>
        <v>elec generation subsidy</v>
      </c>
      <c r="L359" s="293">
        <f>IF(ISBLANK(INDEX('Policy Characteristics'!F:F,MATCH($C359,'Policy Characteristics'!$C:$C,0))),"",INDEX('Policy Characteristics'!F:F,MATCH($C359,'Policy Characteristics'!$C:$C,0)))</f>
        <v>0</v>
      </c>
      <c r="M359" s="293">
        <f>IF(ISBLANK(INDEX('Policy Characteristics'!G:G,MATCH($C359,'Policy Characteristics'!$C:$C,0))),"",INDEX('Policy Characteristics'!G:G,MATCH($C359,'Policy Characteristics'!$C:$C,0)))</f>
        <v>60</v>
      </c>
      <c r="N359" s="293">
        <f>IF(ISBLANK(INDEX('Policy Characteristics'!H:H,MATCH($C359,'Policy Characteristics'!$C:$C,0))),"",INDEX('Policy Characteristics'!H:H,MATCH($C359,'Policy Characteristics'!$C:$C,0)))</f>
        <v>1</v>
      </c>
      <c r="O359" s="293" t="str">
        <f>IF(ISBLANK(INDEX('Policy Characteristics'!I:I,MATCH($C359,'Policy Characteristics'!$C:$C,0))),"",INDEX('Policy Characteristics'!I:I,MATCH($C359,'Policy Characteristics'!$C:$C,0)))</f>
        <v>$/MWh</v>
      </c>
      <c r="P359" s="293"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293" t="str">
        <f>IF(ISBLANK(INDEX('Policy Characteristics'!K:K,MATCH($C359,'Policy Characteristics'!$C:$C,0))),"",INDEX('Policy Characteristics'!K:K,MATCH($C359,'Policy Characteristics'!$C:$C,0)))</f>
        <v>electricity-sector-main.html#subsidies</v>
      </c>
      <c r="R359" s="293" t="str">
        <f>IF(ISBLANK(INDEX('Policy Characteristics'!L:L,MATCH($C359,'Policy Characteristics'!$C:$C,0))),"",INDEX('Policy Characteristics'!L:L,MATCH($C359,'Policy Characteristics'!$C:$C,0)))</f>
        <v>subsidy-for-electricity-production.html</v>
      </c>
      <c r="S359" s="299"/>
    </row>
    <row r="360" spans="1:19" x14ac:dyDescent="0.25">
      <c r="A360" s="293" t="str">
        <f>IF(ISBLANK(INDEX('Policy Characteristics'!A:A,MATCH($C360,'Policy Characteristics'!$C:$C,0))),"",INDEX('Policy Characteristics'!A:A,MATCH($C360,'Policy Characteristics'!$C:$C,0)))</f>
        <v>Electricity Supply</v>
      </c>
      <c r="B360" s="294" t="str">
        <f>IF(ISBLANK(INDEX('Policy Characteristics'!B:B,MATCH($C360,'Policy Characteristics'!$C:$C,0))),"",INDEX('Policy Characteristics'!B:B,MATCH($C360,'Policy Characteristics'!$C:$C,0)))</f>
        <v>Subsidy for Electricity Production</v>
      </c>
      <c r="C360" s="293" t="str">
        <f t="shared" si="27"/>
        <v>Subsidy for Elec Production by Fuel</v>
      </c>
      <c r="D360" s="299" t="s">
        <v>716</v>
      </c>
      <c r="E360" s="298" t="s">
        <v>737</v>
      </c>
      <c r="F360" s="298" t="s">
        <v>717</v>
      </c>
      <c r="G360" s="299"/>
      <c r="H360" s="20">
        <v>1575</v>
      </c>
      <c r="I360" s="297" t="s">
        <v>660</v>
      </c>
      <c r="J360" s="296" t="str">
        <f>IF(ISBLANK(INDEX('Policy Characteristics'!D:D,MATCH($C360,'Policy Characteristics'!$C:$C,0))),"",INDEX('Policy Characteristics'!D:D,MATCH($C360,'Policy Characteristics'!$C:$C,0)))</f>
        <v>Subsidy for Electricity Production</v>
      </c>
      <c r="K360" s="293" t="str">
        <f>IF(ISBLANK(INDEX('Policy Characteristics'!E:E,MATCH($C360,'Policy Characteristics'!$C:$C,0))),"",INDEX('Policy Characteristics'!E:E,MATCH($C360,'Policy Characteristics'!$C:$C,0)))</f>
        <v>elec generation subsidy</v>
      </c>
      <c r="L360" s="293">
        <f>IF(ISBLANK(INDEX('Policy Characteristics'!F:F,MATCH($C360,'Policy Characteristics'!$C:$C,0))),"",INDEX('Policy Characteristics'!F:F,MATCH($C360,'Policy Characteristics'!$C:$C,0)))</f>
        <v>0</v>
      </c>
      <c r="M360" s="293">
        <f>IF(ISBLANK(INDEX('Policy Characteristics'!G:G,MATCH($C360,'Policy Characteristics'!$C:$C,0))),"",INDEX('Policy Characteristics'!G:G,MATCH($C360,'Policy Characteristics'!$C:$C,0)))</f>
        <v>60</v>
      </c>
      <c r="N360" s="293">
        <f>IF(ISBLANK(INDEX('Policy Characteristics'!H:H,MATCH($C360,'Policy Characteristics'!$C:$C,0))),"",INDEX('Policy Characteristics'!H:H,MATCH($C360,'Policy Characteristics'!$C:$C,0)))</f>
        <v>1</v>
      </c>
      <c r="O360" s="293" t="str">
        <f>IF(ISBLANK(INDEX('Policy Characteristics'!I:I,MATCH($C360,'Policy Characteristics'!$C:$C,0))),"",INDEX('Policy Characteristics'!I:I,MATCH($C360,'Policy Characteristics'!$C:$C,0)))</f>
        <v>$/MWh</v>
      </c>
      <c r="P360" s="293"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293" t="str">
        <f>IF(ISBLANK(INDEX('Policy Characteristics'!K:K,MATCH($C360,'Policy Characteristics'!$C:$C,0))),"",INDEX('Policy Characteristics'!K:K,MATCH($C360,'Policy Characteristics'!$C:$C,0)))</f>
        <v>electricity-sector-main.html#subsidies</v>
      </c>
      <c r="R360" s="293" t="str">
        <f>IF(ISBLANK(INDEX('Policy Characteristics'!L:L,MATCH($C360,'Policy Characteristics'!$C:$C,0))),"",INDEX('Policy Characteristics'!L:L,MATCH($C360,'Policy Characteristics'!$C:$C,0)))</f>
        <v>subsidy-for-electricity-production.html</v>
      </c>
      <c r="S360" s="299"/>
    </row>
    <row r="361" spans="1:19" x14ac:dyDescent="0.25">
      <c r="A361" s="293" t="str">
        <f>IF(ISBLANK(INDEX('Policy Characteristics'!A:A,MATCH($C361,'Policy Characteristics'!$C:$C,0))),"",INDEX('Policy Characteristics'!A:A,MATCH($C361,'Policy Characteristics'!$C:$C,0)))</f>
        <v>Electricity Supply</v>
      </c>
      <c r="B361" s="294" t="str">
        <f>IF(ISBLANK(INDEX('Policy Characteristics'!B:B,MATCH($C361,'Policy Characteristics'!$C:$C,0))),"",INDEX('Policy Characteristics'!B:B,MATCH($C361,'Policy Characteristics'!$C:$C,0)))</f>
        <v>Subsidy for Electricity Production</v>
      </c>
      <c r="C361" s="293" t="str">
        <f t="shared" si="27"/>
        <v>Subsidy for Elec Production by Fuel</v>
      </c>
      <c r="D361" s="299" t="s">
        <v>716</v>
      </c>
      <c r="E361" s="298" t="s">
        <v>738</v>
      </c>
      <c r="F361" s="298" t="s">
        <v>717</v>
      </c>
      <c r="G361" s="299" t="s">
        <v>740</v>
      </c>
      <c r="H361" s="20">
        <v>1576</v>
      </c>
      <c r="I361" s="295" t="s">
        <v>650</v>
      </c>
      <c r="J361" s="296" t="str">
        <f>IF(ISBLANK(INDEX('Policy Characteristics'!D:D,MATCH($C361,'Policy Characteristics'!$C:$C,0))),"",INDEX('Policy Characteristics'!D:D,MATCH($C361,'Policy Characteristics'!$C:$C,0)))</f>
        <v>Subsidy for Electricity Production</v>
      </c>
      <c r="K361" s="293" t="str">
        <f>IF(ISBLANK(INDEX('Policy Characteristics'!E:E,MATCH($C361,'Policy Characteristics'!$C:$C,0))),"",INDEX('Policy Characteristics'!E:E,MATCH($C361,'Policy Characteristics'!$C:$C,0)))</f>
        <v>elec generation subsidy</v>
      </c>
      <c r="L361" s="293">
        <f>IF(ISBLANK(INDEX('Policy Characteristics'!F:F,MATCH($C361,'Policy Characteristics'!$C:$C,0))),"",INDEX('Policy Characteristics'!F:F,MATCH($C361,'Policy Characteristics'!$C:$C,0)))</f>
        <v>0</v>
      </c>
      <c r="M361" s="293">
        <f>IF(ISBLANK(INDEX('Policy Characteristics'!G:G,MATCH($C361,'Policy Characteristics'!$C:$C,0))),"",INDEX('Policy Characteristics'!G:G,MATCH($C361,'Policy Characteristics'!$C:$C,0)))</f>
        <v>60</v>
      </c>
      <c r="N361" s="293">
        <f>IF(ISBLANK(INDEX('Policy Characteristics'!H:H,MATCH($C361,'Policy Characteristics'!$C:$C,0))),"",INDEX('Policy Characteristics'!H:H,MATCH($C361,'Policy Characteristics'!$C:$C,0)))</f>
        <v>1</v>
      </c>
      <c r="O361" s="293" t="str">
        <f>IF(ISBLANK(INDEX('Policy Characteristics'!I:I,MATCH($C361,'Policy Characteristics'!$C:$C,0))),"",INDEX('Policy Characteristics'!I:I,MATCH($C361,'Policy Characteristics'!$C:$C,0)))</f>
        <v>$/MWh</v>
      </c>
      <c r="P361" s="293"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293" t="str">
        <f>IF(ISBLANK(INDEX('Policy Characteristics'!K:K,MATCH($C361,'Policy Characteristics'!$C:$C,0))),"",INDEX('Policy Characteristics'!K:K,MATCH($C361,'Policy Characteristics'!$C:$C,0)))</f>
        <v>electricity-sector-main.html#subsidies</v>
      </c>
      <c r="R361" s="293" t="str">
        <f>IF(ISBLANK(INDEX('Policy Characteristics'!L:L,MATCH($C361,'Policy Characteristics'!$C:$C,0))),"",INDEX('Policy Characteristics'!L:L,MATCH($C361,'Policy Characteristics'!$C:$C,0)))</f>
        <v>subsidy-for-electricity-production.html</v>
      </c>
      <c r="S361" s="299"/>
    </row>
    <row r="362" spans="1:19" x14ac:dyDescent="0.25">
      <c r="A362" s="293" t="str">
        <f>IF(ISBLANK(INDEX('Policy Characteristics'!A:A,MATCH($C362,'Policy Characteristics'!$C:$C,0))),"",INDEX('Policy Characteristics'!A:A,MATCH($C362,'Policy Characteristics'!$C:$C,0)))</f>
        <v>Electricity Supply</v>
      </c>
      <c r="B362" s="294" t="str">
        <f>IF(ISBLANK(INDEX('Policy Characteristics'!B:B,MATCH($C362,'Policy Characteristics'!$C:$C,0))),"",INDEX('Policy Characteristics'!B:B,MATCH($C362,'Policy Characteristics'!$C:$C,0)))</f>
        <v>Subsidy for Electricity Production</v>
      </c>
      <c r="C362" s="293" t="str">
        <f t="shared" si="27"/>
        <v>Subsidy for Elec Production by Fuel</v>
      </c>
      <c r="D362" s="299" t="s">
        <v>718</v>
      </c>
      <c r="E362" s="298" t="s">
        <v>736</v>
      </c>
      <c r="F362" s="298" t="s">
        <v>719</v>
      </c>
      <c r="G362" s="299" t="s">
        <v>739</v>
      </c>
      <c r="H362" s="20">
        <v>42</v>
      </c>
      <c r="I362" s="295" t="s">
        <v>650</v>
      </c>
      <c r="J362" s="296" t="str">
        <f>IF(ISBLANK(INDEX('Policy Characteristics'!D:D,MATCH($C362,'Policy Characteristics'!$C:$C,0))),"",INDEX('Policy Characteristics'!D:D,MATCH($C362,'Policy Characteristics'!$C:$C,0)))</f>
        <v>Subsidy for Electricity Production</v>
      </c>
      <c r="K362" s="293" t="str">
        <f>IF(ISBLANK(INDEX('Policy Characteristics'!E:E,MATCH($C362,'Policy Characteristics'!$C:$C,0))),"",INDEX('Policy Characteristics'!E:E,MATCH($C362,'Policy Characteristics'!$C:$C,0)))</f>
        <v>elec generation subsidy</v>
      </c>
      <c r="L362" s="293">
        <f>IF(ISBLANK(INDEX('Policy Characteristics'!F:F,MATCH($C362,'Policy Characteristics'!$C:$C,0))),"",INDEX('Policy Characteristics'!F:F,MATCH($C362,'Policy Characteristics'!$C:$C,0)))</f>
        <v>0</v>
      </c>
      <c r="M362" s="293">
        <f>IF(ISBLANK(INDEX('Policy Characteristics'!G:G,MATCH($C362,'Policy Characteristics'!$C:$C,0))),"",INDEX('Policy Characteristics'!G:G,MATCH($C362,'Policy Characteristics'!$C:$C,0)))</f>
        <v>60</v>
      </c>
      <c r="N362" s="293">
        <f>IF(ISBLANK(INDEX('Policy Characteristics'!H:H,MATCH($C362,'Policy Characteristics'!$C:$C,0))),"",INDEX('Policy Characteristics'!H:H,MATCH($C362,'Policy Characteristics'!$C:$C,0)))</f>
        <v>1</v>
      </c>
      <c r="O362" s="293" t="str">
        <f>IF(ISBLANK(INDEX('Policy Characteristics'!I:I,MATCH($C362,'Policy Characteristics'!$C:$C,0))),"",INDEX('Policy Characteristics'!I:I,MATCH($C362,'Policy Characteristics'!$C:$C,0)))</f>
        <v>$/MWh</v>
      </c>
      <c r="P362" s="293"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293" t="str">
        <f>IF(ISBLANK(INDEX('Policy Characteristics'!K:K,MATCH($C362,'Policy Characteristics'!$C:$C,0))),"",INDEX('Policy Characteristics'!K:K,MATCH($C362,'Policy Characteristics'!$C:$C,0)))</f>
        <v>electricity-sector-main.html#subsidies</v>
      </c>
      <c r="R362" s="293" t="str">
        <f>IF(ISBLANK(INDEX('Policy Characteristics'!L:L,MATCH($C362,'Policy Characteristics'!$C:$C,0))),"",INDEX('Policy Characteristics'!L:L,MATCH($C362,'Policy Characteristics'!$C:$C,0)))</f>
        <v>subsidy-for-electricity-production.html</v>
      </c>
      <c r="S362" s="299"/>
    </row>
    <row r="363" spans="1:19" x14ac:dyDescent="0.25">
      <c r="A363" s="293" t="str">
        <f>IF(ISBLANK(INDEX('Policy Characteristics'!A:A,MATCH($C363,'Policy Characteristics'!$C:$C,0))),"",INDEX('Policy Characteristics'!A:A,MATCH($C363,'Policy Characteristics'!$C:$C,0)))</f>
        <v>Electricity Supply</v>
      </c>
      <c r="B363" s="294" t="str">
        <f>IF(ISBLANK(INDEX('Policy Characteristics'!B:B,MATCH($C363,'Policy Characteristics'!$C:$C,0))),"",INDEX('Policy Characteristics'!B:B,MATCH($C363,'Policy Characteristics'!$C:$C,0)))</f>
        <v>Subsidy for Electricity Production</v>
      </c>
      <c r="C363" s="293" t="str">
        <f t="shared" si="27"/>
        <v>Subsidy for Elec Production by Fuel</v>
      </c>
      <c r="D363" s="299" t="s">
        <v>718</v>
      </c>
      <c r="E363" s="298" t="s">
        <v>737</v>
      </c>
      <c r="F363" s="298" t="s">
        <v>719</v>
      </c>
      <c r="G363" s="299"/>
      <c r="H363" s="20">
        <v>1577</v>
      </c>
      <c r="I363" s="297" t="s">
        <v>660</v>
      </c>
      <c r="J363" s="296" t="str">
        <f>IF(ISBLANK(INDEX('Policy Characteristics'!D:D,MATCH($C363,'Policy Characteristics'!$C:$C,0))),"",INDEX('Policy Characteristics'!D:D,MATCH($C363,'Policy Characteristics'!$C:$C,0)))</f>
        <v>Subsidy for Electricity Production</v>
      </c>
      <c r="K363" s="293" t="str">
        <f>IF(ISBLANK(INDEX('Policy Characteristics'!E:E,MATCH($C363,'Policy Characteristics'!$C:$C,0))),"",INDEX('Policy Characteristics'!E:E,MATCH($C363,'Policy Characteristics'!$C:$C,0)))</f>
        <v>elec generation subsidy</v>
      </c>
      <c r="L363" s="293">
        <f>IF(ISBLANK(INDEX('Policy Characteristics'!F:F,MATCH($C363,'Policy Characteristics'!$C:$C,0))),"",INDEX('Policy Characteristics'!F:F,MATCH($C363,'Policy Characteristics'!$C:$C,0)))</f>
        <v>0</v>
      </c>
      <c r="M363" s="293">
        <f>IF(ISBLANK(INDEX('Policy Characteristics'!G:G,MATCH($C363,'Policy Characteristics'!$C:$C,0))),"",INDEX('Policy Characteristics'!G:G,MATCH($C363,'Policy Characteristics'!$C:$C,0)))</f>
        <v>60</v>
      </c>
      <c r="N363" s="293">
        <f>IF(ISBLANK(INDEX('Policy Characteristics'!H:H,MATCH($C363,'Policy Characteristics'!$C:$C,0))),"",INDEX('Policy Characteristics'!H:H,MATCH($C363,'Policy Characteristics'!$C:$C,0)))</f>
        <v>1</v>
      </c>
      <c r="O363" s="293" t="str">
        <f>IF(ISBLANK(INDEX('Policy Characteristics'!I:I,MATCH($C363,'Policy Characteristics'!$C:$C,0))),"",INDEX('Policy Characteristics'!I:I,MATCH($C363,'Policy Characteristics'!$C:$C,0)))</f>
        <v>$/MWh</v>
      </c>
      <c r="P363" s="293"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293" t="str">
        <f>IF(ISBLANK(INDEX('Policy Characteristics'!K:K,MATCH($C363,'Policy Characteristics'!$C:$C,0))),"",INDEX('Policy Characteristics'!K:K,MATCH($C363,'Policy Characteristics'!$C:$C,0)))</f>
        <v>electricity-sector-main.html#subsidies</v>
      </c>
      <c r="R363" s="293" t="str">
        <f>IF(ISBLANK(INDEX('Policy Characteristics'!L:L,MATCH($C363,'Policy Characteristics'!$C:$C,0))),"",INDEX('Policy Characteristics'!L:L,MATCH($C363,'Policy Characteristics'!$C:$C,0)))</f>
        <v>subsidy-for-electricity-production.html</v>
      </c>
      <c r="S363" s="299"/>
    </row>
    <row r="364" spans="1:19" x14ac:dyDescent="0.25">
      <c r="A364" s="293" t="str">
        <f>IF(ISBLANK(INDEX('Policy Characteristics'!A:A,MATCH($C364,'Policy Characteristics'!$C:$C,0))),"",INDEX('Policy Characteristics'!A:A,MATCH($C364,'Policy Characteristics'!$C:$C,0)))</f>
        <v>Electricity Supply</v>
      </c>
      <c r="B364" s="294" t="str">
        <f>IF(ISBLANK(INDEX('Policy Characteristics'!B:B,MATCH($C364,'Policy Characteristics'!$C:$C,0))),"",INDEX('Policy Characteristics'!B:B,MATCH($C364,'Policy Characteristics'!$C:$C,0)))</f>
        <v>Subsidy for Electricity Production</v>
      </c>
      <c r="C364" s="293" t="str">
        <f t="shared" si="27"/>
        <v>Subsidy for Elec Production by Fuel</v>
      </c>
      <c r="D364" s="299" t="s">
        <v>718</v>
      </c>
      <c r="E364" s="298" t="s">
        <v>738</v>
      </c>
      <c r="F364" s="298" t="s">
        <v>719</v>
      </c>
      <c r="G364" s="299" t="s">
        <v>740</v>
      </c>
      <c r="H364" s="20">
        <v>1578</v>
      </c>
      <c r="I364" s="295" t="s">
        <v>650</v>
      </c>
      <c r="J364" s="296" t="str">
        <f>IF(ISBLANK(INDEX('Policy Characteristics'!D:D,MATCH($C364,'Policy Characteristics'!$C:$C,0))),"",INDEX('Policy Characteristics'!D:D,MATCH($C364,'Policy Characteristics'!$C:$C,0)))</f>
        <v>Subsidy for Electricity Production</v>
      </c>
      <c r="K364" s="293" t="str">
        <f>IF(ISBLANK(INDEX('Policy Characteristics'!E:E,MATCH($C364,'Policy Characteristics'!$C:$C,0))),"",INDEX('Policy Characteristics'!E:E,MATCH($C364,'Policy Characteristics'!$C:$C,0)))</f>
        <v>elec generation subsidy</v>
      </c>
      <c r="L364" s="293">
        <f>IF(ISBLANK(INDEX('Policy Characteristics'!F:F,MATCH($C364,'Policy Characteristics'!$C:$C,0))),"",INDEX('Policy Characteristics'!F:F,MATCH($C364,'Policy Characteristics'!$C:$C,0)))</f>
        <v>0</v>
      </c>
      <c r="M364" s="293">
        <f>IF(ISBLANK(INDEX('Policy Characteristics'!G:G,MATCH($C364,'Policy Characteristics'!$C:$C,0))),"",INDEX('Policy Characteristics'!G:G,MATCH($C364,'Policy Characteristics'!$C:$C,0)))</f>
        <v>60</v>
      </c>
      <c r="N364" s="293">
        <f>IF(ISBLANK(INDEX('Policy Characteristics'!H:H,MATCH($C364,'Policy Characteristics'!$C:$C,0))),"",INDEX('Policy Characteristics'!H:H,MATCH($C364,'Policy Characteristics'!$C:$C,0)))</f>
        <v>1</v>
      </c>
      <c r="O364" s="293" t="str">
        <f>IF(ISBLANK(INDEX('Policy Characteristics'!I:I,MATCH($C364,'Policy Characteristics'!$C:$C,0))),"",INDEX('Policy Characteristics'!I:I,MATCH($C364,'Policy Characteristics'!$C:$C,0)))</f>
        <v>$/MWh</v>
      </c>
      <c r="P364" s="293"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293" t="str">
        <f>IF(ISBLANK(INDEX('Policy Characteristics'!K:K,MATCH($C364,'Policy Characteristics'!$C:$C,0))),"",INDEX('Policy Characteristics'!K:K,MATCH($C364,'Policy Characteristics'!$C:$C,0)))</f>
        <v>electricity-sector-main.html#subsidies</v>
      </c>
      <c r="R364" s="293" t="str">
        <f>IF(ISBLANK(INDEX('Policy Characteristics'!L:L,MATCH($C364,'Policy Characteristics'!$C:$C,0))),"",INDEX('Policy Characteristics'!L:L,MATCH($C364,'Policy Characteristics'!$C:$C,0)))</f>
        <v>subsidy-for-electricity-production.html</v>
      </c>
      <c r="S364" s="299"/>
    </row>
    <row r="365" spans="1:19" x14ac:dyDescent="0.25">
      <c r="A365" s="293" t="str">
        <f>IF(ISBLANK(INDEX('Policy Characteristics'!A:A,MATCH($C365,'Policy Characteristics'!$C:$C,0))),"",INDEX('Policy Characteristics'!A:A,MATCH($C365,'Policy Characteristics'!$C:$C,0)))</f>
        <v>Electricity Supply</v>
      </c>
      <c r="B365" s="294" t="str">
        <f>IF(ISBLANK(INDEX('Policy Characteristics'!B:B,MATCH($C365,'Policy Characteristics'!$C:$C,0))),"",INDEX('Policy Characteristics'!B:B,MATCH($C365,'Policy Characteristics'!$C:$C,0)))</f>
        <v>Subsidy for Electricity Production</v>
      </c>
      <c r="C365" s="293" t="str">
        <f t="shared" si="27"/>
        <v>Subsidy for Elec Production by Fuel</v>
      </c>
      <c r="D365" s="299" t="s">
        <v>720</v>
      </c>
      <c r="E365" s="298" t="s">
        <v>736</v>
      </c>
      <c r="F365" s="298" t="s">
        <v>721</v>
      </c>
      <c r="G365" s="299" t="s">
        <v>739</v>
      </c>
      <c r="H365" s="20">
        <v>1589</v>
      </c>
      <c r="I365" s="295" t="s">
        <v>650</v>
      </c>
      <c r="J365" s="296" t="str">
        <f>IF(ISBLANK(INDEX('Policy Characteristics'!D:D,MATCH($C365,'Policy Characteristics'!$C:$C,0))),"",INDEX('Policy Characteristics'!D:D,MATCH($C365,'Policy Characteristics'!$C:$C,0)))</f>
        <v>Subsidy for Electricity Production</v>
      </c>
      <c r="K365" s="293" t="str">
        <f>IF(ISBLANK(INDEX('Policy Characteristics'!E:E,MATCH($C365,'Policy Characteristics'!$C:$C,0))),"",INDEX('Policy Characteristics'!E:E,MATCH($C365,'Policy Characteristics'!$C:$C,0)))</f>
        <v>elec generation subsidy</v>
      </c>
      <c r="L365" s="293">
        <f>IF(ISBLANK(INDEX('Policy Characteristics'!F:F,MATCH($C365,'Policy Characteristics'!$C:$C,0))),"",INDEX('Policy Characteristics'!F:F,MATCH($C365,'Policy Characteristics'!$C:$C,0)))</f>
        <v>0</v>
      </c>
      <c r="M365" s="293">
        <f>IF(ISBLANK(INDEX('Policy Characteristics'!G:G,MATCH($C365,'Policy Characteristics'!$C:$C,0))),"",INDEX('Policy Characteristics'!G:G,MATCH($C365,'Policy Characteristics'!$C:$C,0)))</f>
        <v>60</v>
      </c>
      <c r="N365" s="293">
        <f>IF(ISBLANK(INDEX('Policy Characteristics'!H:H,MATCH($C365,'Policy Characteristics'!$C:$C,0))),"",INDEX('Policy Characteristics'!H:H,MATCH($C365,'Policy Characteristics'!$C:$C,0)))</f>
        <v>1</v>
      </c>
      <c r="O365" s="293" t="str">
        <f>IF(ISBLANK(INDEX('Policy Characteristics'!I:I,MATCH($C365,'Policy Characteristics'!$C:$C,0))),"",INDEX('Policy Characteristics'!I:I,MATCH($C365,'Policy Characteristics'!$C:$C,0)))</f>
        <v>$/MWh</v>
      </c>
      <c r="P365" s="293"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293" t="str">
        <f>IF(ISBLANK(INDEX('Policy Characteristics'!K:K,MATCH($C365,'Policy Characteristics'!$C:$C,0))),"",INDEX('Policy Characteristics'!K:K,MATCH($C365,'Policy Characteristics'!$C:$C,0)))</f>
        <v>electricity-sector-main.html#subsidies</v>
      </c>
      <c r="R365" s="293" t="str">
        <f>IF(ISBLANK(INDEX('Policy Characteristics'!L:L,MATCH($C365,'Policy Characteristics'!$C:$C,0))),"",INDEX('Policy Characteristics'!L:L,MATCH($C365,'Policy Characteristics'!$C:$C,0)))</f>
        <v>subsidy-for-electricity-production.html</v>
      </c>
      <c r="S365" s="299"/>
    </row>
    <row r="366" spans="1:19" x14ac:dyDescent="0.25">
      <c r="A366" s="293" t="str">
        <f>IF(ISBLANK(INDEX('Policy Characteristics'!A:A,MATCH($C366,'Policy Characteristics'!$C:$C,0))),"",INDEX('Policy Characteristics'!A:A,MATCH($C366,'Policy Characteristics'!$C:$C,0)))</f>
        <v>Electricity Supply</v>
      </c>
      <c r="B366" s="294" t="str">
        <f>IF(ISBLANK(INDEX('Policy Characteristics'!B:B,MATCH($C366,'Policy Characteristics'!$C:$C,0))),"",INDEX('Policy Characteristics'!B:B,MATCH($C366,'Policy Characteristics'!$C:$C,0)))</f>
        <v>Subsidy for Electricity Production</v>
      </c>
      <c r="C366" s="293" t="str">
        <f t="shared" si="27"/>
        <v>Subsidy for Elec Production by Fuel</v>
      </c>
      <c r="D366" s="299" t="s">
        <v>720</v>
      </c>
      <c r="E366" s="298" t="s">
        <v>737</v>
      </c>
      <c r="F366" s="298" t="s">
        <v>721</v>
      </c>
      <c r="G366" s="299"/>
      <c r="H366" s="20">
        <v>1590</v>
      </c>
      <c r="I366" s="297" t="s">
        <v>660</v>
      </c>
      <c r="J366" s="296" t="str">
        <f>IF(ISBLANK(INDEX('Policy Characteristics'!D:D,MATCH($C366,'Policy Characteristics'!$C:$C,0))),"",INDEX('Policy Characteristics'!D:D,MATCH($C366,'Policy Characteristics'!$C:$C,0)))</f>
        <v>Subsidy for Electricity Production</v>
      </c>
      <c r="K366" s="293" t="str">
        <f>IF(ISBLANK(INDEX('Policy Characteristics'!E:E,MATCH($C366,'Policy Characteristics'!$C:$C,0))),"",INDEX('Policy Characteristics'!E:E,MATCH($C366,'Policy Characteristics'!$C:$C,0)))</f>
        <v>elec generation subsidy</v>
      </c>
      <c r="L366" s="293">
        <f>IF(ISBLANK(INDEX('Policy Characteristics'!F:F,MATCH($C366,'Policy Characteristics'!$C:$C,0))),"",INDEX('Policy Characteristics'!F:F,MATCH($C366,'Policy Characteristics'!$C:$C,0)))</f>
        <v>0</v>
      </c>
      <c r="M366" s="293">
        <f>IF(ISBLANK(INDEX('Policy Characteristics'!G:G,MATCH($C366,'Policy Characteristics'!$C:$C,0))),"",INDEX('Policy Characteristics'!G:G,MATCH($C366,'Policy Characteristics'!$C:$C,0)))</f>
        <v>60</v>
      </c>
      <c r="N366" s="293">
        <f>IF(ISBLANK(INDEX('Policy Characteristics'!H:H,MATCH($C366,'Policy Characteristics'!$C:$C,0))),"",INDEX('Policy Characteristics'!H:H,MATCH($C366,'Policy Characteristics'!$C:$C,0)))</f>
        <v>1</v>
      </c>
      <c r="O366" s="293" t="str">
        <f>IF(ISBLANK(INDEX('Policy Characteristics'!I:I,MATCH($C366,'Policy Characteristics'!$C:$C,0))),"",INDEX('Policy Characteristics'!I:I,MATCH($C366,'Policy Characteristics'!$C:$C,0)))</f>
        <v>$/MWh</v>
      </c>
      <c r="P366" s="293"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293" t="str">
        <f>IF(ISBLANK(INDEX('Policy Characteristics'!K:K,MATCH($C366,'Policy Characteristics'!$C:$C,0))),"",INDEX('Policy Characteristics'!K:K,MATCH($C366,'Policy Characteristics'!$C:$C,0)))</f>
        <v>electricity-sector-main.html#subsidies</v>
      </c>
      <c r="R366" s="293" t="str">
        <f>IF(ISBLANK(INDEX('Policy Characteristics'!L:L,MATCH($C366,'Policy Characteristics'!$C:$C,0))),"",INDEX('Policy Characteristics'!L:L,MATCH($C366,'Policy Characteristics'!$C:$C,0)))</f>
        <v>subsidy-for-electricity-production.html</v>
      </c>
      <c r="S366" s="299"/>
    </row>
    <row r="367" spans="1:19" x14ac:dyDescent="0.25">
      <c r="A367" s="293" t="str">
        <f>IF(ISBLANK(INDEX('Policy Characteristics'!A:A,MATCH($C367,'Policy Characteristics'!$C:$C,0))),"",INDEX('Policy Characteristics'!A:A,MATCH($C367,'Policy Characteristics'!$C:$C,0)))</f>
        <v>Electricity Supply</v>
      </c>
      <c r="B367" s="294" t="str">
        <f>IF(ISBLANK(INDEX('Policy Characteristics'!B:B,MATCH($C367,'Policy Characteristics'!$C:$C,0))),"",INDEX('Policy Characteristics'!B:B,MATCH($C367,'Policy Characteristics'!$C:$C,0)))</f>
        <v>Subsidy for Electricity Production</v>
      </c>
      <c r="C367" s="293" t="str">
        <f t="shared" si="27"/>
        <v>Subsidy for Elec Production by Fuel</v>
      </c>
      <c r="D367" s="299" t="s">
        <v>720</v>
      </c>
      <c r="E367" s="298" t="s">
        <v>738</v>
      </c>
      <c r="F367" s="298" t="s">
        <v>721</v>
      </c>
      <c r="G367" s="299" t="s">
        <v>740</v>
      </c>
      <c r="H367" s="20">
        <v>1591</v>
      </c>
      <c r="I367" s="295" t="s">
        <v>650</v>
      </c>
      <c r="J367" s="296" t="str">
        <f>IF(ISBLANK(INDEX('Policy Characteristics'!D:D,MATCH($C367,'Policy Characteristics'!$C:$C,0))),"",INDEX('Policy Characteristics'!D:D,MATCH($C367,'Policy Characteristics'!$C:$C,0)))</f>
        <v>Subsidy for Electricity Production</v>
      </c>
      <c r="K367" s="293" t="str">
        <f>IF(ISBLANK(INDEX('Policy Characteristics'!E:E,MATCH($C367,'Policy Characteristics'!$C:$C,0))),"",INDEX('Policy Characteristics'!E:E,MATCH($C367,'Policy Characteristics'!$C:$C,0)))</f>
        <v>elec generation subsidy</v>
      </c>
      <c r="L367" s="293">
        <f>IF(ISBLANK(INDEX('Policy Characteristics'!F:F,MATCH($C367,'Policy Characteristics'!$C:$C,0))),"",INDEX('Policy Characteristics'!F:F,MATCH($C367,'Policy Characteristics'!$C:$C,0)))</f>
        <v>0</v>
      </c>
      <c r="M367" s="293">
        <f>IF(ISBLANK(INDEX('Policy Characteristics'!G:G,MATCH($C367,'Policy Characteristics'!$C:$C,0))),"",INDEX('Policy Characteristics'!G:G,MATCH($C367,'Policy Characteristics'!$C:$C,0)))</f>
        <v>60</v>
      </c>
      <c r="N367" s="293">
        <f>IF(ISBLANK(INDEX('Policy Characteristics'!H:H,MATCH($C367,'Policy Characteristics'!$C:$C,0))),"",INDEX('Policy Characteristics'!H:H,MATCH($C367,'Policy Characteristics'!$C:$C,0)))</f>
        <v>1</v>
      </c>
      <c r="O367" s="293" t="str">
        <f>IF(ISBLANK(INDEX('Policy Characteristics'!I:I,MATCH($C367,'Policy Characteristics'!$C:$C,0))),"",INDEX('Policy Characteristics'!I:I,MATCH($C367,'Policy Characteristics'!$C:$C,0)))</f>
        <v>$/MWh</v>
      </c>
      <c r="P367" s="293"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293" t="str">
        <f>IF(ISBLANK(INDEX('Policy Characteristics'!K:K,MATCH($C367,'Policy Characteristics'!$C:$C,0))),"",INDEX('Policy Characteristics'!K:K,MATCH($C367,'Policy Characteristics'!$C:$C,0)))</f>
        <v>electricity-sector-main.html#subsidies</v>
      </c>
      <c r="R367" s="293" t="str">
        <f>IF(ISBLANK(INDEX('Policy Characteristics'!L:L,MATCH($C367,'Policy Characteristics'!$C:$C,0))),"",INDEX('Policy Characteristics'!L:L,MATCH($C367,'Policy Characteristics'!$C:$C,0)))</f>
        <v>subsidy-for-electricity-production.html</v>
      </c>
      <c r="S367" s="299"/>
    </row>
    <row r="368" spans="1:19" x14ac:dyDescent="0.25">
      <c r="A368" s="293" t="str">
        <f>IF(ISBLANK(INDEX('Policy Characteristics'!A:A,MATCH($C368,'Policy Characteristics'!$C:$C,0))),"",INDEX('Policy Characteristics'!A:A,MATCH($C368,'Policy Characteristics'!$C:$C,0)))</f>
        <v>Electricity Supply</v>
      </c>
      <c r="B368" s="294" t="str">
        <f>IF(ISBLANK(INDEX('Policy Characteristics'!B:B,MATCH($C368,'Policy Characteristics'!$C:$C,0))),"",INDEX('Policy Characteristics'!B:B,MATCH($C368,'Policy Characteristics'!$C:$C,0)))</f>
        <v>Subsidy for Electricity Production</v>
      </c>
      <c r="C368" s="293" t="str">
        <f t="shared" si="27"/>
        <v>Subsidy for Elec Production by Fuel</v>
      </c>
      <c r="D368" s="299" t="s">
        <v>722</v>
      </c>
      <c r="E368" s="298" t="s">
        <v>736</v>
      </c>
      <c r="F368" s="298" t="s">
        <v>723</v>
      </c>
      <c r="G368" s="299" t="s">
        <v>739</v>
      </c>
      <c r="H368" s="20">
        <v>1592</v>
      </c>
      <c r="I368" s="297" t="s">
        <v>660</v>
      </c>
      <c r="J368" s="296" t="str">
        <f>IF(ISBLANK(INDEX('Policy Characteristics'!D:D,MATCH($C368,'Policy Characteristics'!$C:$C,0))),"",INDEX('Policy Characteristics'!D:D,MATCH($C368,'Policy Characteristics'!$C:$C,0)))</f>
        <v>Subsidy for Electricity Production</v>
      </c>
      <c r="K368" s="293" t="str">
        <f>IF(ISBLANK(INDEX('Policy Characteristics'!E:E,MATCH($C368,'Policy Characteristics'!$C:$C,0))),"",INDEX('Policy Characteristics'!E:E,MATCH($C368,'Policy Characteristics'!$C:$C,0)))</f>
        <v>elec generation subsidy</v>
      </c>
      <c r="L368" s="293">
        <f>IF(ISBLANK(INDEX('Policy Characteristics'!F:F,MATCH($C368,'Policy Characteristics'!$C:$C,0))),"",INDEX('Policy Characteristics'!F:F,MATCH($C368,'Policy Characteristics'!$C:$C,0)))</f>
        <v>0</v>
      </c>
      <c r="M368" s="293">
        <f>IF(ISBLANK(INDEX('Policy Characteristics'!G:G,MATCH($C368,'Policy Characteristics'!$C:$C,0))),"",INDEX('Policy Characteristics'!G:G,MATCH($C368,'Policy Characteristics'!$C:$C,0)))</f>
        <v>60</v>
      </c>
      <c r="N368" s="293">
        <f>IF(ISBLANK(INDEX('Policy Characteristics'!H:H,MATCH($C368,'Policy Characteristics'!$C:$C,0))),"",INDEX('Policy Characteristics'!H:H,MATCH($C368,'Policy Characteristics'!$C:$C,0)))</f>
        <v>1</v>
      </c>
      <c r="O368" s="293" t="str">
        <f>IF(ISBLANK(INDEX('Policy Characteristics'!I:I,MATCH($C368,'Policy Characteristics'!$C:$C,0))),"",INDEX('Policy Characteristics'!I:I,MATCH($C368,'Policy Characteristics'!$C:$C,0)))</f>
        <v>$/MWh</v>
      </c>
      <c r="P368" s="293"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293" t="str">
        <f>IF(ISBLANK(INDEX('Policy Characteristics'!K:K,MATCH($C368,'Policy Characteristics'!$C:$C,0))),"",INDEX('Policy Characteristics'!K:K,MATCH($C368,'Policy Characteristics'!$C:$C,0)))</f>
        <v>electricity-sector-main.html#subsidies</v>
      </c>
      <c r="R368" s="293" t="str">
        <f>IF(ISBLANK(INDEX('Policy Characteristics'!L:L,MATCH($C368,'Policy Characteristics'!$C:$C,0))),"",INDEX('Policy Characteristics'!L:L,MATCH($C368,'Policy Characteristics'!$C:$C,0)))</f>
        <v>subsidy-for-electricity-production.html</v>
      </c>
      <c r="S368" s="299"/>
    </row>
    <row r="369" spans="1:19" x14ac:dyDescent="0.25">
      <c r="A369" s="293" t="str">
        <f>IF(ISBLANK(INDEX('Policy Characteristics'!A:A,MATCH($C369,'Policy Characteristics'!$C:$C,0))),"",INDEX('Policy Characteristics'!A:A,MATCH($C369,'Policy Characteristics'!$C:$C,0)))</f>
        <v>Electricity Supply</v>
      </c>
      <c r="B369" s="294" t="str">
        <f>IF(ISBLANK(INDEX('Policy Characteristics'!B:B,MATCH($C369,'Policy Characteristics'!$C:$C,0))),"",INDEX('Policy Characteristics'!B:B,MATCH($C369,'Policy Characteristics'!$C:$C,0)))</f>
        <v>Subsidy for Electricity Production</v>
      </c>
      <c r="C369" s="293" t="str">
        <f t="shared" si="27"/>
        <v>Subsidy for Elec Production by Fuel</v>
      </c>
      <c r="D369" s="299" t="s">
        <v>722</v>
      </c>
      <c r="E369" s="298" t="s">
        <v>737</v>
      </c>
      <c r="F369" s="298" t="s">
        <v>723</v>
      </c>
      <c r="G369" s="299"/>
      <c r="H369" s="20">
        <v>1593</v>
      </c>
      <c r="I369" s="297" t="s">
        <v>660</v>
      </c>
      <c r="J369" s="296" t="str">
        <f>IF(ISBLANK(INDEX('Policy Characteristics'!D:D,MATCH($C369,'Policy Characteristics'!$C:$C,0))),"",INDEX('Policy Characteristics'!D:D,MATCH($C369,'Policy Characteristics'!$C:$C,0)))</f>
        <v>Subsidy for Electricity Production</v>
      </c>
      <c r="K369" s="293" t="str">
        <f>IF(ISBLANK(INDEX('Policy Characteristics'!E:E,MATCH($C369,'Policy Characteristics'!$C:$C,0))),"",INDEX('Policy Characteristics'!E:E,MATCH($C369,'Policy Characteristics'!$C:$C,0)))</f>
        <v>elec generation subsidy</v>
      </c>
      <c r="L369" s="293">
        <f>IF(ISBLANK(INDEX('Policy Characteristics'!F:F,MATCH($C369,'Policy Characteristics'!$C:$C,0))),"",INDEX('Policy Characteristics'!F:F,MATCH($C369,'Policy Characteristics'!$C:$C,0)))</f>
        <v>0</v>
      </c>
      <c r="M369" s="293">
        <f>IF(ISBLANK(INDEX('Policy Characteristics'!G:G,MATCH($C369,'Policy Characteristics'!$C:$C,0))),"",INDEX('Policy Characteristics'!G:G,MATCH($C369,'Policy Characteristics'!$C:$C,0)))</f>
        <v>60</v>
      </c>
      <c r="N369" s="293">
        <f>IF(ISBLANK(INDEX('Policy Characteristics'!H:H,MATCH($C369,'Policy Characteristics'!$C:$C,0))),"",INDEX('Policy Characteristics'!H:H,MATCH($C369,'Policy Characteristics'!$C:$C,0)))</f>
        <v>1</v>
      </c>
      <c r="O369" s="293" t="str">
        <f>IF(ISBLANK(INDEX('Policy Characteristics'!I:I,MATCH($C369,'Policy Characteristics'!$C:$C,0))),"",INDEX('Policy Characteristics'!I:I,MATCH($C369,'Policy Characteristics'!$C:$C,0)))</f>
        <v>$/MWh</v>
      </c>
      <c r="P369" s="293"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293" t="str">
        <f>IF(ISBLANK(INDEX('Policy Characteristics'!K:K,MATCH($C369,'Policy Characteristics'!$C:$C,0))),"",INDEX('Policy Characteristics'!K:K,MATCH($C369,'Policy Characteristics'!$C:$C,0)))</f>
        <v>electricity-sector-main.html#subsidies</v>
      </c>
      <c r="R369" s="293" t="str">
        <f>IF(ISBLANK(INDEX('Policy Characteristics'!L:L,MATCH($C369,'Policy Characteristics'!$C:$C,0))),"",INDEX('Policy Characteristics'!L:L,MATCH($C369,'Policy Characteristics'!$C:$C,0)))</f>
        <v>subsidy-for-electricity-production.html</v>
      </c>
      <c r="S369" s="299"/>
    </row>
    <row r="370" spans="1:19" x14ac:dyDescent="0.25">
      <c r="A370" s="293" t="str">
        <f>IF(ISBLANK(INDEX('Policy Characteristics'!A:A,MATCH($C370,'Policy Characteristics'!$C:$C,0))),"",INDEX('Policy Characteristics'!A:A,MATCH($C370,'Policy Characteristics'!$C:$C,0)))</f>
        <v>Electricity Supply</v>
      </c>
      <c r="B370" s="294" t="str">
        <f>IF(ISBLANK(INDEX('Policy Characteristics'!B:B,MATCH($C370,'Policy Characteristics'!$C:$C,0))),"",INDEX('Policy Characteristics'!B:B,MATCH($C370,'Policy Characteristics'!$C:$C,0)))</f>
        <v>Subsidy for Electricity Production</v>
      </c>
      <c r="C370" s="293" t="str">
        <f t="shared" si="27"/>
        <v>Subsidy for Elec Production by Fuel</v>
      </c>
      <c r="D370" s="299" t="s">
        <v>722</v>
      </c>
      <c r="E370" s="298" t="s">
        <v>738</v>
      </c>
      <c r="F370" s="298" t="s">
        <v>723</v>
      </c>
      <c r="G370" s="299" t="s">
        <v>740</v>
      </c>
      <c r="H370" s="20">
        <v>1594</v>
      </c>
      <c r="I370" s="297" t="s">
        <v>660</v>
      </c>
      <c r="J370" s="296" t="str">
        <f>IF(ISBLANK(INDEX('Policy Characteristics'!D:D,MATCH($C370,'Policy Characteristics'!$C:$C,0))),"",INDEX('Policy Characteristics'!D:D,MATCH($C370,'Policy Characteristics'!$C:$C,0)))</f>
        <v>Subsidy for Electricity Production</v>
      </c>
      <c r="K370" s="293" t="str">
        <f>IF(ISBLANK(INDEX('Policy Characteristics'!E:E,MATCH($C370,'Policy Characteristics'!$C:$C,0))),"",INDEX('Policy Characteristics'!E:E,MATCH($C370,'Policy Characteristics'!$C:$C,0)))</f>
        <v>elec generation subsidy</v>
      </c>
      <c r="L370" s="293">
        <f>IF(ISBLANK(INDEX('Policy Characteristics'!F:F,MATCH($C370,'Policy Characteristics'!$C:$C,0))),"",INDEX('Policy Characteristics'!F:F,MATCH($C370,'Policy Characteristics'!$C:$C,0)))</f>
        <v>0</v>
      </c>
      <c r="M370" s="293">
        <f>IF(ISBLANK(INDEX('Policy Characteristics'!G:G,MATCH($C370,'Policy Characteristics'!$C:$C,0))),"",INDEX('Policy Characteristics'!G:G,MATCH($C370,'Policy Characteristics'!$C:$C,0)))</f>
        <v>60</v>
      </c>
      <c r="N370" s="293">
        <f>IF(ISBLANK(INDEX('Policy Characteristics'!H:H,MATCH($C370,'Policy Characteristics'!$C:$C,0))),"",INDEX('Policy Characteristics'!H:H,MATCH($C370,'Policy Characteristics'!$C:$C,0)))</f>
        <v>1</v>
      </c>
      <c r="O370" s="293" t="str">
        <f>IF(ISBLANK(INDEX('Policy Characteristics'!I:I,MATCH($C370,'Policy Characteristics'!$C:$C,0))),"",INDEX('Policy Characteristics'!I:I,MATCH($C370,'Policy Characteristics'!$C:$C,0)))</f>
        <v>$/MWh</v>
      </c>
      <c r="P370" s="293"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293" t="str">
        <f>IF(ISBLANK(INDEX('Policy Characteristics'!K:K,MATCH($C370,'Policy Characteristics'!$C:$C,0))),"",INDEX('Policy Characteristics'!K:K,MATCH($C370,'Policy Characteristics'!$C:$C,0)))</f>
        <v>electricity-sector-main.html#subsidies</v>
      </c>
      <c r="R370" s="293" t="str">
        <f>IF(ISBLANK(INDEX('Policy Characteristics'!L:L,MATCH($C370,'Policy Characteristics'!$C:$C,0))),"",INDEX('Policy Characteristics'!L:L,MATCH($C370,'Policy Characteristics'!$C:$C,0)))</f>
        <v>subsidy-for-electricity-production.html</v>
      </c>
      <c r="S370" s="299"/>
    </row>
    <row r="371" spans="1:19" x14ac:dyDescent="0.25">
      <c r="A371" s="293" t="str">
        <f>IF(ISBLANK(INDEX('Policy Characteristics'!A:A,MATCH($C371,'Policy Characteristics'!$C:$C,0))),"",INDEX('Policy Characteristics'!A:A,MATCH($C371,'Policy Characteristics'!$C:$C,0)))</f>
        <v>Electricity Supply</v>
      </c>
      <c r="B371" s="294" t="str">
        <f>IF(ISBLANK(INDEX('Policy Characteristics'!B:B,MATCH($C371,'Policy Characteristics'!$C:$C,0))),"",INDEX('Policy Characteristics'!B:B,MATCH($C371,'Policy Characteristics'!$C:$C,0)))</f>
        <v>Subsidy for Electricity Production</v>
      </c>
      <c r="C371" s="293" t="str">
        <f t="shared" si="27"/>
        <v>Subsidy for Elec Production by Fuel</v>
      </c>
      <c r="D371" s="299" t="s">
        <v>724</v>
      </c>
      <c r="E371" s="298" t="s">
        <v>736</v>
      </c>
      <c r="F371" s="298" t="s">
        <v>725</v>
      </c>
      <c r="G371" s="299" t="s">
        <v>739</v>
      </c>
      <c r="H371" s="20">
        <v>1595</v>
      </c>
      <c r="I371" s="297" t="s">
        <v>660</v>
      </c>
      <c r="J371" s="296" t="str">
        <f>IF(ISBLANK(INDEX('Policy Characteristics'!D:D,MATCH($C371,'Policy Characteristics'!$C:$C,0))),"",INDEX('Policy Characteristics'!D:D,MATCH($C371,'Policy Characteristics'!$C:$C,0)))</f>
        <v>Subsidy for Electricity Production</v>
      </c>
      <c r="K371" s="293" t="str">
        <f>IF(ISBLANK(INDEX('Policy Characteristics'!E:E,MATCH($C371,'Policy Characteristics'!$C:$C,0))),"",INDEX('Policy Characteristics'!E:E,MATCH($C371,'Policy Characteristics'!$C:$C,0)))</f>
        <v>elec generation subsidy</v>
      </c>
      <c r="L371" s="293">
        <f>IF(ISBLANK(INDEX('Policy Characteristics'!F:F,MATCH($C371,'Policy Characteristics'!$C:$C,0))),"",INDEX('Policy Characteristics'!F:F,MATCH($C371,'Policy Characteristics'!$C:$C,0)))</f>
        <v>0</v>
      </c>
      <c r="M371" s="293">
        <f>IF(ISBLANK(INDEX('Policy Characteristics'!G:G,MATCH($C371,'Policy Characteristics'!$C:$C,0))),"",INDEX('Policy Characteristics'!G:G,MATCH($C371,'Policy Characteristics'!$C:$C,0)))</f>
        <v>60</v>
      </c>
      <c r="N371" s="293">
        <f>IF(ISBLANK(INDEX('Policy Characteristics'!H:H,MATCH($C371,'Policy Characteristics'!$C:$C,0))),"",INDEX('Policy Characteristics'!H:H,MATCH($C371,'Policy Characteristics'!$C:$C,0)))</f>
        <v>1</v>
      </c>
      <c r="O371" s="293" t="str">
        <f>IF(ISBLANK(INDEX('Policy Characteristics'!I:I,MATCH($C371,'Policy Characteristics'!$C:$C,0))),"",INDEX('Policy Characteristics'!I:I,MATCH($C371,'Policy Characteristics'!$C:$C,0)))</f>
        <v>$/MWh</v>
      </c>
      <c r="P371" s="293"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293" t="str">
        <f>IF(ISBLANK(INDEX('Policy Characteristics'!K:K,MATCH($C371,'Policy Characteristics'!$C:$C,0))),"",INDEX('Policy Characteristics'!K:K,MATCH($C371,'Policy Characteristics'!$C:$C,0)))</f>
        <v>electricity-sector-main.html#subsidies</v>
      </c>
      <c r="R371" s="293" t="str">
        <f>IF(ISBLANK(INDEX('Policy Characteristics'!L:L,MATCH($C371,'Policy Characteristics'!$C:$C,0))),"",INDEX('Policy Characteristics'!L:L,MATCH($C371,'Policy Characteristics'!$C:$C,0)))</f>
        <v>subsidy-for-electricity-production.html</v>
      </c>
      <c r="S371" s="299"/>
    </row>
    <row r="372" spans="1:19" x14ac:dyDescent="0.25">
      <c r="A372" s="293" t="str">
        <f>IF(ISBLANK(INDEX('Policy Characteristics'!A:A,MATCH($C372,'Policy Characteristics'!$C:$C,0))),"",INDEX('Policy Characteristics'!A:A,MATCH($C372,'Policy Characteristics'!$C:$C,0)))</f>
        <v>Electricity Supply</v>
      </c>
      <c r="B372" s="294" t="str">
        <f>IF(ISBLANK(INDEX('Policy Characteristics'!B:B,MATCH($C372,'Policy Characteristics'!$C:$C,0))),"",INDEX('Policy Characteristics'!B:B,MATCH($C372,'Policy Characteristics'!$C:$C,0)))</f>
        <v>Subsidy for Electricity Production</v>
      </c>
      <c r="C372" s="293" t="str">
        <f t="shared" si="27"/>
        <v>Subsidy for Elec Production by Fuel</v>
      </c>
      <c r="D372" s="299" t="s">
        <v>724</v>
      </c>
      <c r="E372" s="298" t="s">
        <v>737</v>
      </c>
      <c r="F372" s="298" t="s">
        <v>725</v>
      </c>
      <c r="G372" s="299"/>
      <c r="H372" s="20">
        <v>1596</v>
      </c>
      <c r="I372" s="297" t="s">
        <v>660</v>
      </c>
      <c r="J372" s="296" t="str">
        <f>IF(ISBLANK(INDEX('Policy Characteristics'!D:D,MATCH($C372,'Policy Characteristics'!$C:$C,0))),"",INDEX('Policy Characteristics'!D:D,MATCH($C372,'Policy Characteristics'!$C:$C,0)))</f>
        <v>Subsidy for Electricity Production</v>
      </c>
      <c r="K372" s="293" t="str">
        <f>IF(ISBLANK(INDEX('Policy Characteristics'!E:E,MATCH($C372,'Policy Characteristics'!$C:$C,0))),"",INDEX('Policy Characteristics'!E:E,MATCH($C372,'Policy Characteristics'!$C:$C,0)))</f>
        <v>elec generation subsidy</v>
      </c>
      <c r="L372" s="293">
        <f>IF(ISBLANK(INDEX('Policy Characteristics'!F:F,MATCH($C372,'Policy Characteristics'!$C:$C,0))),"",INDEX('Policy Characteristics'!F:F,MATCH($C372,'Policy Characteristics'!$C:$C,0)))</f>
        <v>0</v>
      </c>
      <c r="M372" s="293">
        <f>IF(ISBLANK(INDEX('Policy Characteristics'!G:G,MATCH($C372,'Policy Characteristics'!$C:$C,0))),"",INDEX('Policy Characteristics'!G:G,MATCH($C372,'Policy Characteristics'!$C:$C,0)))</f>
        <v>60</v>
      </c>
      <c r="N372" s="293">
        <f>IF(ISBLANK(INDEX('Policy Characteristics'!H:H,MATCH($C372,'Policy Characteristics'!$C:$C,0))),"",INDEX('Policy Characteristics'!H:H,MATCH($C372,'Policy Characteristics'!$C:$C,0)))</f>
        <v>1</v>
      </c>
      <c r="O372" s="293" t="str">
        <f>IF(ISBLANK(INDEX('Policy Characteristics'!I:I,MATCH($C372,'Policy Characteristics'!$C:$C,0))),"",INDEX('Policy Characteristics'!I:I,MATCH($C372,'Policy Characteristics'!$C:$C,0)))</f>
        <v>$/MWh</v>
      </c>
      <c r="P372" s="293"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293" t="str">
        <f>IF(ISBLANK(INDEX('Policy Characteristics'!K:K,MATCH($C372,'Policy Characteristics'!$C:$C,0))),"",INDEX('Policy Characteristics'!K:K,MATCH($C372,'Policy Characteristics'!$C:$C,0)))</f>
        <v>electricity-sector-main.html#subsidies</v>
      </c>
      <c r="R372" s="293" t="str">
        <f>IF(ISBLANK(INDEX('Policy Characteristics'!L:L,MATCH($C372,'Policy Characteristics'!$C:$C,0))),"",INDEX('Policy Characteristics'!L:L,MATCH($C372,'Policy Characteristics'!$C:$C,0)))</f>
        <v>subsidy-for-electricity-production.html</v>
      </c>
      <c r="S372" s="299"/>
    </row>
    <row r="373" spans="1:19" x14ac:dyDescent="0.25">
      <c r="A373" s="293" t="str">
        <f>IF(ISBLANK(INDEX('Policy Characteristics'!A:A,MATCH($C373,'Policy Characteristics'!$C:$C,0))),"",INDEX('Policy Characteristics'!A:A,MATCH($C373,'Policy Characteristics'!$C:$C,0)))</f>
        <v>Electricity Supply</v>
      </c>
      <c r="B373" s="294" t="str">
        <f>IF(ISBLANK(INDEX('Policy Characteristics'!B:B,MATCH($C373,'Policy Characteristics'!$C:$C,0))),"",INDEX('Policy Characteristics'!B:B,MATCH($C373,'Policy Characteristics'!$C:$C,0)))</f>
        <v>Subsidy for Electricity Production</v>
      </c>
      <c r="C373" s="293" t="str">
        <f t="shared" si="27"/>
        <v>Subsidy for Elec Production by Fuel</v>
      </c>
      <c r="D373" s="299" t="s">
        <v>724</v>
      </c>
      <c r="E373" s="298" t="s">
        <v>738</v>
      </c>
      <c r="F373" s="298" t="s">
        <v>725</v>
      </c>
      <c r="G373" s="299" t="s">
        <v>740</v>
      </c>
      <c r="H373" s="20">
        <v>1597</v>
      </c>
      <c r="I373" s="297" t="s">
        <v>660</v>
      </c>
      <c r="J373" s="296" t="str">
        <f>IF(ISBLANK(INDEX('Policy Characteristics'!D:D,MATCH($C373,'Policy Characteristics'!$C:$C,0))),"",INDEX('Policy Characteristics'!D:D,MATCH($C373,'Policy Characteristics'!$C:$C,0)))</f>
        <v>Subsidy for Electricity Production</v>
      </c>
      <c r="K373" s="293" t="str">
        <f>IF(ISBLANK(INDEX('Policy Characteristics'!E:E,MATCH($C373,'Policy Characteristics'!$C:$C,0))),"",INDEX('Policy Characteristics'!E:E,MATCH($C373,'Policy Characteristics'!$C:$C,0)))</f>
        <v>elec generation subsidy</v>
      </c>
      <c r="L373" s="293">
        <f>IF(ISBLANK(INDEX('Policy Characteristics'!F:F,MATCH($C373,'Policy Characteristics'!$C:$C,0))),"",INDEX('Policy Characteristics'!F:F,MATCH($C373,'Policy Characteristics'!$C:$C,0)))</f>
        <v>0</v>
      </c>
      <c r="M373" s="293">
        <f>IF(ISBLANK(INDEX('Policy Characteristics'!G:G,MATCH($C373,'Policy Characteristics'!$C:$C,0))),"",INDEX('Policy Characteristics'!G:G,MATCH($C373,'Policy Characteristics'!$C:$C,0)))</f>
        <v>60</v>
      </c>
      <c r="N373" s="293">
        <f>IF(ISBLANK(INDEX('Policy Characteristics'!H:H,MATCH($C373,'Policy Characteristics'!$C:$C,0))),"",INDEX('Policy Characteristics'!H:H,MATCH($C373,'Policy Characteristics'!$C:$C,0)))</f>
        <v>1</v>
      </c>
      <c r="O373" s="293" t="str">
        <f>IF(ISBLANK(INDEX('Policy Characteristics'!I:I,MATCH($C373,'Policy Characteristics'!$C:$C,0))),"",INDEX('Policy Characteristics'!I:I,MATCH($C373,'Policy Characteristics'!$C:$C,0)))</f>
        <v>$/MWh</v>
      </c>
      <c r="P373" s="293"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293" t="str">
        <f>IF(ISBLANK(INDEX('Policy Characteristics'!K:K,MATCH($C373,'Policy Characteristics'!$C:$C,0))),"",INDEX('Policy Characteristics'!K:K,MATCH($C373,'Policy Characteristics'!$C:$C,0)))</f>
        <v>electricity-sector-main.html#subsidies</v>
      </c>
      <c r="R373" s="293" t="str">
        <f>IF(ISBLANK(INDEX('Policy Characteristics'!L:L,MATCH($C373,'Policy Characteristics'!$C:$C,0))),"",INDEX('Policy Characteristics'!L:L,MATCH($C373,'Policy Characteristics'!$C:$C,0)))</f>
        <v>subsidy-for-electricity-production.html</v>
      </c>
      <c r="S373" s="299"/>
    </row>
    <row r="374" spans="1:19" x14ac:dyDescent="0.25">
      <c r="A374" s="293" t="str">
        <f>IF(ISBLANK(INDEX('Policy Characteristics'!A:A,MATCH($C374,'Policy Characteristics'!$C:$C,0))),"",INDEX('Policy Characteristics'!A:A,MATCH($C374,'Policy Characteristics'!$C:$C,0)))</f>
        <v>Electricity Supply</v>
      </c>
      <c r="B374" s="294" t="str">
        <f>IF(ISBLANK(INDEX('Policy Characteristics'!B:B,MATCH($C374,'Policy Characteristics'!$C:$C,0))),"",INDEX('Policy Characteristics'!B:B,MATCH($C374,'Policy Characteristics'!$C:$C,0)))</f>
        <v>Subsidy for Electricity Production</v>
      </c>
      <c r="C374" s="293" t="str">
        <f t="shared" si="27"/>
        <v>Subsidy for Elec Production by Fuel</v>
      </c>
      <c r="D374" s="299" t="s">
        <v>726</v>
      </c>
      <c r="E374" s="298" t="s">
        <v>736</v>
      </c>
      <c r="F374" s="298" t="s">
        <v>727</v>
      </c>
      <c r="G374" s="299" t="s">
        <v>739</v>
      </c>
      <c r="H374" s="20">
        <v>701</v>
      </c>
      <c r="I374" s="297" t="s">
        <v>660</v>
      </c>
      <c r="J374" s="296" t="str">
        <f>IF(ISBLANK(INDEX('Policy Characteristics'!D:D,MATCH($C374,'Policy Characteristics'!$C:$C,0))),"",INDEX('Policy Characteristics'!D:D,MATCH($C374,'Policy Characteristics'!$C:$C,0)))</f>
        <v>Subsidy for Electricity Production</v>
      </c>
      <c r="K374" s="293" t="str">
        <f>IF(ISBLANK(INDEX('Policy Characteristics'!E:E,MATCH($C374,'Policy Characteristics'!$C:$C,0))),"",INDEX('Policy Characteristics'!E:E,MATCH($C374,'Policy Characteristics'!$C:$C,0)))</f>
        <v>elec generation subsidy</v>
      </c>
      <c r="L374" s="293">
        <f>IF(ISBLANK(INDEX('Policy Characteristics'!F:F,MATCH($C374,'Policy Characteristics'!$C:$C,0))),"",INDEX('Policy Characteristics'!F:F,MATCH($C374,'Policy Characteristics'!$C:$C,0)))</f>
        <v>0</v>
      </c>
      <c r="M374" s="293">
        <f>IF(ISBLANK(INDEX('Policy Characteristics'!G:G,MATCH($C374,'Policy Characteristics'!$C:$C,0))),"",INDEX('Policy Characteristics'!G:G,MATCH($C374,'Policy Characteristics'!$C:$C,0)))</f>
        <v>60</v>
      </c>
      <c r="N374" s="293">
        <f>IF(ISBLANK(INDEX('Policy Characteristics'!H:H,MATCH($C374,'Policy Characteristics'!$C:$C,0))),"",INDEX('Policy Characteristics'!H:H,MATCH($C374,'Policy Characteristics'!$C:$C,0)))</f>
        <v>1</v>
      </c>
      <c r="O374" s="293" t="str">
        <f>IF(ISBLANK(INDEX('Policy Characteristics'!I:I,MATCH($C374,'Policy Characteristics'!$C:$C,0))),"",INDEX('Policy Characteristics'!I:I,MATCH($C374,'Policy Characteristics'!$C:$C,0)))</f>
        <v>$/MWh</v>
      </c>
      <c r="P374" s="293"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293" t="str">
        <f>IF(ISBLANK(INDEX('Policy Characteristics'!K:K,MATCH($C374,'Policy Characteristics'!$C:$C,0))),"",INDEX('Policy Characteristics'!K:K,MATCH($C374,'Policy Characteristics'!$C:$C,0)))</f>
        <v>electricity-sector-main.html#subsidies</v>
      </c>
      <c r="R374" s="293" t="str">
        <f>IF(ISBLANK(INDEX('Policy Characteristics'!L:L,MATCH($C374,'Policy Characteristics'!$C:$C,0))),"",INDEX('Policy Characteristics'!L:L,MATCH($C374,'Policy Characteristics'!$C:$C,0)))</f>
        <v>subsidy-for-electricity-production.html</v>
      </c>
      <c r="S374" s="299"/>
    </row>
    <row r="375" spans="1:19" x14ac:dyDescent="0.25">
      <c r="A375" s="293" t="str">
        <f>IF(ISBLANK(INDEX('Policy Characteristics'!A:A,MATCH($C375,'Policy Characteristics'!$C:$C,0))),"",INDEX('Policy Characteristics'!A:A,MATCH($C375,'Policy Characteristics'!$C:$C,0)))</f>
        <v>Electricity Supply</v>
      </c>
      <c r="B375" s="294" t="str">
        <f>IF(ISBLANK(INDEX('Policy Characteristics'!B:B,MATCH($C375,'Policy Characteristics'!$C:$C,0))),"",INDEX('Policy Characteristics'!B:B,MATCH($C375,'Policy Characteristics'!$C:$C,0)))</f>
        <v>Subsidy for Electricity Production</v>
      </c>
      <c r="C375" s="293" t="str">
        <f t="shared" si="27"/>
        <v>Subsidy for Elec Production by Fuel</v>
      </c>
      <c r="D375" s="299" t="s">
        <v>726</v>
      </c>
      <c r="E375" s="298" t="s">
        <v>737</v>
      </c>
      <c r="F375" s="298" t="s">
        <v>727</v>
      </c>
      <c r="G375" s="299"/>
      <c r="H375" s="20">
        <v>1579</v>
      </c>
      <c r="I375" s="297" t="s">
        <v>660</v>
      </c>
      <c r="J375" s="296" t="str">
        <f>IF(ISBLANK(INDEX('Policy Characteristics'!D:D,MATCH($C375,'Policy Characteristics'!$C:$C,0))),"",INDEX('Policy Characteristics'!D:D,MATCH($C375,'Policy Characteristics'!$C:$C,0)))</f>
        <v>Subsidy for Electricity Production</v>
      </c>
      <c r="K375" s="293" t="str">
        <f>IF(ISBLANK(INDEX('Policy Characteristics'!E:E,MATCH($C375,'Policy Characteristics'!$C:$C,0))),"",INDEX('Policy Characteristics'!E:E,MATCH($C375,'Policy Characteristics'!$C:$C,0)))</f>
        <v>elec generation subsidy</v>
      </c>
      <c r="L375" s="293">
        <f>IF(ISBLANK(INDEX('Policy Characteristics'!F:F,MATCH($C375,'Policy Characteristics'!$C:$C,0))),"",INDEX('Policy Characteristics'!F:F,MATCH($C375,'Policy Characteristics'!$C:$C,0)))</f>
        <v>0</v>
      </c>
      <c r="M375" s="293">
        <f>IF(ISBLANK(INDEX('Policy Characteristics'!G:G,MATCH($C375,'Policy Characteristics'!$C:$C,0))),"",INDEX('Policy Characteristics'!G:G,MATCH($C375,'Policy Characteristics'!$C:$C,0)))</f>
        <v>60</v>
      </c>
      <c r="N375" s="293">
        <f>IF(ISBLANK(INDEX('Policy Characteristics'!H:H,MATCH($C375,'Policy Characteristics'!$C:$C,0))),"",INDEX('Policy Characteristics'!H:H,MATCH($C375,'Policy Characteristics'!$C:$C,0)))</f>
        <v>1</v>
      </c>
      <c r="O375" s="293" t="str">
        <f>IF(ISBLANK(INDEX('Policy Characteristics'!I:I,MATCH($C375,'Policy Characteristics'!$C:$C,0))),"",INDEX('Policy Characteristics'!I:I,MATCH($C375,'Policy Characteristics'!$C:$C,0)))</f>
        <v>$/MWh</v>
      </c>
      <c r="P375" s="293"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293" t="str">
        <f>IF(ISBLANK(INDEX('Policy Characteristics'!K:K,MATCH($C375,'Policy Characteristics'!$C:$C,0))),"",INDEX('Policy Characteristics'!K:K,MATCH($C375,'Policy Characteristics'!$C:$C,0)))</f>
        <v>electricity-sector-main.html#subsidies</v>
      </c>
      <c r="R375" s="293" t="str">
        <f>IF(ISBLANK(INDEX('Policy Characteristics'!L:L,MATCH($C375,'Policy Characteristics'!$C:$C,0))),"",INDEX('Policy Characteristics'!L:L,MATCH($C375,'Policy Characteristics'!$C:$C,0)))</f>
        <v>subsidy-for-electricity-production.html</v>
      </c>
      <c r="S375" s="299"/>
    </row>
    <row r="376" spans="1:19" x14ac:dyDescent="0.25">
      <c r="A376" s="293" t="str">
        <f>IF(ISBLANK(INDEX('Policy Characteristics'!A:A,MATCH($C376,'Policy Characteristics'!$C:$C,0))),"",INDEX('Policy Characteristics'!A:A,MATCH($C376,'Policy Characteristics'!$C:$C,0)))</f>
        <v>Electricity Supply</v>
      </c>
      <c r="B376" s="294" t="str">
        <f>IF(ISBLANK(INDEX('Policy Characteristics'!B:B,MATCH($C376,'Policy Characteristics'!$C:$C,0))),"",INDEX('Policy Characteristics'!B:B,MATCH($C376,'Policy Characteristics'!$C:$C,0)))</f>
        <v>Subsidy for Electricity Production</v>
      </c>
      <c r="C376" s="293" t="str">
        <f t="shared" si="27"/>
        <v>Subsidy for Elec Production by Fuel</v>
      </c>
      <c r="D376" s="299" t="s">
        <v>726</v>
      </c>
      <c r="E376" s="298" t="s">
        <v>738</v>
      </c>
      <c r="F376" s="298" t="s">
        <v>727</v>
      </c>
      <c r="G376" s="299" t="s">
        <v>740</v>
      </c>
      <c r="H376" s="20">
        <v>1580</v>
      </c>
      <c r="I376" s="297" t="s">
        <v>660</v>
      </c>
      <c r="J376" s="296" t="str">
        <f>IF(ISBLANK(INDEX('Policy Characteristics'!D:D,MATCH($C376,'Policy Characteristics'!$C:$C,0))),"",INDEX('Policy Characteristics'!D:D,MATCH($C376,'Policy Characteristics'!$C:$C,0)))</f>
        <v>Subsidy for Electricity Production</v>
      </c>
      <c r="K376" s="293" t="str">
        <f>IF(ISBLANK(INDEX('Policy Characteristics'!E:E,MATCH($C376,'Policy Characteristics'!$C:$C,0))),"",INDEX('Policy Characteristics'!E:E,MATCH($C376,'Policy Characteristics'!$C:$C,0)))</f>
        <v>elec generation subsidy</v>
      </c>
      <c r="L376" s="293">
        <f>IF(ISBLANK(INDEX('Policy Characteristics'!F:F,MATCH($C376,'Policy Characteristics'!$C:$C,0))),"",INDEX('Policy Characteristics'!F:F,MATCH($C376,'Policy Characteristics'!$C:$C,0)))</f>
        <v>0</v>
      </c>
      <c r="M376" s="293">
        <f>IF(ISBLANK(INDEX('Policy Characteristics'!G:G,MATCH($C376,'Policy Characteristics'!$C:$C,0))),"",INDEX('Policy Characteristics'!G:G,MATCH($C376,'Policy Characteristics'!$C:$C,0)))</f>
        <v>60</v>
      </c>
      <c r="N376" s="293">
        <f>IF(ISBLANK(INDEX('Policy Characteristics'!H:H,MATCH($C376,'Policy Characteristics'!$C:$C,0))),"",INDEX('Policy Characteristics'!H:H,MATCH($C376,'Policy Characteristics'!$C:$C,0)))</f>
        <v>1</v>
      </c>
      <c r="O376" s="293" t="str">
        <f>IF(ISBLANK(INDEX('Policy Characteristics'!I:I,MATCH($C376,'Policy Characteristics'!$C:$C,0))),"",INDEX('Policy Characteristics'!I:I,MATCH($C376,'Policy Characteristics'!$C:$C,0)))</f>
        <v>$/MWh</v>
      </c>
      <c r="P376" s="293"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293" t="str">
        <f>IF(ISBLANK(INDEX('Policy Characteristics'!K:K,MATCH($C376,'Policy Characteristics'!$C:$C,0))),"",INDEX('Policy Characteristics'!K:K,MATCH($C376,'Policy Characteristics'!$C:$C,0)))</f>
        <v>electricity-sector-main.html#subsidies</v>
      </c>
      <c r="R376" s="293" t="str">
        <f>IF(ISBLANK(INDEX('Policy Characteristics'!L:L,MATCH($C376,'Policy Characteristics'!$C:$C,0))),"",INDEX('Policy Characteristics'!L:L,MATCH($C376,'Policy Characteristics'!$C:$C,0)))</f>
        <v>subsidy-for-electricity-production.html</v>
      </c>
      <c r="S376" s="299"/>
    </row>
    <row r="377" spans="1:19" x14ac:dyDescent="0.25">
      <c r="A377" s="293" t="str">
        <f>IF(ISBLANK(INDEX('Policy Characteristics'!A:A,MATCH($C377,'Policy Characteristics'!$C:$C,0))),"",INDEX('Policy Characteristics'!A:A,MATCH($C377,'Policy Characteristics'!$C:$C,0)))</f>
        <v>Electricity Supply</v>
      </c>
      <c r="B377" s="294" t="str">
        <f>IF(ISBLANK(INDEX('Policy Characteristics'!B:B,MATCH($C377,'Policy Characteristics'!$C:$C,0))),"",INDEX('Policy Characteristics'!B:B,MATCH($C377,'Policy Characteristics'!$C:$C,0)))</f>
        <v>Subsidy for Electricity Production</v>
      </c>
      <c r="C377" s="293" t="str">
        <f t="shared" si="27"/>
        <v>Subsidy for Elec Production by Fuel</v>
      </c>
      <c r="D377" s="299" t="s">
        <v>728</v>
      </c>
      <c r="E377" s="298" t="s">
        <v>736</v>
      </c>
      <c r="F377" s="299" t="s">
        <v>729</v>
      </c>
      <c r="G377" s="299" t="s">
        <v>739</v>
      </c>
      <c r="H377" s="20">
        <v>184</v>
      </c>
      <c r="I377" s="295" t="s">
        <v>650</v>
      </c>
      <c r="J377" s="296" t="str">
        <f>IF(ISBLANK(INDEX('Policy Characteristics'!D:D,MATCH($C377,'Policy Characteristics'!$C:$C,0))),"",INDEX('Policy Characteristics'!D:D,MATCH($C377,'Policy Characteristics'!$C:$C,0)))</f>
        <v>Subsidy for Electricity Production</v>
      </c>
      <c r="K377" s="293" t="str">
        <f>IF(ISBLANK(INDEX('Policy Characteristics'!E:E,MATCH($C377,'Policy Characteristics'!$C:$C,0))),"",INDEX('Policy Characteristics'!E:E,MATCH($C377,'Policy Characteristics'!$C:$C,0)))</f>
        <v>elec generation subsidy</v>
      </c>
      <c r="L377" s="293">
        <f>IF(ISBLANK(INDEX('Policy Characteristics'!F:F,MATCH($C377,'Policy Characteristics'!$C:$C,0))),"",INDEX('Policy Characteristics'!F:F,MATCH($C377,'Policy Characteristics'!$C:$C,0)))</f>
        <v>0</v>
      </c>
      <c r="M377" s="293">
        <f>IF(ISBLANK(INDEX('Policy Characteristics'!G:G,MATCH($C377,'Policy Characteristics'!$C:$C,0))),"",INDEX('Policy Characteristics'!G:G,MATCH($C377,'Policy Characteristics'!$C:$C,0)))</f>
        <v>60</v>
      </c>
      <c r="N377" s="293">
        <f>IF(ISBLANK(INDEX('Policy Characteristics'!H:H,MATCH($C377,'Policy Characteristics'!$C:$C,0))),"",INDEX('Policy Characteristics'!H:H,MATCH($C377,'Policy Characteristics'!$C:$C,0)))</f>
        <v>1</v>
      </c>
      <c r="O377" s="293" t="str">
        <f>IF(ISBLANK(INDEX('Policy Characteristics'!I:I,MATCH($C377,'Policy Characteristics'!$C:$C,0))),"",INDEX('Policy Characteristics'!I:I,MATCH($C377,'Policy Characteristics'!$C:$C,0)))</f>
        <v>$/MWh</v>
      </c>
      <c r="P377" s="293"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293" t="str">
        <f>IF(ISBLANK(INDEX('Policy Characteristics'!K:K,MATCH($C377,'Policy Characteristics'!$C:$C,0))),"",INDEX('Policy Characteristics'!K:K,MATCH($C377,'Policy Characteristics'!$C:$C,0)))</f>
        <v>electricity-sector-main.html#subsidies</v>
      </c>
      <c r="R377" s="293" t="str">
        <f>IF(ISBLANK(INDEX('Policy Characteristics'!L:L,MATCH($C377,'Policy Characteristics'!$C:$C,0))),"",INDEX('Policy Characteristics'!L:L,MATCH($C377,'Policy Characteristics'!$C:$C,0)))</f>
        <v>subsidy-for-electricity-production.html</v>
      </c>
      <c r="S377" s="299"/>
    </row>
    <row r="378" spans="1:19" x14ac:dyDescent="0.25">
      <c r="A378" s="293" t="str">
        <f>IF(ISBLANK(INDEX('Policy Characteristics'!A:A,MATCH($C378,'Policy Characteristics'!$C:$C,0))),"",INDEX('Policy Characteristics'!A:A,MATCH($C378,'Policy Characteristics'!$C:$C,0)))</f>
        <v>Electricity Supply</v>
      </c>
      <c r="B378" s="294" t="str">
        <f>IF(ISBLANK(INDEX('Policy Characteristics'!B:B,MATCH($C378,'Policy Characteristics'!$C:$C,0))),"",INDEX('Policy Characteristics'!B:B,MATCH($C378,'Policy Characteristics'!$C:$C,0)))</f>
        <v>Subsidy for Electricity Production</v>
      </c>
      <c r="C378" s="293" t="str">
        <f t="shared" si="27"/>
        <v>Subsidy for Elec Production by Fuel</v>
      </c>
      <c r="D378" s="299" t="s">
        <v>728</v>
      </c>
      <c r="E378" s="298" t="s">
        <v>737</v>
      </c>
      <c r="F378" s="299" t="s">
        <v>729</v>
      </c>
      <c r="G378" s="299"/>
      <c r="H378" s="20">
        <v>1581</v>
      </c>
      <c r="I378" s="297" t="s">
        <v>660</v>
      </c>
      <c r="J378" s="296" t="str">
        <f>IF(ISBLANK(INDEX('Policy Characteristics'!D:D,MATCH($C378,'Policy Characteristics'!$C:$C,0))),"",INDEX('Policy Characteristics'!D:D,MATCH($C378,'Policy Characteristics'!$C:$C,0)))</f>
        <v>Subsidy for Electricity Production</v>
      </c>
      <c r="K378" s="293" t="str">
        <f>IF(ISBLANK(INDEX('Policy Characteristics'!E:E,MATCH($C378,'Policy Characteristics'!$C:$C,0))),"",INDEX('Policy Characteristics'!E:E,MATCH($C378,'Policy Characteristics'!$C:$C,0)))</f>
        <v>elec generation subsidy</v>
      </c>
      <c r="L378" s="293">
        <f>IF(ISBLANK(INDEX('Policy Characteristics'!F:F,MATCH($C378,'Policy Characteristics'!$C:$C,0))),"",INDEX('Policy Characteristics'!F:F,MATCH($C378,'Policy Characteristics'!$C:$C,0)))</f>
        <v>0</v>
      </c>
      <c r="M378" s="293">
        <f>IF(ISBLANK(INDEX('Policy Characteristics'!G:G,MATCH($C378,'Policy Characteristics'!$C:$C,0))),"",INDEX('Policy Characteristics'!G:G,MATCH($C378,'Policy Characteristics'!$C:$C,0)))</f>
        <v>60</v>
      </c>
      <c r="N378" s="293">
        <f>IF(ISBLANK(INDEX('Policy Characteristics'!H:H,MATCH($C378,'Policy Characteristics'!$C:$C,0))),"",INDEX('Policy Characteristics'!H:H,MATCH($C378,'Policy Characteristics'!$C:$C,0)))</f>
        <v>1</v>
      </c>
      <c r="O378" s="293" t="str">
        <f>IF(ISBLANK(INDEX('Policy Characteristics'!I:I,MATCH($C378,'Policy Characteristics'!$C:$C,0))),"",INDEX('Policy Characteristics'!I:I,MATCH($C378,'Policy Characteristics'!$C:$C,0)))</f>
        <v>$/MWh</v>
      </c>
      <c r="P378" s="293"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293" t="str">
        <f>IF(ISBLANK(INDEX('Policy Characteristics'!K:K,MATCH($C378,'Policy Characteristics'!$C:$C,0))),"",INDEX('Policy Characteristics'!K:K,MATCH($C378,'Policy Characteristics'!$C:$C,0)))</f>
        <v>electricity-sector-main.html#subsidies</v>
      </c>
      <c r="R378" s="293" t="str">
        <f>IF(ISBLANK(INDEX('Policy Characteristics'!L:L,MATCH($C378,'Policy Characteristics'!$C:$C,0))),"",INDEX('Policy Characteristics'!L:L,MATCH($C378,'Policy Characteristics'!$C:$C,0)))</f>
        <v>subsidy-for-electricity-production.html</v>
      </c>
      <c r="S378" s="299"/>
    </row>
    <row r="379" spans="1:19" x14ac:dyDescent="0.25">
      <c r="A379" s="293" t="str">
        <f>IF(ISBLANK(INDEX('Policy Characteristics'!A:A,MATCH($C379,'Policy Characteristics'!$C:$C,0))),"",INDEX('Policy Characteristics'!A:A,MATCH($C379,'Policy Characteristics'!$C:$C,0)))</f>
        <v>Electricity Supply</v>
      </c>
      <c r="B379" s="294" t="str">
        <f>IF(ISBLANK(INDEX('Policy Characteristics'!B:B,MATCH($C379,'Policy Characteristics'!$C:$C,0))),"",INDEX('Policy Characteristics'!B:B,MATCH($C379,'Policy Characteristics'!$C:$C,0)))</f>
        <v>Subsidy for Electricity Production</v>
      </c>
      <c r="C379" s="293" t="str">
        <f t="shared" si="27"/>
        <v>Subsidy for Elec Production by Fuel</v>
      </c>
      <c r="D379" s="299" t="s">
        <v>728</v>
      </c>
      <c r="E379" s="298" t="s">
        <v>738</v>
      </c>
      <c r="F379" s="299" t="s">
        <v>729</v>
      </c>
      <c r="G379" s="299" t="s">
        <v>740</v>
      </c>
      <c r="H379" s="20">
        <v>1582</v>
      </c>
      <c r="I379" s="295" t="s">
        <v>650</v>
      </c>
      <c r="J379" s="296" t="str">
        <f>IF(ISBLANK(INDEX('Policy Characteristics'!D:D,MATCH($C379,'Policy Characteristics'!$C:$C,0))),"",INDEX('Policy Characteristics'!D:D,MATCH($C379,'Policy Characteristics'!$C:$C,0)))</f>
        <v>Subsidy for Electricity Production</v>
      </c>
      <c r="K379" s="293" t="str">
        <f>IF(ISBLANK(INDEX('Policy Characteristics'!E:E,MATCH($C379,'Policy Characteristics'!$C:$C,0))),"",INDEX('Policy Characteristics'!E:E,MATCH($C379,'Policy Characteristics'!$C:$C,0)))</f>
        <v>elec generation subsidy</v>
      </c>
      <c r="L379" s="293">
        <f>IF(ISBLANK(INDEX('Policy Characteristics'!F:F,MATCH($C379,'Policy Characteristics'!$C:$C,0))),"",INDEX('Policy Characteristics'!F:F,MATCH($C379,'Policy Characteristics'!$C:$C,0)))</f>
        <v>0</v>
      </c>
      <c r="M379" s="293">
        <f>IF(ISBLANK(INDEX('Policy Characteristics'!G:G,MATCH($C379,'Policy Characteristics'!$C:$C,0))),"",INDEX('Policy Characteristics'!G:G,MATCH($C379,'Policy Characteristics'!$C:$C,0)))</f>
        <v>60</v>
      </c>
      <c r="N379" s="293">
        <f>IF(ISBLANK(INDEX('Policy Characteristics'!H:H,MATCH($C379,'Policy Characteristics'!$C:$C,0))),"",INDEX('Policy Characteristics'!H:H,MATCH($C379,'Policy Characteristics'!$C:$C,0)))</f>
        <v>1</v>
      </c>
      <c r="O379" s="293" t="str">
        <f>IF(ISBLANK(INDEX('Policy Characteristics'!I:I,MATCH($C379,'Policy Characteristics'!$C:$C,0))),"",INDEX('Policy Characteristics'!I:I,MATCH($C379,'Policy Characteristics'!$C:$C,0)))</f>
        <v>$/MWh</v>
      </c>
      <c r="P379" s="293"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293" t="str">
        <f>IF(ISBLANK(INDEX('Policy Characteristics'!K:K,MATCH($C379,'Policy Characteristics'!$C:$C,0))),"",INDEX('Policy Characteristics'!K:K,MATCH($C379,'Policy Characteristics'!$C:$C,0)))</f>
        <v>electricity-sector-main.html#subsidies</v>
      </c>
      <c r="R379" s="293" t="str">
        <f>IF(ISBLANK(INDEX('Policy Characteristics'!L:L,MATCH($C379,'Policy Characteristics'!$C:$C,0))),"",INDEX('Policy Characteristics'!L:L,MATCH($C379,'Policy Characteristics'!$C:$C,0)))</f>
        <v>subsidy-for-electricity-production.html</v>
      </c>
      <c r="S379" s="299"/>
    </row>
    <row r="380" spans="1:19" x14ac:dyDescent="0.25">
      <c r="A380" s="293" t="str">
        <f>IF(ISBLANK(INDEX('Policy Characteristics'!A:A,MATCH($C380,'Policy Characteristics'!$C:$C,0))),"",INDEX('Policy Characteristics'!A:A,MATCH($C380,'Policy Characteristics'!$C:$C,0)))</f>
        <v>Electricity Supply</v>
      </c>
      <c r="B380" s="294" t="str">
        <f>IF(ISBLANK(INDEX('Policy Characteristics'!B:B,MATCH($C380,'Policy Characteristics'!$C:$C,0))),"",INDEX('Policy Characteristics'!B:B,MATCH($C380,'Policy Characteristics'!$C:$C,0)))</f>
        <v>Subsidy for Electricity Production</v>
      </c>
      <c r="C380" s="293" t="str">
        <f t="shared" si="27"/>
        <v>Subsidy for Elec Production by Fuel</v>
      </c>
      <c r="D380" s="299" t="s">
        <v>730</v>
      </c>
      <c r="E380" s="298" t="s">
        <v>736</v>
      </c>
      <c r="F380" s="299" t="s">
        <v>731</v>
      </c>
      <c r="G380" s="299" t="s">
        <v>739</v>
      </c>
      <c r="H380" s="20">
        <v>702</v>
      </c>
      <c r="I380" s="297" t="s">
        <v>660</v>
      </c>
      <c r="J380" s="296" t="str">
        <f>IF(ISBLANK(INDEX('Policy Characteristics'!D:D,MATCH($C380,'Policy Characteristics'!$C:$C,0))),"",INDEX('Policy Characteristics'!D:D,MATCH($C380,'Policy Characteristics'!$C:$C,0)))</f>
        <v>Subsidy for Electricity Production</v>
      </c>
      <c r="K380" s="293" t="str">
        <f>IF(ISBLANK(INDEX('Policy Characteristics'!E:E,MATCH($C380,'Policy Characteristics'!$C:$C,0))),"",INDEX('Policy Characteristics'!E:E,MATCH($C380,'Policy Characteristics'!$C:$C,0)))</f>
        <v>elec generation subsidy</v>
      </c>
      <c r="L380" s="293">
        <f>IF(ISBLANK(INDEX('Policy Characteristics'!F:F,MATCH($C380,'Policy Characteristics'!$C:$C,0))),"",INDEX('Policy Characteristics'!F:F,MATCH($C380,'Policy Characteristics'!$C:$C,0)))</f>
        <v>0</v>
      </c>
      <c r="M380" s="293">
        <f>IF(ISBLANK(INDEX('Policy Characteristics'!G:G,MATCH($C380,'Policy Characteristics'!$C:$C,0))),"",INDEX('Policy Characteristics'!G:G,MATCH($C380,'Policy Characteristics'!$C:$C,0)))</f>
        <v>60</v>
      </c>
      <c r="N380" s="293">
        <f>IF(ISBLANK(INDEX('Policy Characteristics'!H:H,MATCH($C380,'Policy Characteristics'!$C:$C,0))),"",INDEX('Policy Characteristics'!H:H,MATCH($C380,'Policy Characteristics'!$C:$C,0)))</f>
        <v>1</v>
      </c>
      <c r="O380" s="293" t="str">
        <f>IF(ISBLANK(INDEX('Policy Characteristics'!I:I,MATCH($C380,'Policy Characteristics'!$C:$C,0))),"",INDEX('Policy Characteristics'!I:I,MATCH($C380,'Policy Characteristics'!$C:$C,0)))</f>
        <v>$/MWh</v>
      </c>
      <c r="P380" s="293"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293" t="str">
        <f>IF(ISBLANK(INDEX('Policy Characteristics'!K:K,MATCH($C380,'Policy Characteristics'!$C:$C,0))),"",INDEX('Policy Characteristics'!K:K,MATCH($C380,'Policy Characteristics'!$C:$C,0)))</f>
        <v>electricity-sector-main.html#subsidies</v>
      </c>
      <c r="R380" s="293" t="str">
        <f>IF(ISBLANK(INDEX('Policy Characteristics'!L:L,MATCH($C380,'Policy Characteristics'!$C:$C,0))),"",INDEX('Policy Characteristics'!L:L,MATCH($C380,'Policy Characteristics'!$C:$C,0)))</f>
        <v>subsidy-for-electricity-production.html</v>
      </c>
      <c r="S380" s="299"/>
    </row>
    <row r="381" spans="1:19" x14ac:dyDescent="0.25">
      <c r="A381" s="293" t="str">
        <f>IF(ISBLANK(INDEX('Policy Characteristics'!A:A,MATCH($C381,'Policy Characteristics'!$C:$C,0))),"",INDEX('Policy Characteristics'!A:A,MATCH($C381,'Policy Characteristics'!$C:$C,0)))</f>
        <v>Electricity Supply</v>
      </c>
      <c r="B381" s="294" t="str">
        <f>IF(ISBLANK(INDEX('Policy Characteristics'!B:B,MATCH($C381,'Policy Characteristics'!$C:$C,0))),"",INDEX('Policy Characteristics'!B:B,MATCH($C381,'Policy Characteristics'!$C:$C,0)))</f>
        <v>Subsidy for Electricity Production</v>
      </c>
      <c r="C381" s="293" t="str">
        <f t="shared" si="27"/>
        <v>Subsidy for Elec Production by Fuel</v>
      </c>
      <c r="D381" s="299" t="s">
        <v>730</v>
      </c>
      <c r="E381" s="298" t="s">
        <v>737</v>
      </c>
      <c r="F381" s="299" t="s">
        <v>731</v>
      </c>
      <c r="G381" s="299"/>
      <c r="H381" s="20">
        <v>1583</v>
      </c>
      <c r="I381" s="297" t="s">
        <v>660</v>
      </c>
      <c r="J381" s="296" t="str">
        <f>IF(ISBLANK(INDEX('Policy Characteristics'!D:D,MATCH($C381,'Policy Characteristics'!$C:$C,0))),"",INDEX('Policy Characteristics'!D:D,MATCH($C381,'Policy Characteristics'!$C:$C,0)))</f>
        <v>Subsidy for Electricity Production</v>
      </c>
      <c r="K381" s="293" t="str">
        <f>IF(ISBLANK(INDEX('Policy Characteristics'!E:E,MATCH($C381,'Policy Characteristics'!$C:$C,0))),"",INDEX('Policy Characteristics'!E:E,MATCH($C381,'Policy Characteristics'!$C:$C,0)))</f>
        <v>elec generation subsidy</v>
      </c>
      <c r="L381" s="293">
        <f>IF(ISBLANK(INDEX('Policy Characteristics'!F:F,MATCH($C381,'Policy Characteristics'!$C:$C,0))),"",INDEX('Policy Characteristics'!F:F,MATCH($C381,'Policy Characteristics'!$C:$C,0)))</f>
        <v>0</v>
      </c>
      <c r="M381" s="293">
        <f>IF(ISBLANK(INDEX('Policy Characteristics'!G:G,MATCH($C381,'Policy Characteristics'!$C:$C,0))),"",INDEX('Policy Characteristics'!G:G,MATCH($C381,'Policy Characteristics'!$C:$C,0)))</f>
        <v>60</v>
      </c>
      <c r="N381" s="293">
        <f>IF(ISBLANK(INDEX('Policy Characteristics'!H:H,MATCH($C381,'Policy Characteristics'!$C:$C,0))),"",INDEX('Policy Characteristics'!H:H,MATCH($C381,'Policy Characteristics'!$C:$C,0)))</f>
        <v>1</v>
      </c>
      <c r="O381" s="293" t="str">
        <f>IF(ISBLANK(INDEX('Policy Characteristics'!I:I,MATCH($C381,'Policy Characteristics'!$C:$C,0))),"",INDEX('Policy Characteristics'!I:I,MATCH($C381,'Policy Characteristics'!$C:$C,0)))</f>
        <v>$/MWh</v>
      </c>
      <c r="P381" s="293"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293" t="str">
        <f>IF(ISBLANK(INDEX('Policy Characteristics'!K:K,MATCH($C381,'Policy Characteristics'!$C:$C,0))),"",INDEX('Policy Characteristics'!K:K,MATCH($C381,'Policy Characteristics'!$C:$C,0)))</f>
        <v>electricity-sector-main.html#subsidies</v>
      </c>
      <c r="R381" s="293" t="str">
        <f>IF(ISBLANK(INDEX('Policy Characteristics'!L:L,MATCH($C381,'Policy Characteristics'!$C:$C,0))),"",INDEX('Policy Characteristics'!L:L,MATCH($C381,'Policy Characteristics'!$C:$C,0)))</f>
        <v>subsidy-for-electricity-production.html</v>
      </c>
      <c r="S381" s="299"/>
    </row>
    <row r="382" spans="1:19" x14ac:dyDescent="0.25">
      <c r="A382" s="293" t="str">
        <f>IF(ISBLANK(INDEX('Policy Characteristics'!A:A,MATCH($C382,'Policy Characteristics'!$C:$C,0))),"",INDEX('Policy Characteristics'!A:A,MATCH($C382,'Policy Characteristics'!$C:$C,0)))</f>
        <v>Electricity Supply</v>
      </c>
      <c r="B382" s="294" t="str">
        <f>IF(ISBLANK(INDEX('Policy Characteristics'!B:B,MATCH($C382,'Policy Characteristics'!$C:$C,0))),"",INDEX('Policy Characteristics'!B:B,MATCH($C382,'Policy Characteristics'!$C:$C,0)))</f>
        <v>Subsidy for Electricity Production</v>
      </c>
      <c r="C382" s="293" t="str">
        <f t="shared" si="27"/>
        <v>Subsidy for Elec Production by Fuel</v>
      </c>
      <c r="D382" s="299" t="s">
        <v>730</v>
      </c>
      <c r="E382" s="298" t="s">
        <v>738</v>
      </c>
      <c r="F382" s="299" t="s">
        <v>731</v>
      </c>
      <c r="G382" s="299" t="s">
        <v>740</v>
      </c>
      <c r="H382" s="20">
        <v>1584</v>
      </c>
      <c r="I382" s="297" t="s">
        <v>660</v>
      </c>
      <c r="J382" s="296" t="str">
        <f>IF(ISBLANK(INDEX('Policy Characteristics'!D:D,MATCH($C382,'Policy Characteristics'!$C:$C,0))),"",INDEX('Policy Characteristics'!D:D,MATCH($C382,'Policy Characteristics'!$C:$C,0)))</f>
        <v>Subsidy for Electricity Production</v>
      </c>
      <c r="K382" s="293" t="str">
        <f>IF(ISBLANK(INDEX('Policy Characteristics'!E:E,MATCH($C382,'Policy Characteristics'!$C:$C,0))),"",INDEX('Policy Characteristics'!E:E,MATCH($C382,'Policy Characteristics'!$C:$C,0)))</f>
        <v>elec generation subsidy</v>
      </c>
      <c r="L382" s="293">
        <f>IF(ISBLANK(INDEX('Policy Characteristics'!F:F,MATCH($C382,'Policy Characteristics'!$C:$C,0))),"",INDEX('Policy Characteristics'!F:F,MATCH($C382,'Policy Characteristics'!$C:$C,0)))</f>
        <v>0</v>
      </c>
      <c r="M382" s="293">
        <f>IF(ISBLANK(INDEX('Policy Characteristics'!G:G,MATCH($C382,'Policy Characteristics'!$C:$C,0))),"",INDEX('Policy Characteristics'!G:G,MATCH($C382,'Policy Characteristics'!$C:$C,0)))</f>
        <v>60</v>
      </c>
      <c r="N382" s="293">
        <f>IF(ISBLANK(INDEX('Policy Characteristics'!H:H,MATCH($C382,'Policy Characteristics'!$C:$C,0))),"",INDEX('Policy Characteristics'!H:H,MATCH($C382,'Policy Characteristics'!$C:$C,0)))</f>
        <v>1</v>
      </c>
      <c r="O382" s="293" t="str">
        <f>IF(ISBLANK(INDEX('Policy Characteristics'!I:I,MATCH($C382,'Policy Characteristics'!$C:$C,0))),"",INDEX('Policy Characteristics'!I:I,MATCH($C382,'Policy Characteristics'!$C:$C,0)))</f>
        <v>$/MWh</v>
      </c>
      <c r="P382" s="293"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293" t="str">
        <f>IF(ISBLANK(INDEX('Policy Characteristics'!K:K,MATCH($C382,'Policy Characteristics'!$C:$C,0))),"",INDEX('Policy Characteristics'!K:K,MATCH($C382,'Policy Characteristics'!$C:$C,0)))</f>
        <v>electricity-sector-main.html#subsidies</v>
      </c>
      <c r="R382" s="293" t="str">
        <f>IF(ISBLANK(INDEX('Policy Characteristics'!L:L,MATCH($C382,'Policy Characteristics'!$C:$C,0))),"",INDEX('Policy Characteristics'!L:L,MATCH($C382,'Policy Characteristics'!$C:$C,0)))</f>
        <v>subsidy-for-electricity-production.html</v>
      </c>
      <c r="S382" s="299"/>
    </row>
    <row r="383" spans="1:19" x14ac:dyDescent="0.25">
      <c r="A383" s="293" t="str">
        <f>IF(ISBLANK(INDEX('Policy Characteristics'!A:A,MATCH($C383,'Policy Characteristics'!$C:$C,0))),"",INDEX('Policy Characteristics'!A:A,MATCH($C383,'Policy Characteristics'!$C:$C,0)))</f>
        <v>Electricity Supply</v>
      </c>
      <c r="B383" s="294" t="str">
        <f>IF(ISBLANK(INDEX('Policy Characteristics'!B:B,MATCH($C383,'Policy Characteristics'!$C:$C,0))),"",INDEX('Policy Characteristics'!B:B,MATCH($C383,'Policy Characteristics'!$C:$C,0)))</f>
        <v>Subsidy for Electricity Production</v>
      </c>
      <c r="C383" s="293" t="str">
        <f t="shared" si="27"/>
        <v>Subsidy for Elec Production by Fuel</v>
      </c>
      <c r="D383" s="299" t="s">
        <v>732</v>
      </c>
      <c r="E383" s="298" t="s">
        <v>736</v>
      </c>
      <c r="F383" s="299" t="s">
        <v>733</v>
      </c>
      <c r="G383" s="299" t="s">
        <v>739</v>
      </c>
      <c r="H383" s="20">
        <v>703</v>
      </c>
      <c r="I383" s="297" t="s">
        <v>660</v>
      </c>
      <c r="J383" s="296" t="str">
        <f>IF(ISBLANK(INDEX('Policy Characteristics'!D:D,MATCH($C383,'Policy Characteristics'!$C:$C,0))),"",INDEX('Policy Characteristics'!D:D,MATCH($C383,'Policy Characteristics'!$C:$C,0)))</f>
        <v>Subsidy for Electricity Production</v>
      </c>
      <c r="K383" s="293" t="str">
        <f>IF(ISBLANK(INDEX('Policy Characteristics'!E:E,MATCH($C383,'Policy Characteristics'!$C:$C,0))),"",INDEX('Policy Characteristics'!E:E,MATCH($C383,'Policy Characteristics'!$C:$C,0)))</f>
        <v>elec generation subsidy</v>
      </c>
      <c r="L383" s="293">
        <f>IF(ISBLANK(INDEX('Policy Characteristics'!F:F,MATCH($C383,'Policy Characteristics'!$C:$C,0))),"",INDEX('Policy Characteristics'!F:F,MATCH($C383,'Policy Characteristics'!$C:$C,0)))</f>
        <v>0</v>
      </c>
      <c r="M383" s="293">
        <f>IF(ISBLANK(INDEX('Policy Characteristics'!G:G,MATCH($C383,'Policy Characteristics'!$C:$C,0))),"",INDEX('Policy Characteristics'!G:G,MATCH($C383,'Policy Characteristics'!$C:$C,0)))</f>
        <v>60</v>
      </c>
      <c r="N383" s="293">
        <f>IF(ISBLANK(INDEX('Policy Characteristics'!H:H,MATCH($C383,'Policy Characteristics'!$C:$C,0))),"",INDEX('Policy Characteristics'!H:H,MATCH($C383,'Policy Characteristics'!$C:$C,0)))</f>
        <v>1</v>
      </c>
      <c r="O383" s="293" t="str">
        <f>IF(ISBLANK(INDEX('Policy Characteristics'!I:I,MATCH($C383,'Policy Characteristics'!$C:$C,0))),"",INDEX('Policy Characteristics'!I:I,MATCH($C383,'Policy Characteristics'!$C:$C,0)))</f>
        <v>$/MWh</v>
      </c>
      <c r="P383" s="293"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293" t="str">
        <f>IF(ISBLANK(INDEX('Policy Characteristics'!K:K,MATCH($C383,'Policy Characteristics'!$C:$C,0))),"",INDEX('Policy Characteristics'!K:K,MATCH($C383,'Policy Characteristics'!$C:$C,0)))</f>
        <v>electricity-sector-main.html#subsidies</v>
      </c>
      <c r="R383" s="293" t="str">
        <f>IF(ISBLANK(INDEX('Policy Characteristics'!L:L,MATCH($C383,'Policy Characteristics'!$C:$C,0))),"",INDEX('Policy Characteristics'!L:L,MATCH($C383,'Policy Characteristics'!$C:$C,0)))</f>
        <v>subsidy-for-electricity-production.html</v>
      </c>
      <c r="S383" s="299"/>
    </row>
    <row r="384" spans="1:19" x14ac:dyDescent="0.25">
      <c r="A384" s="293" t="str">
        <f>IF(ISBLANK(INDEX('Policy Characteristics'!A:A,MATCH($C384,'Policy Characteristics'!$C:$C,0))),"",INDEX('Policy Characteristics'!A:A,MATCH($C384,'Policy Characteristics'!$C:$C,0)))</f>
        <v>Electricity Supply</v>
      </c>
      <c r="B384" s="294" t="str">
        <f>IF(ISBLANK(INDEX('Policy Characteristics'!B:B,MATCH($C384,'Policy Characteristics'!$C:$C,0))),"",INDEX('Policy Characteristics'!B:B,MATCH($C384,'Policy Characteristics'!$C:$C,0)))</f>
        <v>Subsidy for Electricity Production</v>
      </c>
      <c r="C384" s="293" t="str">
        <f t="shared" si="27"/>
        <v>Subsidy for Elec Production by Fuel</v>
      </c>
      <c r="D384" s="299" t="s">
        <v>732</v>
      </c>
      <c r="E384" s="298" t="s">
        <v>737</v>
      </c>
      <c r="F384" s="299" t="s">
        <v>733</v>
      </c>
      <c r="G384" s="299"/>
      <c r="H384" s="20">
        <v>1585</v>
      </c>
      <c r="I384" s="297" t="s">
        <v>660</v>
      </c>
      <c r="J384" s="296" t="str">
        <f>IF(ISBLANK(INDEX('Policy Characteristics'!D:D,MATCH($C384,'Policy Characteristics'!$C:$C,0))),"",INDEX('Policy Characteristics'!D:D,MATCH($C384,'Policy Characteristics'!$C:$C,0)))</f>
        <v>Subsidy for Electricity Production</v>
      </c>
      <c r="K384" s="293" t="str">
        <f>IF(ISBLANK(INDEX('Policy Characteristics'!E:E,MATCH($C384,'Policy Characteristics'!$C:$C,0))),"",INDEX('Policy Characteristics'!E:E,MATCH($C384,'Policy Characteristics'!$C:$C,0)))</f>
        <v>elec generation subsidy</v>
      </c>
      <c r="L384" s="293">
        <f>IF(ISBLANK(INDEX('Policy Characteristics'!F:F,MATCH($C384,'Policy Characteristics'!$C:$C,0))),"",INDEX('Policy Characteristics'!F:F,MATCH($C384,'Policy Characteristics'!$C:$C,0)))</f>
        <v>0</v>
      </c>
      <c r="M384" s="293">
        <f>IF(ISBLANK(INDEX('Policy Characteristics'!G:G,MATCH($C384,'Policy Characteristics'!$C:$C,0))),"",INDEX('Policy Characteristics'!G:G,MATCH($C384,'Policy Characteristics'!$C:$C,0)))</f>
        <v>60</v>
      </c>
      <c r="N384" s="293">
        <f>IF(ISBLANK(INDEX('Policy Characteristics'!H:H,MATCH($C384,'Policy Characteristics'!$C:$C,0))),"",INDEX('Policy Characteristics'!H:H,MATCH($C384,'Policy Characteristics'!$C:$C,0)))</f>
        <v>1</v>
      </c>
      <c r="O384" s="293" t="str">
        <f>IF(ISBLANK(INDEX('Policy Characteristics'!I:I,MATCH($C384,'Policy Characteristics'!$C:$C,0))),"",INDEX('Policy Characteristics'!I:I,MATCH($C384,'Policy Characteristics'!$C:$C,0)))</f>
        <v>$/MWh</v>
      </c>
      <c r="P384" s="293"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293" t="str">
        <f>IF(ISBLANK(INDEX('Policy Characteristics'!K:K,MATCH($C384,'Policy Characteristics'!$C:$C,0))),"",INDEX('Policy Characteristics'!K:K,MATCH($C384,'Policy Characteristics'!$C:$C,0)))</f>
        <v>electricity-sector-main.html#subsidies</v>
      </c>
      <c r="R384" s="293" t="str">
        <f>IF(ISBLANK(INDEX('Policy Characteristics'!L:L,MATCH($C384,'Policy Characteristics'!$C:$C,0))),"",INDEX('Policy Characteristics'!L:L,MATCH($C384,'Policy Characteristics'!$C:$C,0)))</f>
        <v>subsidy-for-electricity-production.html</v>
      </c>
      <c r="S384" s="299"/>
    </row>
    <row r="385" spans="1:19" x14ac:dyDescent="0.25">
      <c r="A385" s="293" t="str">
        <f>IF(ISBLANK(INDEX('Policy Characteristics'!A:A,MATCH($C385,'Policy Characteristics'!$C:$C,0))),"",INDEX('Policy Characteristics'!A:A,MATCH($C385,'Policy Characteristics'!$C:$C,0)))</f>
        <v>Electricity Supply</v>
      </c>
      <c r="B385" s="294" t="str">
        <f>IF(ISBLANK(INDEX('Policy Characteristics'!B:B,MATCH($C385,'Policy Characteristics'!$C:$C,0))),"",INDEX('Policy Characteristics'!B:B,MATCH($C385,'Policy Characteristics'!$C:$C,0)))</f>
        <v>Subsidy for Electricity Production</v>
      </c>
      <c r="C385" s="293" t="str">
        <f t="shared" si="27"/>
        <v>Subsidy for Elec Production by Fuel</v>
      </c>
      <c r="D385" s="299" t="s">
        <v>732</v>
      </c>
      <c r="E385" s="298" t="s">
        <v>738</v>
      </c>
      <c r="F385" s="299" t="s">
        <v>733</v>
      </c>
      <c r="G385" s="299" t="s">
        <v>740</v>
      </c>
      <c r="H385" s="20">
        <v>1586</v>
      </c>
      <c r="I385" s="297" t="s">
        <v>660</v>
      </c>
      <c r="J385" s="296" t="str">
        <f>IF(ISBLANK(INDEX('Policy Characteristics'!D:D,MATCH($C385,'Policy Characteristics'!$C:$C,0))),"",INDEX('Policy Characteristics'!D:D,MATCH($C385,'Policy Characteristics'!$C:$C,0)))</f>
        <v>Subsidy for Electricity Production</v>
      </c>
      <c r="K385" s="293" t="str">
        <f>IF(ISBLANK(INDEX('Policy Characteristics'!E:E,MATCH($C385,'Policy Characteristics'!$C:$C,0))),"",INDEX('Policy Characteristics'!E:E,MATCH($C385,'Policy Characteristics'!$C:$C,0)))</f>
        <v>elec generation subsidy</v>
      </c>
      <c r="L385" s="293">
        <f>IF(ISBLANK(INDEX('Policy Characteristics'!F:F,MATCH($C385,'Policy Characteristics'!$C:$C,0))),"",INDEX('Policy Characteristics'!F:F,MATCH($C385,'Policy Characteristics'!$C:$C,0)))</f>
        <v>0</v>
      </c>
      <c r="M385" s="293">
        <f>IF(ISBLANK(INDEX('Policy Characteristics'!G:G,MATCH($C385,'Policy Characteristics'!$C:$C,0))),"",INDEX('Policy Characteristics'!G:G,MATCH($C385,'Policy Characteristics'!$C:$C,0)))</f>
        <v>60</v>
      </c>
      <c r="N385" s="293">
        <f>IF(ISBLANK(INDEX('Policy Characteristics'!H:H,MATCH($C385,'Policy Characteristics'!$C:$C,0))),"",INDEX('Policy Characteristics'!H:H,MATCH($C385,'Policy Characteristics'!$C:$C,0)))</f>
        <v>1</v>
      </c>
      <c r="O385" s="293" t="str">
        <f>IF(ISBLANK(INDEX('Policy Characteristics'!I:I,MATCH($C385,'Policy Characteristics'!$C:$C,0))),"",INDEX('Policy Characteristics'!I:I,MATCH($C385,'Policy Characteristics'!$C:$C,0)))</f>
        <v>$/MWh</v>
      </c>
      <c r="P385" s="293"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293" t="str">
        <f>IF(ISBLANK(INDEX('Policy Characteristics'!K:K,MATCH($C385,'Policy Characteristics'!$C:$C,0))),"",INDEX('Policy Characteristics'!K:K,MATCH($C385,'Policy Characteristics'!$C:$C,0)))</f>
        <v>electricity-sector-main.html#subsidies</v>
      </c>
      <c r="R385" s="293" t="str">
        <f>IF(ISBLANK(INDEX('Policy Characteristics'!L:L,MATCH($C385,'Policy Characteristics'!$C:$C,0))),"",INDEX('Policy Characteristics'!L:L,MATCH($C385,'Policy Characteristics'!$C:$C,0)))</f>
        <v>subsidy-for-electricity-production.html</v>
      </c>
      <c r="S385" s="299"/>
    </row>
    <row r="386" spans="1:19" x14ac:dyDescent="0.25">
      <c r="A386" s="293" t="str">
        <f>IF(ISBLANK(INDEX('Policy Characteristics'!A:A,MATCH($C386,'Policy Characteristics'!$C:$C,0))),"",INDEX('Policy Characteristics'!A:A,MATCH($C386,'Policy Characteristics'!$C:$C,0)))</f>
        <v>Electricity Supply</v>
      </c>
      <c r="B386" s="294" t="str">
        <f>IF(ISBLANK(INDEX('Policy Characteristics'!B:B,MATCH($C386,'Policy Characteristics'!$C:$C,0))),"",INDEX('Policy Characteristics'!B:B,MATCH($C386,'Policy Characteristics'!$C:$C,0)))</f>
        <v>Subsidy for Electricity Production</v>
      </c>
      <c r="C386" s="293" t="str">
        <f t="shared" si="27"/>
        <v>Subsidy for Elec Production by Fuel</v>
      </c>
      <c r="D386" s="299" t="s">
        <v>734</v>
      </c>
      <c r="E386" s="298" t="s">
        <v>736</v>
      </c>
      <c r="F386" s="299" t="s">
        <v>735</v>
      </c>
      <c r="G386" s="299" t="s">
        <v>739</v>
      </c>
      <c r="H386" s="20">
        <v>704</v>
      </c>
      <c r="I386" s="297" t="s">
        <v>660</v>
      </c>
      <c r="J386" s="296" t="str">
        <f>IF(ISBLANK(INDEX('Policy Characteristics'!D:D,MATCH($C386,'Policy Characteristics'!$C:$C,0))),"",INDEX('Policy Characteristics'!D:D,MATCH($C386,'Policy Characteristics'!$C:$C,0)))</f>
        <v>Subsidy for Electricity Production</v>
      </c>
      <c r="K386" s="293" t="str">
        <f>IF(ISBLANK(INDEX('Policy Characteristics'!E:E,MATCH($C386,'Policy Characteristics'!$C:$C,0))),"",INDEX('Policy Characteristics'!E:E,MATCH($C386,'Policy Characteristics'!$C:$C,0)))</f>
        <v>elec generation subsidy</v>
      </c>
      <c r="L386" s="293">
        <f>IF(ISBLANK(INDEX('Policy Characteristics'!F:F,MATCH($C386,'Policy Characteristics'!$C:$C,0))),"",INDEX('Policy Characteristics'!F:F,MATCH($C386,'Policy Characteristics'!$C:$C,0)))</f>
        <v>0</v>
      </c>
      <c r="M386" s="293">
        <f>IF(ISBLANK(INDEX('Policy Characteristics'!G:G,MATCH($C386,'Policy Characteristics'!$C:$C,0))),"",INDEX('Policy Characteristics'!G:G,MATCH($C386,'Policy Characteristics'!$C:$C,0)))</f>
        <v>60</v>
      </c>
      <c r="N386" s="293">
        <f>IF(ISBLANK(INDEX('Policy Characteristics'!H:H,MATCH($C386,'Policy Characteristics'!$C:$C,0))),"",INDEX('Policy Characteristics'!H:H,MATCH($C386,'Policy Characteristics'!$C:$C,0)))</f>
        <v>1</v>
      </c>
      <c r="O386" s="293" t="str">
        <f>IF(ISBLANK(INDEX('Policy Characteristics'!I:I,MATCH($C386,'Policy Characteristics'!$C:$C,0))),"",INDEX('Policy Characteristics'!I:I,MATCH($C386,'Policy Characteristics'!$C:$C,0)))</f>
        <v>$/MWh</v>
      </c>
      <c r="P386" s="293"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293" t="str">
        <f>IF(ISBLANK(INDEX('Policy Characteristics'!K:K,MATCH($C386,'Policy Characteristics'!$C:$C,0))),"",INDEX('Policy Characteristics'!K:K,MATCH($C386,'Policy Characteristics'!$C:$C,0)))</f>
        <v>electricity-sector-main.html#subsidies</v>
      </c>
      <c r="R386" s="293" t="str">
        <f>IF(ISBLANK(INDEX('Policy Characteristics'!L:L,MATCH($C386,'Policy Characteristics'!$C:$C,0))),"",INDEX('Policy Characteristics'!L:L,MATCH($C386,'Policy Characteristics'!$C:$C,0)))</f>
        <v>subsidy-for-electricity-production.html</v>
      </c>
      <c r="S386" s="299"/>
    </row>
    <row r="387" spans="1:19" x14ac:dyDescent="0.25">
      <c r="A387" s="293" t="str">
        <f>IF(ISBLANK(INDEX('Policy Characteristics'!A:A,MATCH($C387,'Policy Characteristics'!$C:$C,0))),"",INDEX('Policy Characteristics'!A:A,MATCH($C387,'Policy Characteristics'!$C:$C,0)))</f>
        <v>Electricity Supply</v>
      </c>
      <c r="B387" s="294" t="str">
        <f>IF(ISBLANK(INDEX('Policy Characteristics'!B:B,MATCH($C387,'Policy Characteristics'!$C:$C,0))),"",INDEX('Policy Characteristics'!B:B,MATCH($C387,'Policy Characteristics'!$C:$C,0)))</f>
        <v>Subsidy for Electricity Production</v>
      </c>
      <c r="C387" s="293" t="str">
        <f t="shared" si="27"/>
        <v>Subsidy for Elec Production by Fuel</v>
      </c>
      <c r="D387" s="299" t="s">
        <v>734</v>
      </c>
      <c r="E387" s="298" t="s">
        <v>737</v>
      </c>
      <c r="F387" s="299" t="s">
        <v>735</v>
      </c>
      <c r="G387" s="299"/>
      <c r="H387" s="20">
        <v>1587</v>
      </c>
      <c r="I387" s="297" t="s">
        <v>660</v>
      </c>
      <c r="J387" s="296" t="str">
        <f>IF(ISBLANK(INDEX('Policy Characteristics'!D:D,MATCH($C387,'Policy Characteristics'!$C:$C,0))),"",INDEX('Policy Characteristics'!D:D,MATCH($C387,'Policy Characteristics'!$C:$C,0)))</f>
        <v>Subsidy for Electricity Production</v>
      </c>
      <c r="K387" s="293" t="str">
        <f>IF(ISBLANK(INDEX('Policy Characteristics'!E:E,MATCH($C387,'Policy Characteristics'!$C:$C,0))),"",INDEX('Policy Characteristics'!E:E,MATCH($C387,'Policy Characteristics'!$C:$C,0)))</f>
        <v>elec generation subsidy</v>
      </c>
      <c r="L387" s="293">
        <f>IF(ISBLANK(INDEX('Policy Characteristics'!F:F,MATCH($C387,'Policy Characteristics'!$C:$C,0))),"",INDEX('Policy Characteristics'!F:F,MATCH($C387,'Policy Characteristics'!$C:$C,0)))</f>
        <v>0</v>
      </c>
      <c r="M387" s="293">
        <f>IF(ISBLANK(INDEX('Policy Characteristics'!G:G,MATCH($C387,'Policy Characteristics'!$C:$C,0))),"",INDEX('Policy Characteristics'!G:G,MATCH($C387,'Policy Characteristics'!$C:$C,0)))</f>
        <v>60</v>
      </c>
      <c r="N387" s="293">
        <f>IF(ISBLANK(INDEX('Policy Characteristics'!H:H,MATCH($C387,'Policy Characteristics'!$C:$C,0))),"",INDEX('Policy Characteristics'!H:H,MATCH($C387,'Policy Characteristics'!$C:$C,0)))</f>
        <v>1</v>
      </c>
      <c r="O387" s="293" t="str">
        <f>IF(ISBLANK(INDEX('Policy Characteristics'!I:I,MATCH($C387,'Policy Characteristics'!$C:$C,0))),"",INDEX('Policy Characteristics'!I:I,MATCH($C387,'Policy Characteristics'!$C:$C,0)))</f>
        <v>$/MWh</v>
      </c>
      <c r="P387" s="293"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293" t="str">
        <f>IF(ISBLANK(INDEX('Policy Characteristics'!K:K,MATCH($C387,'Policy Characteristics'!$C:$C,0))),"",INDEX('Policy Characteristics'!K:K,MATCH($C387,'Policy Characteristics'!$C:$C,0)))</f>
        <v>electricity-sector-main.html#subsidies</v>
      </c>
      <c r="R387" s="293" t="str">
        <f>IF(ISBLANK(INDEX('Policy Characteristics'!L:L,MATCH($C387,'Policy Characteristics'!$C:$C,0))),"",INDEX('Policy Characteristics'!L:L,MATCH($C387,'Policy Characteristics'!$C:$C,0)))</f>
        <v>subsidy-for-electricity-production.html</v>
      </c>
      <c r="S387" s="299"/>
    </row>
    <row r="388" spans="1:19" x14ac:dyDescent="0.25">
      <c r="A388" s="293" t="str">
        <f>IF(ISBLANK(INDEX('Policy Characteristics'!A:A,MATCH($C388,'Policy Characteristics'!$C:$C,0))),"",INDEX('Policy Characteristics'!A:A,MATCH($C388,'Policy Characteristics'!$C:$C,0)))</f>
        <v>Electricity Supply</v>
      </c>
      <c r="B388" s="294" t="str">
        <f>IF(ISBLANK(INDEX('Policy Characteristics'!B:B,MATCH($C388,'Policy Characteristics'!$C:$C,0))),"",INDEX('Policy Characteristics'!B:B,MATCH($C388,'Policy Characteristics'!$C:$C,0)))</f>
        <v>Subsidy for Electricity Production</v>
      </c>
      <c r="C388" s="293" t="str">
        <f t="shared" si="27"/>
        <v>Subsidy for Elec Production by Fuel</v>
      </c>
      <c r="D388" s="299" t="s">
        <v>734</v>
      </c>
      <c r="E388" s="298" t="s">
        <v>738</v>
      </c>
      <c r="F388" s="299" t="s">
        <v>735</v>
      </c>
      <c r="G388" s="299" t="s">
        <v>740</v>
      </c>
      <c r="H388" s="20">
        <v>1588</v>
      </c>
      <c r="I388" s="297" t="s">
        <v>660</v>
      </c>
      <c r="J388" s="296" t="str">
        <f>IF(ISBLANK(INDEX('Policy Characteristics'!D:D,MATCH($C388,'Policy Characteristics'!$C:$C,0))),"",INDEX('Policy Characteristics'!D:D,MATCH($C388,'Policy Characteristics'!$C:$C,0)))</f>
        <v>Subsidy for Electricity Production</v>
      </c>
      <c r="K388" s="293" t="str">
        <f>IF(ISBLANK(INDEX('Policy Characteristics'!E:E,MATCH($C388,'Policy Characteristics'!$C:$C,0))),"",INDEX('Policy Characteristics'!E:E,MATCH($C388,'Policy Characteristics'!$C:$C,0)))</f>
        <v>elec generation subsidy</v>
      </c>
      <c r="L388" s="293">
        <f>IF(ISBLANK(INDEX('Policy Characteristics'!F:F,MATCH($C388,'Policy Characteristics'!$C:$C,0))),"",INDEX('Policy Characteristics'!F:F,MATCH($C388,'Policy Characteristics'!$C:$C,0)))</f>
        <v>0</v>
      </c>
      <c r="M388" s="293">
        <f>IF(ISBLANK(INDEX('Policy Characteristics'!G:G,MATCH($C388,'Policy Characteristics'!$C:$C,0))),"",INDEX('Policy Characteristics'!G:G,MATCH($C388,'Policy Characteristics'!$C:$C,0)))</f>
        <v>60</v>
      </c>
      <c r="N388" s="293">
        <f>IF(ISBLANK(INDEX('Policy Characteristics'!H:H,MATCH($C388,'Policy Characteristics'!$C:$C,0))),"",INDEX('Policy Characteristics'!H:H,MATCH($C388,'Policy Characteristics'!$C:$C,0)))</f>
        <v>1</v>
      </c>
      <c r="O388" s="293" t="str">
        <f>IF(ISBLANK(INDEX('Policy Characteristics'!I:I,MATCH($C388,'Policy Characteristics'!$C:$C,0))),"",INDEX('Policy Characteristics'!I:I,MATCH($C388,'Policy Characteristics'!$C:$C,0)))</f>
        <v>$/MWh</v>
      </c>
      <c r="P388" s="293"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293" t="str">
        <f>IF(ISBLANK(INDEX('Policy Characteristics'!K:K,MATCH($C388,'Policy Characteristics'!$C:$C,0))),"",INDEX('Policy Characteristics'!K:K,MATCH($C388,'Policy Characteristics'!$C:$C,0)))</f>
        <v>electricity-sector-main.html#subsidies</v>
      </c>
      <c r="R388" s="293" t="str">
        <f>IF(ISBLANK(INDEX('Policy Characteristics'!L:L,MATCH($C388,'Policy Characteristics'!$C:$C,0))),"",INDEX('Policy Characteristics'!L:L,MATCH($C388,'Policy Characteristics'!$C:$C,0)))</f>
        <v>subsidy-for-electricity-production.html</v>
      </c>
      <c r="S388" s="299"/>
    </row>
    <row r="389" spans="1:19" x14ac:dyDescent="0.25">
      <c r="A389" s="293" t="str">
        <f>IF(ISBLANK(INDEX('Policy Characteristics'!A:A,MATCH($C389,'Policy Characteristics'!$C:$C,0))),"",INDEX('Policy Characteristics'!A:A,MATCH($C389,'Policy Characteristics'!$C:$C,0)))</f>
        <v>Industry</v>
      </c>
      <c r="B389" s="294" t="str">
        <f>IF(ISBLANK(INDEX('Policy Characteristics'!B:B,MATCH($C389,'Policy Characteristics'!$C:$C,0))),"",INDEX('Policy Characteristics'!B:B,MATCH($C389,'Policy Characteristics'!$C:$C,0)))</f>
        <v>Buy In-Region Products</v>
      </c>
      <c r="C389" t="s">
        <v>336</v>
      </c>
      <c r="D389" s="298" t="s">
        <v>741</v>
      </c>
      <c r="E389" s="299"/>
      <c r="F389" t="s">
        <v>742</v>
      </c>
      <c r="G389" s="298"/>
      <c r="H389" s="20">
        <v>1537</v>
      </c>
      <c r="I389" s="295" t="s">
        <v>650</v>
      </c>
      <c r="J389" s="296" t="str">
        <f>IF(ISBLANK(INDEX('Policy Characteristics'!D:D,MATCH($C389,'Policy Characteristics'!$C:$C,0))),"",INDEX('Policy Characteristics'!D:D,MATCH($C389,'Policy Characteristics'!$C:$C,0)))</f>
        <v>Buy In-Region Products</v>
      </c>
      <c r="K389" s="293" t="str">
        <f>IF(ISBLANK(INDEX('Policy Characteristics'!E:E,MATCH($C389,'Policy Characteristics'!$C:$C,0))),"",INDEX('Policy Characteristics'!E:E,MATCH($C389,'Policy Characteristics'!$C:$C,0)))</f>
        <v>indst buy in region outputs</v>
      </c>
      <c r="L389" s="237">
        <f>IF(ISBLANK(INDEX('Policy Characteristics'!F:F,MATCH($C389,'Policy Characteristics'!$C:$C,0))),"",INDEX('Policy Characteristics'!F:F,MATCH($C389,'Policy Characteristics'!$C:$C,0)))</f>
        <v>0</v>
      </c>
      <c r="M389" s="237">
        <f>IF(ISBLANK(INDEX('Policy Characteristics'!G:G,MATCH($C389,'Policy Characteristics'!$C:$C,0))),"",INDEX('Policy Characteristics'!G:G,MATCH($C389,'Policy Characteristics'!$C:$C,0)))</f>
        <v>0.5</v>
      </c>
      <c r="N389" s="237">
        <f>IF(ISBLANK(INDEX('Policy Characteristics'!H:H,MATCH($C389,'Policy Characteristics'!$C:$C,0))),"",INDEX('Policy Characteristics'!H:H,MATCH($C389,'Policy Characteristics'!$C:$C,0)))</f>
        <v>0.01</v>
      </c>
      <c r="O389" s="293" t="str">
        <f>IF(ISBLANK(INDEX('Policy Characteristics'!I:I,MATCH($C389,'Policy Characteristics'!$C:$C,0))),"",INDEX('Policy Characteristics'!I:I,MATCH($C389,'Policy Characteristics'!$C:$C,0)))</f>
        <v>% of imports shifted</v>
      </c>
      <c r="P389" s="293"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293" t="str">
        <f>IF(ISBLANK(INDEX('Policy Characteristics'!K:K,MATCH($C389,'Policy Characteristics'!$C:$C,0))),"",INDEX('Policy Characteristics'!K:K,MATCH($C389,'Policy Characteristics'!$C:$C,0)))</f>
        <v/>
      </c>
      <c r="R389" s="293" t="str">
        <f>IF(ISBLANK(INDEX('Policy Characteristics'!L:L,MATCH($C389,'Policy Characteristics'!$C:$C,0))),"",INDEX('Policy Characteristics'!L:L,MATCH($C389,'Policy Characteristics'!$C:$C,0)))</f>
        <v/>
      </c>
    </row>
    <row r="390" spans="1:19" x14ac:dyDescent="0.25">
      <c r="A390" s="293" t="str">
        <f>IF(ISBLANK(INDEX('Policy Characteristics'!A:A,MATCH($C390,'Policy Characteristics'!$C:$C,0))),"",INDEX('Policy Characteristics'!A:A,MATCH($C390,'Policy Characteristics'!$C:$C,0)))</f>
        <v>Industry</v>
      </c>
      <c r="B390" s="294" t="str">
        <f>IF(ISBLANK(INDEX('Policy Characteristics'!B:B,MATCH($C390,'Policy Characteristics'!$C:$C,0))),"",INDEX('Policy Characteristics'!B:B,MATCH($C390,'Policy Characteristics'!$C:$C,0)))</f>
        <v>Buy In-Region Products</v>
      </c>
      <c r="C390" s="293" t="str">
        <f>C$389</f>
        <v>Fraction of Imported Industrial Outputs Shifted to In Region Suppliers</v>
      </c>
      <c r="D390" s="299" t="s">
        <v>743</v>
      </c>
      <c r="E390" s="299"/>
      <c r="F390" t="s">
        <v>744</v>
      </c>
      <c r="G390" s="300"/>
      <c r="H390" s="20">
        <v>1538</v>
      </c>
      <c r="I390" s="295" t="s">
        <v>650</v>
      </c>
      <c r="J390" s="296" t="str">
        <f>IF(ISBLANK(INDEX('Policy Characteristics'!D:D,MATCH($C390,'Policy Characteristics'!$C:$C,0))),"",INDEX('Policy Characteristics'!D:D,MATCH($C390,'Policy Characteristics'!$C:$C,0)))</f>
        <v>Buy In-Region Products</v>
      </c>
      <c r="K390" s="293" t="str">
        <f>IF(ISBLANK(INDEX('Policy Characteristics'!E:E,MATCH($C390,'Policy Characteristics'!$C:$C,0))),"",INDEX('Policy Characteristics'!E:E,MATCH($C390,'Policy Characteristics'!$C:$C,0)))</f>
        <v>indst buy in region outputs</v>
      </c>
      <c r="L390" s="237">
        <f>IF(ISBLANK(INDEX('Policy Characteristics'!F:F,MATCH($C390,'Policy Characteristics'!$C:$C,0))),"",INDEX('Policy Characteristics'!F:F,MATCH($C390,'Policy Characteristics'!$C:$C,0)))</f>
        <v>0</v>
      </c>
      <c r="M390" s="237">
        <f>IF(ISBLANK(INDEX('Policy Characteristics'!G:G,MATCH($C390,'Policy Characteristics'!$C:$C,0))),"",INDEX('Policy Characteristics'!G:G,MATCH($C390,'Policy Characteristics'!$C:$C,0)))</f>
        <v>0.5</v>
      </c>
      <c r="N390" s="237">
        <f>IF(ISBLANK(INDEX('Policy Characteristics'!H:H,MATCH($C390,'Policy Characteristics'!$C:$C,0))),"",INDEX('Policy Characteristics'!H:H,MATCH($C390,'Policy Characteristics'!$C:$C,0)))</f>
        <v>0.01</v>
      </c>
      <c r="O390" s="293" t="str">
        <f>IF(ISBLANK(INDEX('Policy Characteristics'!I:I,MATCH($C390,'Policy Characteristics'!$C:$C,0))),"",INDEX('Policy Characteristics'!I:I,MATCH($C390,'Policy Characteristics'!$C:$C,0)))</f>
        <v>% of imports shifted</v>
      </c>
      <c r="P390" s="293"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293" t="str">
        <f>IF(ISBLANK(INDEX('Policy Characteristics'!K:K,MATCH($C390,'Policy Characteristics'!$C:$C,0))),"",INDEX('Policy Characteristics'!K:K,MATCH($C390,'Policy Characteristics'!$C:$C,0)))</f>
        <v/>
      </c>
      <c r="R390" s="293" t="str">
        <f>IF(ISBLANK(INDEX('Policy Characteristics'!L:L,MATCH($C390,'Policy Characteristics'!$C:$C,0))),"",INDEX('Policy Characteristics'!L:L,MATCH($C390,'Policy Characteristics'!$C:$C,0)))</f>
        <v/>
      </c>
    </row>
    <row r="391" spans="1:19" x14ac:dyDescent="0.25">
      <c r="A391" s="293" t="str">
        <f>IF(ISBLANK(INDEX('Policy Characteristics'!A:A,MATCH($C391,'Policy Characteristics'!$C:$C,0))),"",INDEX('Policy Characteristics'!A:A,MATCH($C391,'Policy Characteristics'!$C:$C,0)))</f>
        <v>Industry</v>
      </c>
      <c r="B391" s="294" t="str">
        <f>IF(ISBLANK(INDEX('Policy Characteristics'!B:B,MATCH($C391,'Policy Characteristics'!$C:$C,0))),"",INDEX('Policy Characteristics'!B:B,MATCH($C391,'Policy Characteristics'!$C:$C,0)))</f>
        <v>Buy In-Region Products</v>
      </c>
      <c r="C391" s="293" t="str">
        <f t="shared" ref="C391:C413" si="28">C$389</f>
        <v>Fraction of Imported Industrial Outputs Shifted to In Region Suppliers</v>
      </c>
      <c r="D391" s="299" t="s">
        <v>745</v>
      </c>
      <c r="E391" s="299"/>
      <c r="F391" t="s">
        <v>746</v>
      </c>
      <c r="G391" s="300"/>
      <c r="H391" s="20">
        <v>1539</v>
      </c>
      <c r="I391" s="295" t="s">
        <v>650</v>
      </c>
      <c r="J391" s="296" t="str">
        <f>IF(ISBLANK(INDEX('Policy Characteristics'!D:D,MATCH($C391,'Policy Characteristics'!$C:$C,0))),"",INDEX('Policy Characteristics'!D:D,MATCH($C391,'Policy Characteristics'!$C:$C,0)))</f>
        <v>Buy In-Region Products</v>
      </c>
      <c r="K391" s="293" t="str">
        <f>IF(ISBLANK(INDEX('Policy Characteristics'!E:E,MATCH($C391,'Policy Characteristics'!$C:$C,0))),"",INDEX('Policy Characteristics'!E:E,MATCH($C391,'Policy Characteristics'!$C:$C,0)))</f>
        <v>indst buy in region outputs</v>
      </c>
      <c r="L391" s="237">
        <f>IF(ISBLANK(INDEX('Policy Characteristics'!F:F,MATCH($C391,'Policy Characteristics'!$C:$C,0))),"",INDEX('Policy Characteristics'!F:F,MATCH($C391,'Policy Characteristics'!$C:$C,0)))</f>
        <v>0</v>
      </c>
      <c r="M391" s="237">
        <f>IF(ISBLANK(INDEX('Policy Characteristics'!G:G,MATCH($C391,'Policy Characteristics'!$C:$C,0))),"",INDEX('Policy Characteristics'!G:G,MATCH($C391,'Policy Characteristics'!$C:$C,0)))</f>
        <v>0.5</v>
      </c>
      <c r="N391" s="237">
        <f>IF(ISBLANK(INDEX('Policy Characteristics'!H:H,MATCH($C391,'Policy Characteristics'!$C:$C,0))),"",INDEX('Policy Characteristics'!H:H,MATCH($C391,'Policy Characteristics'!$C:$C,0)))</f>
        <v>0.01</v>
      </c>
      <c r="O391" s="293" t="str">
        <f>IF(ISBLANK(INDEX('Policy Characteristics'!I:I,MATCH($C391,'Policy Characteristics'!$C:$C,0))),"",INDEX('Policy Characteristics'!I:I,MATCH($C391,'Policy Characteristics'!$C:$C,0)))</f>
        <v>% of imports shifted</v>
      </c>
      <c r="P391" s="293"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293" t="str">
        <f>IF(ISBLANK(INDEX('Policy Characteristics'!K:K,MATCH($C391,'Policy Characteristics'!$C:$C,0))),"",INDEX('Policy Characteristics'!K:K,MATCH($C391,'Policy Characteristics'!$C:$C,0)))</f>
        <v/>
      </c>
      <c r="R391" s="293" t="str">
        <f>IF(ISBLANK(INDEX('Policy Characteristics'!L:L,MATCH($C391,'Policy Characteristics'!$C:$C,0))),"",INDEX('Policy Characteristics'!L:L,MATCH($C391,'Policy Characteristics'!$C:$C,0)))</f>
        <v/>
      </c>
    </row>
    <row r="392" spans="1:19" x14ac:dyDescent="0.25">
      <c r="A392" s="293" t="str">
        <f>IF(ISBLANK(INDEX('Policy Characteristics'!A:A,MATCH($C392,'Policy Characteristics'!$C:$C,0))),"",INDEX('Policy Characteristics'!A:A,MATCH($C392,'Policy Characteristics'!$C:$C,0)))</f>
        <v>Industry</v>
      </c>
      <c r="B392" s="294" t="str">
        <f>IF(ISBLANK(INDEX('Policy Characteristics'!B:B,MATCH($C392,'Policy Characteristics'!$C:$C,0))),"",INDEX('Policy Characteristics'!B:B,MATCH($C392,'Policy Characteristics'!$C:$C,0)))</f>
        <v>Buy In-Region Products</v>
      </c>
      <c r="C392" s="293" t="str">
        <f t="shared" si="28"/>
        <v>Fraction of Imported Industrial Outputs Shifted to In Region Suppliers</v>
      </c>
      <c r="D392" s="299" t="s">
        <v>747</v>
      </c>
      <c r="E392" s="299"/>
      <c r="F392" t="s">
        <v>748</v>
      </c>
      <c r="G392" s="300"/>
      <c r="H392" s="20">
        <v>1540</v>
      </c>
      <c r="I392" s="295" t="s">
        <v>650</v>
      </c>
      <c r="J392" s="296" t="str">
        <f>IF(ISBLANK(INDEX('Policy Characteristics'!D:D,MATCH($C392,'Policy Characteristics'!$C:$C,0))),"",INDEX('Policy Characteristics'!D:D,MATCH($C392,'Policy Characteristics'!$C:$C,0)))</f>
        <v>Buy In-Region Products</v>
      </c>
      <c r="K392" s="293" t="str">
        <f>IF(ISBLANK(INDEX('Policy Characteristics'!E:E,MATCH($C392,'Policy Characteristics'!$C:$C,0))),"",INDEX('Policy Characteristics'!E:E,MATCH($C392,'Policy Characteristics'!$C:$C,0)))</f>
        <v>indst buy in region outputs</v>
      </c>
      <c r="L392" s="237">
        <f>IF(ISBLANK(INDEX('Policy Characteristics'!F:F,MATCH($C392,'Policy Characteristics'!$C:$C,0))),"",INDEX('Policy Characteristics'!F:F,MATCH($C392,'Policy Characteristics'!$C:$C,0)))</f>
        <v>0</v>
      </c>
      <c r="M392" s="237">
        <f>IF(ISBLANK(INDEX('Policy Characteristics'!G:G,MATCH($C392,'Policy Characteristics'!$C:$C,0))),"",INDEX('Policy Characteristics'!G:G,MATCH($C392,'Policy Characteristics'!$C:$C,0)))</f>
        <v>0.5</v>
      </c>
      <c r="N392" s="237">
        <f>IF(ISBLANK(INDEX('Policy Characteristics'!H:H,MATCH($C392,'Policy Characteristics'!$C:$C,0))),"",INDEX('Policy Characteristics'!H:H,MATCH($C392,'Policy Characteristics'!$C:$C,0)))</f>
        <v>0.01</v>
      </c>
      <c r="O392" s="293" t="str">
        <f>IF(ISBLANK(INDEX('Policy Characteristics'!I:I,MATCH($C392,'Policy Characteristics'!$C:$C,0))),"",INDEX('Policy Characteristics'!I:I,MATCH($C392,'Policy Characteristics'!$C:$C,0)))</f>
        <v>% of imports shifted</v>
      </c>
      <c r="P392" s="293"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293" t="str">
        <f>IF(ISBLANK(INDEX('Policy Characteristics'!K:K,MATCH($C392,'Policy Characteristics'!$C:$C,0))),"",INDEX('Policy Characteristics'!K:K,MATCH($C392,'Policy Characteristics'!$C:$C,0)))</f>
        <v/>
      </c>
      <c r="R392" s="293" t="str">
        <f>IF(ISBLANK(INDEX('Policy Characteristics'!L:L,MATCH($C392,'Policy Characteristics'!$C:$C,0))),"",INDEX('Policy Characteristics'!L:L,MATCH($C392,'Policy Characteristics'!$C:$C,0)))</f>
        <v/>
      </c>
    </row>
    <row r="393" spans="1:19" x14ac:dyDescent="0.25">
      <c r="A393" s="293" t="str">
        <f>IF(ISBLANK(INDEX('Policy Characteristics'!A:A,MATCH($C393,'Policy Characteristics'!$C:$C,0))),"",INDEX('Policy Characteristics'!A:A,MATCH($C393,'Policy Characteristics'!$C:$C,0)))</f>
        <v>Industry</v>
      </c>
      <c r="B393" s="294" t="str">
        <f>IF(ISBLANK(INDEX('Policy Characteristics'!B:B,MATCH($C393,'Policy Characteristics'!$C:$C,0))),"",INDEX('Policy Characteristics'!B:B,MATCH($C393,'Policy Characteristics'!$C:$C,0)))</f>
        <v>Buy In-Region Products</v>
      </c>
      <c r="C393" s="293" t="str">
        <f t="shared" si="28"/>
        <v>Fraction of Imported Industrial Outputs Shifted to In Region Suppliers</v>
      </c>
      <c r="D393" s="299" t="s">
        <v>749</v>
      </c>
      <c r="E393" s="299"/>
      <c r="F393" t="s">
        <v>750</v>
      </c>
      <c r="G393" s="300"/>
      <c r="H393" s="20">
        <v>1541</v>
      </c>
      <c r="I393" s="295" t="s">
        <v>650</v>
      </c>
      <c r="J393" s="296" t="str">
        <f>IF(ISBLANK(INDEX('Policy Characteristics'!D:D,MATCH($C393,'Policy Characteristics'!$C:$C,0))),"",INDEX('Policy Characteristics'!D:D,MATCH($C393,'Policy Characteristics'!$C:$C,0)))</f>
        <v>Buy In-Region Products</v>
      </c>
      <c r="K393" s="293" t="str">
        <f>IF(ISBLANK(INDEX('Policy Characteristics'!E:E,MATCH($C393,'Policy Characteristics'!$C:$C,0))),"",INDEX('Policy Characteristics'!E:E,MATCH($C393,'Policy Characteristics'!$C:$C,0)))</f>
        <v>indst buy in region outputs</v>
      </c>
      <c r="L393" s="237">
        <f>IF(ISBLANK(INDEX('Policy Characteristics'!F:F,MATCH($C393,'Policy Characteristics'!$C:$C,0))),"",INDEX('Policy Characteristics'!F:F,MATCH($C393,'Policy Characteristics'!$C:$C,0)))</f>
        <v>0</v>
      </c>
      <c r="M393" s="237">
        <f>IF(ISBLANK(INDEX('Policy Characteristics'!G:G,MATCH($C393,'Policy Characteristics'!$C:$C,0))),"",INDEX('Policy Characteristics'!G:G,MATCH($C393,'Policy Characteristics'!$C:$C,0)))</f>
        <v>0.5</v>
      </c>
      <c r="N393" s="237">
        <f>IF(ISBLANK(INDEX('Policy Characteristics'!H:H,MATCH($C393,'Policy Characteristics'!$C:$C,0))),"",INDEX('Policy Characteristics'!H:H,MATCH($C393,'Policy Characteristics'!$C:$C,0)))</f>
        <v>0.01</v>
      </c>
      <c r="O393" s="293" t="str">
        <f>IF(ISBLANK(INDEX('Policy Characteristics'!I:I,MATCH($C393,'Policy Characteristics'!$C:$C,0))),"",INDEX('Policy Characteristics'!I:I,MATCH($C393,'Policy Characteristics'!$C:$C,0)))</f>
        <v>% of imports shifted</v>
      </c>
      <c r="P393" s="293"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293" t="str">
        <f>IF(ISBLANK(INDEX('Policy Characteristics'!K:K,MATCH($C393,'Policy Characteristics'!$C:$C,0))),"",INDEX('Policy Characteristics'!K:K,MATCH($C393,'Policy Characteristics'!$C:$C,0)))</f>
        <v/>
      </c>
      <c r="R393" s="293" t="str">
        <f>IF(ISBLANK(INDEX('Policy Characteristics'!L:L,MATCH($C393,'Policy Characteristics'!$C:$C,0))),"",INDEX('Policy Characteristics'!L:L,MATCH($C393,'Policy Characteristics'!$C:$C,0)))</f>
        <v/>
      </c>
    </row>
    <row r="394" spans="1:19" x14ac:dyDescent="0.25">
      <c r="A394" s="293" t="str">
        <f>IF(ISBLANK(INDEX('Policy Characteristics'!A:A,MATCH($C394,'Policy Characteristics'!$C:$C,0))),"",INDEX('Policy Characteristics'!A:A,MATCH($C394,'Policy Characteristics'!$C:$C,0)))</f>
        <v>Industry</v>
      </c>
      <c r="B394" s="294" t="str">
        <f>IF(ISBLANK(INDEX('Policy Characteristics'!B:B,MATCH($C394,'Policy Characteristics'!$C:$C,0))),"",INDEX('Policy Characteristics'!B:B,MATCH($C394,'Policy Characteristics'!$C:$C,0)))</f>
        <v>Buy In-Region Products</v>
      </c>
      <c r="C394" s="293" t="str">
        <f t="shared" si="28"/>
        <v>Fraction of Imported Industrial Outputs Shifted to In Region Suppliers</v>
      </c>
      <c r="D394" s="299" t="s">
        <v>751</v>
      </c>
      <c r="E394" s="299"/>
      <c r="F394" t="s">
        <v>752</v>
      </c>
      <c r="G394" s="300"/>
      <c r="H394" s="20">
        <v>1542</v>
      </c>
      <c r="I394" s="295" t="s">
        <v>650</v>
      </c>
      <c r="J394" s="296" t="str">
        <f>IF(ISBLANK(INDEX('Policy Characteristics'!D:D,MATCH($C394,'Policy Characteristics'!$C:$C,0))),"",INDEX('Policy Characteristics'!D:D,MATCH($C394,'Policy Characteristics'!$C:$C,0)))</f>
        <v>Buy In-Region Products</v>
      </c>
      <c r="K394" s="293" t="str">
        <f>IF(ISBLANK(INDEX('Policy Characteristics'!E:E,MATCH($C394,'Policy Characteristics'!$C:$C,0))),"",INDEX('Policy Characteristics'!E:E,MATCH($C394,'Policy Characteristics'!$C:$C,0)))</f>
        <v>indst buy in region outputs</v>
      </c>
      <c r="L394" s="237">
        <f>IF(ISBLANK(INDEX('Policy Characteristics'!F:F,MATCH($C394,'Policy Characteristics'!$C:$C,0))),"",INDEX('Policy Characteristics'!F:F,MATCH($C394,'Policy Characteristics'!$C:$C,0)))</f>
        <v>0</v>
      </c>
      <c r="M394" s="237">
        <f>IF(ISBLANK(INDEX('Policy Characteristics'!G:G,MATCH($C394,'Policy Characteristics'!$C:$C,0))),"",INDEX('Policy Characteristics'!G:G,MATCH($C394,'Policy Characteristics'!$C:$C,0)))</f>
        <v>0.5</v>
      </c>
      <c r="N394" s="237">
        <f>IF(ISBLANK(INDEX('Policy Characteristics'!H:H,MATCH($C394,'Policy Characteristics'!$C:$C,0))),"",INDEX('Policy Characteristics'!H:H,MATCH($C394,'Policy Characteristics'!$C:$C,0)))</f>
        <v>0.01</v>
      </c>
      <c r="O394" s="293" t="str">
        <f>IF(ISBLANK(INDEX('Policy Characteristics'!I:I,MATCH($C394,'Policy Characteristics'!$C:$C,0))),"",INDEX('Policy Characteristics'!I:I,MATCH($C394,'Policy Characteristics'!$C:$C,0)))</f>
        <v>% of imports shifted</v>
      </c>
      <c r="P394" s="293"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293" t="str">
        <f>IF(ISBLANK(INDEX('Policy Characteristics'!K:K,MATCH($C394,'Policy Characteristics'!$C:$C,0))),"",INDEX('Policy Characteristics'!K:K,MATCH($C394,'Policy Characteristics'!$C:$C,0)))</f>
        <v/>
      </c>
      <c r="R394" s="293" t="str">
        <f>IF(ISBLANK(INDEX('Policy Characteristics'!L:L,MATCH($C394,'Policy Characteristics'!$C:$C,0))),"",INDEX('Policy Characteristics'!L:L,MATCH($C394,'Policy Characteristics'!$C:$C,0)))</f>
        <v/>
      </c>
    </row>
    <row r="395" spans="1:19" x14ac:dyDescent="0.25">
      <c r="A395" s="293" t="str">
        <f>IF(ISBLANK(INDEX('Policy Characteristics'!A:A,MATCH($C395,'Policy Characteristics'!$C:$C,0))),"",INDEX('Policy Characteristics'!A:A,MATCH($C395,'Policy Characteristics'!$C:$C,0)))</f>
        <v>Industry</v>
      </c>
      <c r="B395" s="294" t="str">
        <f>IF(ISBLANK(INDEX('Policy Characteristics'!B:B,MATCH($C395,'Policy Characteristics'!$C:$C,0))),"",INDEX('Policy Characteristics'!B:B,MATCH($C395,'Policy Characteristics'!$C:$C,0)))</f>
        <v>Buy In-Region Products</v>
      </c>
      <c r="C395" s="293" t="str">
        <f t="shared" si="28"/>
        <v>Fraction of Imported Industrial Outputs Shifted to In Region Suppliers</v>
      </c>
      <c r="D395" s="299" t="s">
        <v>753</v>
      </c>
      <c r="E395" s="299"/>
      <c r="F395" t="s">
        <v>754</v>
      </c>
      <c r="G395" s="300"/>
      <c r="H395" s="20">
        <v>1543</v>
      </c>
      <c r="I395" s="295" t="s">
        <v>650</v>
      </c>
      <c r="J395" s="296" t="str">
        <f>IF(ISBLANK(INDEX('Policy Characteristics'!D:D,MATCH($C395,'Policy Characteristics'!$C:$C,0))),"",INDEX('Policy Characteristics'!D:D,MATCH($C395,'Policy Characteristics'!$C:$C,0)))</f>
        <v>Buy In-Region Products</v>
      </c>
      <c r="K395" s="293" t="str">
        <f>IF(ISBLANK(INDEX('Policy Characteristics'!E:E,MATCH($C395,'Policy Characteristics'!$C:$C,0))),"",INDEX('Policy Characteristics'!E:E,MATCH($C395,'Policy Characteristics'!$C:$C,0)))</f>
        <v>indst buy in region outputs</v>
      </c>
      <c r="L395" s="237">
        <f>IF(ISBLANK(INDEX('Policy Characteristics'!F:F,MATCH($C395,'Policy Characteristics'!$C:$C,0))),"",INDEX('Policy Characteristics'!F:F,MATCH($C395,'Policy Characteristics'!$C:$C,0)))</f>
        <v>0</v>
      </c>
      <c r="M395" s="237">
        <f>IF(ISBLANK(INDEX('Policy Characteristics'!G:G,MATCH($C395,'Policy Characteristics'!$C:$C,0))),"",INDEX('Policy Characteristics'!G:G,MATCH($C395,'Policy Characteristics'!$C:$C,0)))</f>
        <v>0.5</v>
      </c>
      <c r="N395" s="237">
        <f>IF(ISBLANK(INDEX('Policy Characteristics'!H:H,MATCH($C395,'Policy Characteristics'!$C:$C,0))),"",INDEX('Policy Characteristics'!H:H,MATCH($C395,'Policy Characteristics'!$C:$C,0)))</f>
        <v>0.01</v>
      </c>
      <c r="O395" s="293" t="str">
        <f>IF(ISBLANK(INDEX('Policy Characteristics'!I:I,MATCH($C395,'Policy Characteristics'!$C:$C,0))),"",INDEX('Policy Characteristics'!I:I,MATCH($C395,'Policy Characteristics'!$C:$C,0)))</f>
        <v>% of imports shifted</v>
      </c>
      <c r="P395" s="293"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293" t="str">
        <f>IF(ISBLANK(INDEX('Policy Characteristics'!K:K,MATCH($C395,'Policy Characteristics'!$C:$C,0))),"",INDEX('Policy Characteristics'!K:K,MATCH($C395,'Policy Characteristics'!$C:$C,0)))</f>
        <v/>
      </c>
      <c r="R395" s="293" t="str">
        <f>IF(ISBLANK(INDEX('Policy Characteristics'!L:L,MATCH($C395,'Policy Characteristics'!$C:$C,0))),"",INDEX('Policy Characteristics'!L:L,MATCH($C395,'Policy Characteristics'!$C:$C,0)))</f>
        <v/>
      </c>
    </row>
    <row r="396" spans="1:19" x14ac:dyDescent="0.25">
      <c r="A396" s="293" t="str">
        <f>IF(ISBLANK(INDEX('Policy Characteristics'!A:A,MATCH($C396,'Policy Characteristics'!$C:$C,0))),"",INDEX('Policy Characteristics'!A:A,MATCH($C396,'Policy Characteristics'!$C:$C,0)))</f>
        <v>Industry</v>
      </c>
      <c r="B396" s="294" t="str">
        <f>IF(ISBLANK(INDEX('Policy Characteristics'!B:B,MATCH($C396,'Policy Characteristics'!$C:$C,0))),"",INDEX('Policy Characteristics'!B:B,MATCH($C396,'Policy Characteristics'!$C:$C,0)))</f>
        <v>Buy In-Region Products</v>
      </c>
      <c r="C396" s="293" t="str">
        <f t="shared" si="28"/>
        <v>Fraction of Imported Industrial Outputs Shifted to In Region Suppliers</v>
      </c>
      <c r="D396" s="299" t="s">
        <v>755</v>
      </c>
      <c r="E396" s="299"/>
      <c r="F396" t="s">
        <v>756</v>
      </c>
      <c r="G396" s="300"/>
      <c r="H396" s="20">
        <v>1544</v>
      </c>
      <c r="I396" s="295" t="s">
        <v>650</v>
      </c>
      <c r="J396" s="296" t="str">
        <f>IF(ISBLANK(INDEX('Policy Characteristics'!D:D,MATCH($C396,'Policy Characteristics'!$C:$C,0))),"",INDEX('Policy Characteristics'!D:D,MATCH($C396,'Policy Characteristics'!$C:$C,0)))</f>
        <v>Buy In-Region Products</v>
      </c>
      <c r="K396" s="293" t="str">
        <f>IF(ISBLANK(INDEX('Policy Characteristics'!E:E,MATCH($C396,'Policy Characteristics'!$C:$C,0))),"",INDEX('Policy Characteristics'!E:E,MATCH($C396,'Policy Characteristics'!$C:$C,0)))</f>
        <v>indst buy in region outputs</v>
      </c>
      <c r="L396" s="237">
        <f>IF(ISBLANK(INDEX('Policy Characteristics'!F:F,MATCH($C396,'Policy Characteristics'!$C:$C,0))),"",INDEX('Policy Characteristics'!F:F,MATCH($C396,'Policy Characteristics'!$C:$C,0)))</f>
        <v>0</v>
      </c>
      <c r="M396" s="237">
        <f>IF(ISBLANK(INDEX('Policy Characteristics'!G:G,MATCH($C396,'Policy Characteristics'!$C:$C,0))),"",INDEX('Policy Characteristics'!G:G,MATCH($C396,'Policy Characteristics'!$C:$C,0)))</f>
        <v>0.5</v>
      </c>
      <c r="N396" s="237">
        <f>IF(ISBLANK(INDEX('Policy Characteristics'!H:H,MATCH($C396,'Policy Characteristics'!$C:$C,0))),"",INDEX('Policy Characteristics'!H:H,MATCH($C396,'Policy Characteristics'!$C:$C,0)))</f>
        <v>0.01</v>
      </c>
      <c r="O396" s="293" t="str">
        <f>IF(ISBLANK(INDEX('Policy Characteristics'!I:I,MATCH($C396,'Policy Characteristics'!$C:$C,0))),"",INDEX('Policy Characteristics'!I:I,MATCH($C396,'Policy Characteristics'!$C:$C,0)))</f>
        <v>% of imports shifted</v>
      </c>
      <c r="P396" s="293"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293" t="str">
        <f>IF(ISBLANK(INDEX('Policy Characteristics'!K:K,MATCH($C396,'Policy Characteristics'!$C:$C,0))),"",INDEX('Policy Characteristics'!K:K,MATCH($C396,'Policy Characteristics'!$C:$C,0)))</f>
        <v/>
      </c>
      <c r="R396" s="293" t="str">
        <f>IF(ISBLANK(INDEX('Policy Characteristics'!L:L,MATCH($C396,'Policy Characteristics'!$C:$C,0))),"",INDEX('Policy Characteristics'!L:L,MATCH($C396,'Policy Characteristics'!$C:$C,0)))</f>
        <v/>
      </c>
    </row>
    <row r="397" spans="1:19" x14ac:dyDescent="0.25">
      <c r="A397" s="293" t="str">
        <f>IF(ISBLANK(INDEX('Policy Characteristics'!A:A,MATCH($C397,'Policy Characteristics'!$C:$C,0))),"",INDEX('Policy Characteristics'!A:A,MATCH($C397,'Policy Characteristics'!$C:$C,0)))</f>
        <v>Industry</v>
      </c>
      <c r="B397" s="294" t="str">
        <f>IF(ISBLANK(INDEX('Policy Characteristics'!B:B,MATCH($C397,'Policy Characteristics'!$C:$C,0))),"",INDEX('Policy Characteristics'!B:B,MATCH($C397,'Policy Characteristics'!$C:$C,0)))</f>
        <v>Buy In-Region Products</v>
      </c>
      <c r="C397" s="293" t="str">
        <f t="shared" si="28"/>
        <v>Fraction of Imported Industrial Outputs Shifted to In Region Suppliers</v>
      </c>
      <c r="D397" s="299" t="s">
        <v>757</v>
      </c>
      <c r="E397" s="299"/>
      <c r="F397" t="s">
        <v>758</v>
      </c>
      <c r="G397" s="300"/>
      <c r="H397" s="20">
        <v>1545</v>
      </c>
      <c r="I397" s="295" t="s">
        <v>650</v>
      </c>
      <c r="J397" s="296" t="str">
        <f>IF(ISBLANK(INDEX('Policy Characteristics'!D:D,MATCH($C397,'Policy Characteristics'!$C:$C,0))),"",INDEX('Policy Characteristics'!D:D,MATCH($C397,'Policy Characteristics'!$C:$C,0)))</f>
        <v>Buy In-Region Products</v>
      </c>
      <c r="K397" s="293" t="str">
        <f>IF(ISBLANK(INDEX('Policy Characteristics'!E:E,MATCH($C397,'Policy Characteristics'!$C:$C,0))),"",INDEX('Policy Characteristics'!E:E,MATCH($C397,'Policy Characteristics'!$C:$C,0)))</f>
        <v>indst buy in region outputs</v>
      </c>
      <c r="L397" s="237">
        <f>IF(ISBLANK(INDEX('Policy Characteristics'!F:F,MATCH($C397,'Policy Characteristics'!$C:$C,0))),"",INDEX('Policy Characteristics'!F:F,MATCH($C397,'Policy Characteristics'!$C:$C,0)))</f>
        <v>0</v>
      </c>
      <c r="M397" s="237">
        <f>IF(ISBLANK(INDEX('Policy Characteristics'!G:G,MATCH($C397,'Policy Characteristics'!$C:$C,0))),"",INDEX('Policy Characteristics'!G:G,MATCH($C397,'Policy Characteristics'!$C:$C,0)))</f>
        <v>0.5</v>
      </c>
      <c r="N397" s="237">
        <f>IF(ISBLANK(INDEX('Policy Characteristics'!H:H,MATCH($C397,'Policy Characteristics'!$C:$C,0))),"",INDEX('Policy Characteristics'!H:H,MATCH($C397,'Policy Characteristics'!$C:$C,0)))</f>
        <v>0.01</v>
      </c>
      <c r="O397" s="293" t="str">
        <f>IF(ISBLANK(INDEX('Policy Characteristics'!I:I,MATCH($C397,'Policy Characteristics'!$C:$C,0))),"",INDEX('Policy Characteristics'!I:I,MATCH($C397,'Policy Characteristics'!$C:$C,0)))</f>
        <v>% of imports shifted</v>
      </c>
      <c r="P397" s="293"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293" t="str">
        <f>IF(ISBLANK(INDEX('Policy Characteristics'!K:K,MATCH($C397,'Policy Characteristics'!$C:$C,0))),"",INDEX('Policy Characteristics'!K:K,MATCH($C397,'Policy Characteristics'!$C:$C,0)))</f>
        <v/>
      </c>
      <c r="R397" s="293" t="str">
        <f>IF(ISBLANK(INDEX('Policy Characteristics'!L:L,MATCH($C397,'Policy Characteristics'!$C:$C,0))),"",INDEX('Policy Characteristics'!L:L,MATCH($C397,'Policy Characteristics'!$C:$C,0)))</f>
        <v/>
      </c>
    </row>
    <row r="398" spans="1:19" x14ac:dyDescent="0.25">
      <c r="A398" s="293" t="str">
        <f>IF(ISBLANK(INDEX('Policy Characteristics'!A:A,MATCH($C398,'Policy Characteristics'!$C:$C,0))),"",INDEX('Policy Characteristics'!A:A,MATCH($C398,'Policy Characteristics'!$C:$C,0)))</f>
        <v>Industry</v>
      </c>
      <c r="B398" s="294" t="str">
        <f>IF(ISBLANK(INDEX('Policy Characteristics'!B:B,MATCH($C398,'Policy Characteristics'!$C:$C,0))),"",INDEX('Policy Characteristics'!B:B,MATCH($C398,'Policy Characteristics'!$C:$C,0)))</f>
        <v>Buy In-Region Products</v>
      </c>
      <c r="C398" s="293" t="str">
        <f t="shared" si="28"/>
        <v>Fraction of Imported Industrial Outputs Shifted to In Region Suppliers</v>
      </c>
      <c r="D398" s="299" t="s">
        <v>759</v>
      </c>
      <c r="E398" s="299"/>
      <c r="F398" t="s">
        <v>760</v>
      </c>
      <c r="G398" s="300"/>
      <c r="H398" s="20">
        <v>1546</v>
      </c>
      <c r="I398" s="295" t="s">
        <v>650</v>
      </c>
      <c r="J398" s="296" t="str">
        <f>IF(ISBLANK(INDEX('Policy Characteristics'!D:D,MATCH($C398,'Policy Characteristics'!$C:$C,0))),"",INDEX('Policy Characteristics'!D:D,MATCH($C398,'Policy Characteristics'!$C:$C,0)))</f>
        <v>Buy In-Region Products</v>
      </c>
      <c r="K398" s="293" t="str">
        <f>IF(ISBLANK(INDEX('Policy Characteristics'!E:E,MATCH($C398,'Policy Characteristics'!$C:$C,0))),"",INDEX('Policy Characteristics'!E:E,MATCH($C398,'Policy Characteristics'!$C:$C,0)))</f>
        <v>indst buy in region outputs</v>
      </c>
      <c r="L398" s="237">
        <f>IF(ISBLANK(INDEX('Policy Characteristics'!F:F,MATCH($C398,'Policy Characteristics'!$C:$C,0))),"",INDEX('Policy Characteristics'!F:F,MATCH($C398,'Policy Characteristics'!$C:$C,0)))</f>
        <v>0</v>
      </c>
      <c r="M398" s="237">
        <f>IF(ISBLANK(INDEX('Policy Characteristics'!G:G,MATCH($C398,'Policy Characteristics'!$C:$C,0))),"",INDEX('Policy Characteristics'!G:G,MATCH($C398,'Policy Characteristics'!$C:$C,0)))</f>
        <v>0.5</v>
      </c>
      <c r="N398" s="237">
        <f>IF(ISBLANK(INDEX('Policy Characteristics'!H:H,MATCH($C398,'Policy Characteristics'!$C:$C,0))),"",INDEX('Policy Characteristics'!H:H,MATCH($C398,'Policy Characteristics'!$C:$C,0)))</f>
        <v>0.01</v>
      </c>
      <c r="O398" s="293" t="str">
        <f>IF(ISBLANK(INDEX('Policy Characteristics'!I:I,MATCH($C398,'Policy Characteristics'!$C:$C,0))),"",INDEX('Policy Characteristics'!I:I,MATCH($C398,'Policy Characteristics'!$C:$C,0)))</f>
        <v>% of imports shifted</v>
      </c>
      <c r="P398" s="293"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293" t="str">
        <f>IF(ISBLANK(INDEX('Policy Characteristics'!K:K,MATCH($C398,'Policy Characteristics'!$C:$C,0))),"",INDEX('Policy Characteristics'!K:K,MATCH($C398,'Policy Characteristics'!$C:$C,0)))</f>
        <v/>
      </c>
      <c r="R398" s="293" t="str">
        <f>IF(ISBLANK(INDEX('Policy Characteristics'!L:L,MATCH($C398,'Policy Characteristics'!$C:$C,0))),"",INDEX('Policy Characteristics'!L:L,MATCH($C398,'Policy Characteristics'!$C:$C,0)))</f>
        <v/>
      </c>
    </row>
    <row r="399" spans="1:19" x14ac:dyDescent="0.25">
      <c r="A399" s="293" t="str">
        <f>IF(ISBLANK(INDEX('Policy Characteristics'!A:A,MATCH($C399,'Policy Characteristics'!$C:$C,0))),"",INDEX('Policy Characteristics'!A:A,MATCH($C399,'Policy Characteristics'!$C:$C,0)))</f>
        <v>Industry</v>
      </c>
      <c r="B399" s="294" t="str">
        <f>IF(ISBLANK(INDEX('Policy Characteristics'!B:B,MATCH($C399,'Policy Characteristics'!$C:$C,0))),"",INDEX('Policy Characteristics'!B:B,MATCH($C399,'Policy Characteristics'!$C:$C,0)))</f>
        <v>Buy In-Region Products</v>
      </c>
      <c r="C399" s="293" t="str">
        <f t="shared" si="28"/>
        <v>Fraction of Imported Industrial Outputs Shifted to In Region Suppliers</v>
      </c>
      <c r="D399" s="299" t="s">
        <v>761</v>
      </c>
      <c r="E399" s="299"/>
      <c r="F399" t="s">
        <v>762</v>
      </c>
      <c r="G399" s="300"/>
      <c r="H399" s="20">
        <v>1547</v>
      </c>
      <c r="I399" s="295" t="s">
        <v>650</v>
      </c>
      <c r="J399" s="296" t="str">
        <f>IF(ISBLANK(INDEX('Policy Characteristics'!D:D,MATCH($C399,'Policy Characteristics'!$C:$C,0))),"",INDEX('Policy Characteristics'!D:D,MATCH($C399,'Policy Characteristics'!$C:$C,0)))</f>
        <v>Buy In-Region Products</v>
      </c>
      <c r="K399" s="293" t="str">
        <f>IF(ISBLANK(INDEX('Policy Characteristics'!E:E,MATCH($C399,'Policy Characteristics'!$C:$C,0))),"",INDEX('Policy Characteristics'!E:E,MATCH($C399,'Policy Characteristics'!$C:$C,0)))</f>
        <v>indst buy in region outputs</v>
      </c>
      <c r="L399" s="237">
        <f>IF(ISBLANK(INDEX('Policy Characteristics'!F:F,MATCH($C399,'Policy Characteristics'!$C:$C,0))),"",INDEX('Policy Characteristics'!F:F,MATCH($C399,'Policy Characteristics'!$C:$C,0)))</f>
        <v>0</v>
      </c>
      <c r="M399" s="237">
        <f>IF(ISBLANK(INDEX('Policy Characteristics'!G:G,MATCH($C399,'Policy Characteristics'!$C:$C,0))),"",INDEX('Policy Characteristics'!G:G,MATCH($C399,'Policy Characteristics'!$C:$C,0)))</f>
        <v>0.5</v>
      </c>
      <c r="N399" s="237">
        <f>IF(ISBLANK(INDEX('Policy Characteristics'!H:H,MATCH($C399,'Policy Characteristics'!$C:$C,0))),"",INDEX('Policy Characteristics'!H:H,MATCH($C399,'Policy Characteristics'!$C:$C,0)))</f>
        <v>0.01</v>
      </c>
      <c r="O399" s="293" t="str">
        <f>IF(ISBLANK(INDEX('Policy Characteristics'!I:I,MATCH($C399,'Policy Characteristics'!$C:$C,0))),"",INDEX('Policy Characteristics'!I:I,MATCH($C399,'Policy Characteristics'!$C:$C,0)))</f>
        <v>% of imports shifted</v>
      </c>
      <c r="P399" s="293"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293" t="str">
        <f>IF(ISBLANK(INDEX('Policy Characteristics'!K:K,MATCH($C399,'Policy Characteristics'!$C:$C,0))),"",INDEX('Policy Characteristics'!K:K,MATCH($C399,'Policy Characteristics'!$C:$C,0)))</f>
        <v/>
      </c>
      <c r="R399" s="293" t="str">
        <f>IF(ISBLANK(INDEX('Policy Characteristics'!L:L,MATCH($C399,'Policy Characteristics'!$C:$C,0))),"",INDEX('Policy Characteristics'!L:L,MATCH($C399,'Policy Characteristics'!$C:$C,0)))</f>
        <v/>
      </c>
    </row>
    <row r="400" spans="1:19" x14ac:dyDescent="0.25">
      <c r="A400" s="293" t="str">
        <f>IF(ISBLANK(INDEX('Policy Characteristics'!A:A,MATCH($C400,'Policy Characteristics'!$C:$C,0))),"",INDEX('Policy Characteristics'!A:A,MATCH($C400,'Policy Characteristics'!$C:$C,0)))</f>
        <v>Industry</v>
      </c>
      <c r="B400" s="294" t="str">
        <f>IF(ISBLANK(INDEX('Policy Characteristics'!B:B,MATCH($C400,'Policy Characteristics'!$C:$C,0))),"",INDEX('Policy Characteristics'!B:B,MATCH($C400,'Policy Characteristics'!$C:$C,0)))</f>
        <v>Buy In-Region Products</v>
      </c>
      <c r="C400" s="293" t="str">
        <f t="shared" si="28"/>
        <v>Fraction of Imported Industrial Outputs Shifted to In Region Suppliers</v>
      </c>
      <c r="D400" s="299" t="s">
        <v>763</v>
      </c>
      <c r="E400" s="299"/>
      <c r="F400" t="s">
        <v>764</v>
      </c>
      <c r="G400" s="300"/>
      <c r="H400" s="20">
        <v>1548</v>
      </c>
      <c r="I400" s="295" t="s">
        <v>650</v>
      </c>
      <c r="J400" s="296" t="str">
        <f>IF(ISBLANK(INDEX('Policy Characteristics'!D:D,MATCH($C400,'Policy Characteristics'!$C:$C,0))),"",INDEX('Policy Characteristics'!D:D,MATCH($C400,'Policy Characteristics'!$C:$C,0)))</f>
        <v>Buy In-Region Products</v>
      </c>
      <c r="K400" s="293" t="str">
        <f>IF(ISBLANK(INDEX('Policy Characteristics'!E:E,MATCH($C400,'Policy Characteristics'!$C:$C,0))),"",INDEX('Policy Characteristics'!E:E,MATCH($C400,'Policy Characteristics'!$C:$C,0)))</f>
        <v>indst buy in region outputs</v>
      </c>
      <c r="L400" s="237">
        <f>IF(ISBLANK(INDEX('Policy Characteristics'!F:F,MATCH($C400,'Policy Characteristics'!$C:$C,0))),"",INDEX('Policy Characteristics'!F:F,MATCH($C400,'Policy Characteristics'!$C:$C,0)))</f>
        <v>0</v>
      </c>
      <c r="M400" s="237">
        <f>IF(ISBLANK(INDEX('Policy Characteristics'!G:G,MATCH($C400,'Policy Characteristics'!$C:$C,0))),"",INDEX('Policy Characteristics'!G:G,MATCH($C400,'Policy Characteristics'!$C:$C,0)))</f>
        <v>0.5</v>
      </c>
      <c r="N400" s="237">
        <f>IF(ISBLANK(INDEX('Policy Characteristics'!H:H,MATCH($C400,'Policy Characteristics'!$C:$C,0))),"",INDEX('Policy Characteristics'!H:H,MATCH($C400,'Policy Characteristics'!$C:$C,0)))</f>
        <v>0.01</v>
      </c>
      <c r="O400" s="293" t="str">
        <f>IF(ISBLANK(INDEX('Policy Characteristics'!I:I,MATCH($C400,'Policy Characteristics'!$C:$C,0))),"",INDEX('Policy Characteristics'!I:I,MATCH($C400,'Policy Characteristics'!$C:$C,0)))</f>
        <v>% of imports shifted</v>
      </c>
      <c r="P400" s="293"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293" t="str">
        <f>IF(ISBLANK(INDEX('Policy Characteristics'!K:K,MATCH($C400,'Policy Characteristics'!$C:$C,0))),"",INDEX('Policy Characteristics'!K:K,MATCH($C400,'Policy Characteristics'!$C:$C,0)))</f>
        <v/>
      </c>
      <c r="R400" s="293" t="str">
        <f>IF(ISBLANK(INDEX('Policy Characteristics'!L:L,MATCH($C400,'Policy Characteristics'!$C:$C,0))),"",INDEX('Policy Characteristics'!L:L,MATCH($C400,'Policy Characteristics'!$C:$C,0)))</f>
        <v/>
      </c>
    </row>
    <row r="401" spans="1:18" x14ac:dyDescent="0.25">
      <c r="A401" s="293" t="str">
        <f>IF(ISBLANK(INDEX('Policy Characteristics'!A:A,MATCH($C401,'Policy Characteristics'!$C:$C,0))),"",INDEX('Policy Characteristics'!A:A,MATCH($C401,'Policy Characteristics'!$C:$C,0)))</f>
        <v>Industry</v>
      </c>
      <c r="B401" s="294" t="str">
        <f>IF(ISBLANK(INDEX('Policy Characteristics'!B:B,MATCH($C401,'Policy Characteristics'!$C:$C,0))),"",INDEX('Policy Characteristics'!B:B,MATCH($C401,'Policy Characteristics'!$C:$C,0)))</f>
        <v>Buy In-Region Products</v>
      </c>
      <c r="C401" s="293" t="str">
        <f t="shared" si="28"/>
        <v>Fraction of Imported Industrial Outputs Shifted to In Region Suppliers</v>
      </c>
      <c r="D401" s="299" t="s">
        <v>765</v>
      </c>
      <c r="E401" s="299"/>
      <c r="F401" t="s">
        <v>766</v>
      </c>
      <c r="G401" s="300"/>
      <c r="H401" s="20">
        <v>1549</v>
      </c>
      <c r="I401" s="295" t="s">
        <v>650</v>
      </c>
      <c r="J401" s="296" t="str">
        <f>IF(ISBLANK(INDEX('Policy Characteristics'!D:D,MATCH($C401,'Policy Characteristics'!$C:$C,0))),"",INDEX('Policy Characteristics'!D:D,MATCH($C401,'Policy Characteristics'!$C:$C,0)))</f>
        <v>Buy In-Region Products</v>
      </c>
      <c r="K401" s="293" t="str">
        <f>IF(ISBLANK(INDEX('Policy Characteristics'!E:E,MATCH($C401,'Policy Characteristics'!$C:$C,0))),"",INDEX('Policy Characteristics'!E:E,MATCH($C401,'Policy Characteristics'!$C:$C,0)))</f>
        <v>indst buy in region outputs</v>
      </c>
      <c r="L401" s="237">
        <f>IF(ISBLANK(INDEX('Policy Characteristics'!F:F,MATCH($C401,'Policy Characteristics'!$C:$C,0))),"",INDEX('Policy Characteristics'!F:F,MATCH($C401,'Policy Characteristics'!$C:$C,0)))</f>
        <v>0</v>
      </c>
      <c r="M401" s="237">
        <f>IF(ISBLANK(INDEX('Policy Characteristics'!G:G,MATCH($C401,'Policy Characteristics'!$C:$C,0))),"",INDEX('Policy Characteristics'!G:G,MATCH($C401,'Policy Characteristics'!$C:$C,0)))</f>
        <v>0.5</v>
      </c>
      <c r="N401" s="237">
        <f>IF(ISBLANK(INDEX('Policy Characteristics'!H:H,MATCH($C401,'Policy Characteristics'!$C:$C,0))),"",INDEX('Policy Characteristics'!H:H,MATCH($C401,'Policy Characteristics'!$C:$C,0)))</f>
        <v>0.01</v>
      </c>
      <c r="O401" s="293" t="str">
        <f>IF(ISBLANK(INDEX('Policy Characteristics'!I:I,MATCH($C401,'Policy Characteristics'!$C:$C,0))),"",INDEX('Policy Characteristics'!I:I,MATCH($C401,'Policy Characteristics'!$C:$C,0)))</f>
        <v>% of imports shifted</v>
      </c>
      <c r="P401" s="293"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293" t="str">
        <f>IF(ISBLANK(INDEX('Policy Characteristics'!K:K,MATCH($C401,'Policy Characteristics'!$C:$C,0))),"",INDEX('Policy Characteristics'!K:K,MATCH($C401,'Policy Characteristics'!$C:$C,0)))</f>
        <v/>
      </c>
      <c r="R401" s="293" t="str">
        <f>IF(ISBLANK(INDEX('Policy Characteristics'!L:L,MATCH($C401,'Policy Characteristics'!$C:$C,0))),"",INDEX('Policy Characteristics'!L:L,MATCH($C401,'Policy Characteristics'!$C:$C,0)))</f>
        <v/>
      </c>
    </row>
    <row r="402" spans="1:18" x14ac:dyDescent="0.25">
      <c r="A402" s="293" t="str">
        <f>IF(ISBLANK(INDEX('Policy Characteristics'!A:A,MATCH($C402,'Policy Characteristics'!$C:$C,0))),"",INDEX('Policy Characteristics'!A:A,MATCH($C402,'Policy Characteristics'!$C:$C,0)))</f>
        <v>Industry</v>
      </c>
      <c r="B402" s="294" t="str">
        <f>IF(ISBLANK(INDEX('Policy Characteristics'!B:B,MATCH($C402,'Policy Characteristics'!$C:$C,0))),"",INDEX('Policy Characteristics'!B:B,MATCH($C402,'Policy Characteristics'!$C:$C,0)))</f>
        <v>Buy In-Region Products</v>
      </c>
      <c r="C402" s="293" t="str">
        <f t="shared" si="28"/>
        <v>Fraction of Imported Industrial Outputs Shifted to In Region Suppliers</v>
      </c>
      <c r="D402" s="299" t="s">
        <v>767</v>
      </c>
      <c r="E402" s="299"/>
      <c r="F402" t="s">
        <v>768</v>
      </c>
      <c r="G402" s="300"/>
      <c r="H402" s="20">
        <v>1550</v>
      </c>
      <c r="I402" s="295" t="s">
        <v>650</v>
      </c>
      <c r="J402" s="296" t="str">
        <f>IF(ISBLANK(INDEX('Policy Characteristics'!D:D,MATCH($C402,'Policy Characteristics'!$C:$C,0))),"",INDEX('Policy Characteristics'!D:D,MATCH($C402,'Policy Characteristics'!$C:$C,0)))</f>
        <v>Buy In-Region Products</v>
      </c>
      <c r="K402" s="293" t="str">
        <f>IF(ISBLANK(INDEX('Policy Characteristics'!E:E,MATCH($C402,'Policy Characteristics'!$C:$C,0))),"",INDEX('Policy Characteristics'!E:E,MATCH($C402,'Policy Characteristics'!$C:$C,0)))</f>
        <v>indst buy in region outputs</v>
      </c>
      <c r="L402" s="237">
        <f>IF(ISBLANK(INDEX('Policy Characteristics'!F:F,MATCH($C402,'Policy Characteristics'!$C:$C,0))),"",INDEX('Policy Characteristics'!F:F,MATCH($C402,'Policy Characteristics'!$C:$C,0)))</f>
        <v>0</v>
      </c>
      <c r="M402" s="237">
        <f>IF(ISBLANK(INDEX('Policy Characteristics'!G:G,MATCH($C402,'Policy Characteristics'!$C:$C,0))),"",INDEX('Policy Characteristics'!G:G,MATCH($C402,'Policy Characteristics'!$C:$C,0)))</f>
        <v>0.5</v>
      </c>
      <c r="N402" s="237">
        <f>IF(ISBLANK(INDEX('Policy Characteristics'!H:H,MATCH($C402,'Policy Characteristics'!$C:$C,0))),"",INDEX('Policy Characteristics'!H:H,MATCH($C402,'Policy Characteristics'!$C:$C,0)))</f>
        <v>0.01</v>
      </c>
      <c r="O402" s="293" t="str">
        <f>IF(ISBLANK(INDEX('Policy Characteristics'!I:I,MATCH($C402,'Policy Characteristics'!$C:$C,0))),"",INDEX('Policy Characteristics'!I:I,MATCH($C402,'Policy Characteristics'!$C:$C,0)))</f>
        <v>% of imports shifted</v>
      </c>
      <c r="P402" s="293"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293" t="str">
        <f>IF(ISBLANK(INDEX('Policy Characteristics'!K:K,MATCH($C402,'Policy Characteristics'!$C:$C,0))),"",INDEX('Policy Characteristics'!K:K,MATCH($C402,'Policy Characteristics'!$C:$C,0)))</f>
        <v/>
      </c>
      <c r="R402" s="293" t="str">
        <f>IF(ISBLANK(INDEX('Policy Characteristics'!L:L,MATCH($C402,'Policy Characteristics'!$C:$C,0))),"",INDEX('Policy Characteristics'!L:L,MATCH($C402,'Policy Characteristics'!$C:$C,0)))</f>
        <v/>
      </c>
    </row>
    <row r="403" spans="1:18" x14ac:dyDescent="0.25">
      <c r="A403" s="293" t="str">
        <f>IF(ISBLANK(INDEX('Policy Characteristics'!A:A,MATCH($C403,'Policy Characteristics'!$C:$C,0))),"",INDEX('Policy Characteristics'!A:A,MATCH($C403,'Policy Characteristics'!$C:$C,0)))</f>
        <v>Industry</v>
      </c>
      <c r="B403" s="294" t="str">
        <f>IF(ISBLANK(INDEX('Policy Characteristics'!B:B,MATCH($C403,'Policy Characteristics'!$C:$C,0))),"",INDEX('Policy Characteristics'!B:B,MATCH($C403,'Policy Characteristics'!$C:$C,0)))</f>
        <v>Buy In-Region Products</v>
      </c>
      <c r="C403" s="293" t="str">
        <f t="shared" si="28"/>
        <v>Fraction of Imported Industrial Outputs Shifted to In Region Suppliers</v>
      </c>
      <c r="D403" s="299" t="s">
        <v>769</v>
      </c>
      <c r="E403" s="299"/>
      <c r="F403" t="s">
        <v>770</v>
      </c>
      <c r="G403" s="300"/>
      <c r="H403" s="20">
        <v>1551</v>
      </c>
      <c r="I403" s="295" t="s">
        <v>650</v>
      </c>
      <c r="J403" s="296" t="str">
        <f>IF(ISBLANK(INDEX('Policy Characteristics'!D:D,MATCH($C403,'Policy Characteristics'!$C:$C,0))),"",INDEX('Policy Characteristics'!D:D,MATCH($C403,'Policy Characteristics'!$C:$C,0)))</f>
        <v>Buy In-Region Products</v>
      </c>
      <c r="K403" s="293" t="str">
        <f>IF(ISBLANK(INDEX('Policy Characteristics'!E:E,MATCH($C403,'Policy Characteristics'!$C:$C,0))),"",INDEX('Policy Characteristics'!E:E,MATCH($C403,'Policy Characteristics'!$C:$C,0)))</f>
        <v>indst buy in region outputs</v>
      </c>
      <c r="L403" s="237">
        <f>IF(ISBLANK(INDEX('Policy Characteristics'!F:F,MATCH($C403,'Policy Characteristics'!$C:$C,0))),"",INDEX('Policy Characteristics'!F:F,MATCH($C403,'Policy Characteristics'!$C:$C,0)))</f>
        <v>0</v>
      </c>
      <c r="M403" s="237">
        <f>IF(ISBLANK(INDEX('Policy Characteristics'!G:G,MATCH($C403,'Policy Characteristics'!$C:$C,0))),"",INDEX('Policy Characteristics'!G:G,MATCH($C403,'Policy Characteristics'!$C:$C,0)))</f>
        <v>0.5</v>
      </c>
      <c r="N403" s="237">
        <f>IF(ISBLANK(INDEX('Policy Characteristics'!H:H,MATCH($C403,'Policy Characteristics'!$C:$C,0))),"",INDEX('Policy Characteristics'!H:H,MATCH($C403,'Policy Characteristics'!$C:$C,0)))</f>
        <v>0.01</v>
      </c>
      <c r="O403" s="293" t="str">
        <f>IF(ISBLANK(INDEX('Policy Characteristics'!I:I,MATCH($C403,'Policy Characteristics'!$C:$C,0))),"",INDEX('Policy Characteristics'!I:I,MATCH($C403,'Policy Characteristics'!$C:$C,0)))</f>
        <v>% of imports shifted</v>
      </c>
      <c r="P403" s="293"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293" t="str">
        <f>IF(ISBLANK(INDEX('Policy Characteristics'!K:K,MATCH($C403,'Policy Characteristics'!$C:$C,0))),"",INDEX('Policy Characteristics'!K:K,MATCH($C403,'Policy Characteristics'!$C:$C,0)))</f>
        <v/>
      </c>
      <c r="R403" s="293" t="str">
        <f>IF(ISBLANK(INDEX('Policy Characteristics'!L:L,MATCH($C403,'Policy Characteristics'!$C:$C,0))),"",INDEX('Policy Characteristics'!L:L,MATCH($C403,'Policy Characteristics'!$C:$C,0)))</f>
        <v/>
      </c>
    </row>
    <row r="404" spans="1:18" x14ac:dyDescent="0.25">
      <c r="A404" s="293" t="str">
        <f>IF(ISBLANK(INDEX('Policy Characteristics'!A:A,MATCH($C404,'Policy Characteristics'!$C:$C,0))),"",INDEX('Policy Characteristics'!A:A,MATCH($C404,'Policy Characteristics'!$C:$C,0)))</f>
        <v>Industry</v>
      </c>
      <c r="B404" s="294" t="str">
        <f>IF(ISBLANK(INDEX('Policy Characteristics'!B:B,MATCH($C404,'Policy Characteristics'!$C:$C,0))),"",INDEX('Policy Characteristics'!B:B,MATCH($C404,'Policy Characteristics'!$C:$C,0)))</f>
        <v>Buy In-Region Products</v>
      </c>
      <c r="C404" s="293" t="str">
        <f t="shared" si="28"/>
        <v>Fraction of Imported Industrial Outputs Shifted to In Region Suppliers</v>
      </c>
      <c r="D404" s="299" t="s">
        <v>771</v>
      </c>
      <c r="E404" s="299"/>
      <c r="F404" t="s">
        <v>772</v>
      </c>
      <c r="G404" s="300"/>
      <c r="H404" s="20">
        <v>1552</v>
      </c>
      <c r="I404" s="295" t="s">
        <v>650</v>
      </c>
      <c r="J404" s="296" t="str">
        <f>IF(ISBLANK(INDEX('Policy Characteristics'!D:D,MATCH($C404,'Policy Characteristics'!$C:$C,0))),"",INDEX('Policy Characteristics'!D:D,MATCH($C404,'Policy Characteristics'!$C:$C,0)))</f>
        <v>Buy In-Region Products</v>
      </c>
      <c r="K404" s="293" t="str">
        <f>IF(ISBLANK(INDEX('Policy Characteristics'!E:E,MATCH($C404,'Policy Characteristics'!$C:$C,0))),"",INDEX('Policy Characteristics'!E:E,MATCH($C404,'Policy Characteristics'!$C:$C,0)))</f>
        <v>indst buy in region outputs</v>
      </c>
      <c r="L404" s="237">
        <f>IF(ISBLANK(INDEX('Policy Characteristics'!F:F,MATCH($C404,'Policy Characteristics'!$C:$C,0))),"",INDEX('Policy Characteristics'!F:F,MATCH($C404,'Policy Characteristics'!$C:$C,0)))</f>
        <v>0</v>
      </c>
      <c r="M404" s="237">
        <f>IF(ISBLANK(INDEX('Policy Characteristics'!G:G,MATCH($C404,'Policy Characteristics'!$C:$C,0))),"",INDEX('Policy Characteristics'!G:G,MATCH($C404,'Policy Characteristics'!$C:$C,0)))</f>
        <v>0.5</v>
      </c>
      <c r="N404" s="237">
        <f>IF(ISBLANK(INDEX('Policy Characteristics'!H:H,MATCH($C404,'Policy Characteristics'!$C:$C,0))),"",INDEX('Policy Characteristics'!H:H,MATCH($C404,'Policy Characteristics'!$C:$C,0)))</f>
        <v>0.01</v>
      </c>
      <c r="O404" s="293" t="str">
        <f>IF(ISBLANK(INDEX('Policy Characteristics'!I:I,MATCH($C404,'Policy Characteristics'!$C:$C,0))),"",INDEX('Policy Characteristics'!I:I,MATCH($C404,'Policy Characteristics'!$C:$C,0)))</f>
        <v>% of imports shifted</v>
      </c>
      <c r="P404" s="293"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293" t="str">
        <f>IF(ISBLANK(INDEX('Policy Characteristics'!K:K,MATCH($C404,'Policy Characteristics'!$C:$C,0))),"",INDEX('Policy Characteristics'!K:K,MATCH($C404,'Policy Characteristics'!$C:$C,0)))</f>
        <v/>
      </c>
      <c r="R404" s="293" t="str">
        <f>IF(ISBLANK(INDEX('Policy Characteristics'!L:L,MATCH($C404,'Policy Characteristics'!$C:$C,0))),"",INDEX('Policy Characteristics'!L:L,MATCH($C404,'Policy Characteristics'!$C:$C,0)))</f>
        <v/>
      </c>
    </row>
    <row r="405" spans="1:18" x14ac:dyDescent="0.25">
      <c r="A405" s="293" t="str">
        <f>IF(ISBLANK(INDEX('Policy Characteristics'!A:A,MATCH($C405,'Policy Characteristics'!$C:$C,0))),"",INDEX('Policy Characteristics'!A:A,MATCH($C405,'Policy Characteristics'!$C:$C,0)))</f>
        <v>Industry</v>
      </c>
      <c r="B405" s="294" t="str">
        <f>IF(ISBLANK(INDEX('Policy Characteristics'!B:B,MATCH($C405,'Policy Characteristics'!$C:$C,0))),"",INDEX('Policy Characteristics'!B:B,MATCH($C405,'Policy Characteristics'!$C:$C,0)))</f>
        <v>Buy In-Region Products</v>
      </c>
      <c r="C405" s="293" t="str">
        <f t="shared" si="28"/>
        <v>Fraction of Imported Industrial Outputs Shifted to In Region Suppliers</v>
      </c>
      <c r="D405" s="299" t="s">
        <v>773</v>
      </c>
      <c r="E405" s="299"/>
      <c r="F405" t="s">
        <v>774</v>
      </c>
      <c r="G405" s="300"/>
      <c r="H405" s="20">
        <v>1553</v>
      </c>
      <c r="I405" s="295" t="s">
        <v>650</v>
      </c>
      <c r="J405" s="296" t="str">
        <f>IF(ISBLANK(INDEX('Policy Characteristics'!D:D,MATCH($C405,'Policy Characteristics'!$C:$C,0))),"",INDEX('Policy Characteristics'!D:D,MATCH($C405,'Policy Characteristics'!$C:$C,0)))</f>
        <v>Buy In-Region Products</v>
      </c>
      <c r="K405" s="293" t="str">
        <f>IF(ISBLANK(INDEX('Policy Characteristics'!E:E,MATCH($C405,'Policy Characteristics'!$C:$C,0))),"",INDEX('Policy Characteristics'!E:E,MATCH($C405,'Policy Characteristics'!$C:$C,0)))</f>
        <v>indst buy in region outputs</v>
      </c>
      <c r="L405" s="237">
        <f>IF(ISBLANK(INDEX('Policy Characteristics'!F:F,MATCH($C405,'Policy Characteristics'!$C:$C,0))),"",INDEX('Policy Characteristics'!F:F,MATCH($C405,'Policy Characteristics'!$C:$C,0)))</f>
        <v>0</v>
      </c>
      <c r="M405" s="237">
        <f>IF(ISBLANK(INDEX('Policy Characteristics'!G:G,MATCH($C405,'Policy Characteristics'!$C:$C,0))),"",INDEX('Policy Characteristics'!G:G,MATCH($C405,'Policy Characteristics'!$C:$C,0)))</f>
        <v>0.5</v>
      </c>
      <c r="N405" s="237">
        <f>IF(ISBLANK(INDEX('Policy Characteristics'!H:H,MATCH($C405,'Policy Characteristics'!$C:$C,0))),"",INDEX('Policy Characteristics'!H:H,MATCH($C405,'Policy Characteristics'!$C:$C,0)))</f>
        <v>0.01</v>
      </c>
      <c r="O405" s="293" t="str">
        <f>IF(ISBLANK(INDEX('Policy Characteristics'!I:I,MATCH($C405,'Policy Characteristics'!$C:$C,0))),"",INDEX('Policy Characteristics'!I:I,MATCH($C405,'Policy Characteristics'!$C:$C,0)))</f>
        <v>% of imports shifted</v>
      </c>
      <c r="P405" s="293"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293" t="str">
        <f>IF(ISBLANK(INDEX('Policy Characteristics'!K:K,MATCH($C405,'Policy Characteristics'!$C:$C,0))),"",INDEX('Policy Characteristics'!K:K,MATCH($C405,'Policy Characteristics'!$C:$C,0)))</f>
        <v/>
      </c>
      <c r="R405" s="293" t="str">
        <f>IF(ISBLANK(INDEX('Policy Characteristics'!L:L,MATCH($C405,'Policy Characteristics'!$C:$C,0))),"",INDEX('Policy Characteristics'!L:L,MATCH($C405,'Policy Characteristics'!$C:$C,0)))</f>
        <v/>
      </c>
    </row>
    <row r="406" spans="1:18" x14ac:dyDescent="0.25">
      <c r="A406" s="293" t="str">
        <f>IF(ISBLANK(INDEX('Policy Characteristics'!A:A,MATCH($C406,'Policy Characteristics'!$C:$C,0))),"",INDEX('Policy Characteristics'!A:A,MATCH($C406,'Policy Characteristics'!$C:$C,0)))</f>
        <v>Industry</v>
      </c>
      <c r="B406" s="294" t="str">
        <f>IF(ISBLANK(INDEX('Policy Characteristics'!B:B,MATCH($C406,'Policy Characteristics'!$C:$C,0))),"",INDEX('Policy Characteristics'!B:B,MATCH($C406,'Policy Characteristics'!$C:$C,0)))</f>
        <v>Buy In-Region Products</v>
      </c>
      <c r="C406" s="293" t="str">
        <f t="shared" si="28"/>
        <v>Fraction of Imported Industrial Outputs Shifted to In Region Suppliers</v>
      </c>
      <c r="D406" s="299" t="s">
        <v>775</v>
      </c>
      <c r="E406" s="299"/>
      <c r="F406" t="s">
        <v>776</v>
      </c>
      <c r="G406" s="300"/>
      <c r="H406" s="20">
        <v>1554</v>
      </c>
      <c r="I406" s="295" t="s">
        <v>650</v>
      </c>
      <c r="J406" s="296" t="str">
        <f>IF(ISBLANK(INDEX('Policy Characteristics'!D:D,MATCH($C406,'Policy Characteristics'!$C:$C,0))),"",INDEX('Policy Characteristics'!D:D,MATCH($C406,'Policy Characteristics'!$C:$C,0)))</f>
        <v>Buy In-Region Products</v>
      </c>
      <c r="K406" s="293" t="str">
        <f>IF(ISBLANK(INDEX('Policy Characteristics'!E:E,MATCH($C406,'Policy Characteristics'!$C:$C,0))),"",INDEX('Policy Characteristics'!E:E,MATCH($C406,'Policy Characteristics'!$C:$C,0)))</f>
        <v>indst buy in region outputs</v>
      </c>
      <c r="L406" s="237">
        <f>IF(ISBLANK(INDEX('Policy Characteristics'!F:F,MATCH($C406,'Policy Characteristics'!$C:$C,0))),"",INDEX('Policy Characteristics'!F:F,MATCH($C406,'Policy Characteristics'!$C:$C,0)))</f>
        <v>0</v>
      </c>
      <c r="M406" s="237">
        <f>IF(ISBLANK(INDEX('Policy Characteristics'!G:G,MATCH($C406,'Policy Characteristics'!$C:$C,0))),"",INDEX('Policy Characteristics'!G:G,MATCH($C406,'Policy Characteristics'!$C:$C,0)))</f>
        <v>0.5</v>
      </c>
      <c r="N406" s="237">
        <f>IF(ISBLANK(INDEX('Policy Characteristics'!H:H,MATCH($C406,'Policy Characteristics'!$C:$C,0))),"",INDEX('Policy Characteristics'!H:H,MATCH($C406,'Policy Characteristics'!$C:$C,0)))</f>
        <v>0.01</v>
      </c>
      <c r="O406" s="293" t="str">
        <f>IF(ISBLANK(INDEX('Policy Characteristics'!I:I,MATCH($C406,'Policy Characteristics'!$C:$C,0))),"",INDEX('Policy Characteristics'!I:I,MATCH($C406,'Policy Characteristics'!$C:$C,0)))</f>
        <v>% of imports shifted</v>
      </c>
      <c r="P406" s="293"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293" t="str">
        <f>IF(ISBLANK(INDEX('Policy Characteristics'!K:K,MATCH($C406,'Policy Characteristics'!$C:$C,0))),"",INDEX('Policy Characteristics'!K:K,MATCH($C406,'Policy Characteristics'!$C:$C,0)))</f>
        <v/>
      </c>
      <c r="R406" s="293" t="str">
        <f>IF(ISBLANK(INDEX('Policy Characteristics'!L:L,MATCH($C406,'Policy Characteristics'!$C:$C,0))),"",INDEX('Policy Characteristics'!L:L,MATCH($C406,'Policy Characteristics'!$C:$C,0)))</f>
        <v/>
      </c>
    </row>
    <row r="407" spans="1:18" x14ac:dyDescent="0.25">
      <c r="A407" s="293" t="str">
        <f>IF(ISBLANK(INDEX('Policy Characteristics'!A:A,MATCH($C407,'Policy Characteristics'!$C:$C,0))),"",INDEX('Policy Characteristics'!A:A,MATCH($C407,'Policy Characteristics'!$C:$C,0)))</f>
        <v>Industry</v>
      </c>
      <c r="B407" s="294" t="str">
        <f>IF(ISBLANK(INDEX('Policy Characteristics'!B:B,MATCH($C407,'Policy Characteristics'!$C:$C,0))),"",INDEX('Policy Characteristics'!B:B,MATCH($C407,'Policy Characteristics'!$C:$C,0)))</f>
        <v>Buy In-Region Products</v>
      </c>
      <c r="C407" s="293" t="str">
        <f t="shared" si="28"/>
        <v>Fraction of Imported Industrial Outputs Shifted to In Region Suppliers</v>
      </c>
      <c r="D407" s="299" t="s">
        <v>777</v>
      </c>
      <c r="E407" s="299"/>
      <c r="F407" t="s">
        <v>778</v>
      </c>
      <c r="G407" s="300"/>
      <c r="H407" s="20">
        <v>1555</v>
      </c>
      <c r="I407" s="295" t="s">
        <v>650</v>
      </c>
      <c r="J407" s="296" t="str">
        <f>IF(ISBLANK(INDEX('Policy Characteristics'!D:D,MATCH($C407,'Policy Characteristics'!$C:$C,0))),"",INDEX('Policy Characteristics'!D:D,MATCH($C407,'Policy Characteristics'!$C:$C,0)))</f>
        <v>Buy In-Region Products</v>
      </c>
      <c r="K407" s="293" t="str">
        <f>IF(ISBLANK(INDEX('Policy Characteristics'!E:E,MATCH($C407,'Policy Characteristics'!$C:$C,0))),"",INDEX('Policy Characteristics'!E:E,MATCH($C407,'Policy Characteristics'!$C:$C,0)))</f>
        <v>indst buy in region outputs</v>
      </c>
      <c r="L407" s="237">
        <f>IF(ISBLANK(INDEX('Policy Characteristics'!F:F,MATCH($C407,'Policy Characteristics'!$C:$C,0))),"",INDEX('Policy Characteristics'!F:F,MATCH($C407,'Policy Characteristics'!$C:$C,0)))</f>
        <v>0</v>
      </c>
      <c r="M407" s="237">
        <f>IF(ISBLANK(INDEX('Policy Characteristics'!G:G,MATCH($C407,'Policy Characteristics'!$C:$C,0))),"",INDEX('Policy Characteristics'!G:G,MATCH($C407,'Policy Characteristics'!$C:$C,0)))</f>
        <v>0.5</v>
      </c>
      <c r="N407" s="237">
        <f>IF(ISBLANK(INDEX('Policy Characteristics'!H:H,MATCH($C407,'Policy Characteristics'!$C:$C,0))),"",INDEX('Policy Characteristics'!H:H,MATCH($C407,'Policy Characteristics'!$C:$C,0)))</f>
        <v>0.01</v>
      </c>
      <c r="O407" s="293" t="str">
        <f>IF(ISBLANK(INDEX('Policy Characteristics'!I:I,MATCH($C407,'Policy Characteristics'!$C:$C,0))),"",INDEX('Policy Characteristics'!I:I,MATCH($C407,'Policy Characteristics'!$C:$C,0)))</f>
        <v>% of imports shifted</v>
      </c>
      <c r="P407" s="293"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293" t="str">
        <f>IF(ISBLANK(INDEX('Policy Characteristics'!K:K,MATCH($C407,'Policy Characteristics'!$C:$C,0))),"",INDEX('Policy Characteristics'!K:K,MATCH($C407,'Policy Characteristics'!$C:$C,0)))</f>
        <v/>
      </c>
      <c r="R407" s="293" t="str">
        <f>IF(ISBLANK(INDEX('Policy Characteristics'!L:L,MATCH($C407,'Policy Characteristics'!$C:$C,0))),"",INDEX('Policy Characteristics'!L:L,MATCH($C407,'Policy Characteristics'!$C:$C,0)))</f>
        <v/>
      </c>
    </row>
    <row r="408" spans="1:18" x14ac:dyDescent="0.25">
      <c r="A408" s="293" t="str">
        <f>IF(ISBLANK(INDEX('Policy Characteristics'!A:A,MATCH($C408,'Policy Characteristics'!$C:$C,0))),"",INDEX('Policy Characteristics'!A:A,MATCH($C408,'Policy Characteristics'!$C:$C,0)))</f>
        <v>Industry</v>
      </c>
      <c r="B408" s="294" t="str">
        <f>IF(ISBLANK(INDEX('Policy Characteristics'!B:B,MATCH($C408,'Policy Characteristics'!$C:$C,0))),"",INDEX('Policy Characteristics'!B:B,MATCH($C408,'Policy Characteristics'!$C:$C,0)))</f>
        <v>Buy In-Region Products</v>
      </c>
      <c r="C408" s="293" t="str">
        <f t="shared" si="28"/>
        <v>Fraction of Imported Industrial Outputs Shifted to In Region Suppliers</v>
      </c>
      <c r="D408" s="299" t="s">
        <v>779</v>
      </c>
      <c r="E408" s="299"/>
      <c r="F408" t="s">
        <v>780</v>
      </c>
      <c r="G408" s="300"/>
      <c r="H408" s="20">
        <v>1556</v>
      </c>
      <c r="I408" s="295" t="s">
        <v>650</v>
      </c>
      <c r="J408" s="296" t="str">
        <f>IF(ISBLANK(INDEX('Policy Characteristics'!D:D,MATCH($C408,'Policy Characteristics'!$C:$C,0))),"",INDEX('Policy Characteristics'!D:D,MATCH($C408,'Policy Characteristics'!$C:$C,0)))</f>
        <v>Buy In-Region Products</v>
      </c>
      <c r="K408" s="293" t="str">
        <f>IF(ISBLANK(INDEX('Policy Characteristics'!E:E,MATCH($C408,'Policy Characteristics'!$C:$C,0))),"",INDEX('Policy Characteristics'!E:E,MATCH($C408,'Policy Characteristics'!$C:$C,0)))</f>
        <v>indst buy in region outputs</v>
      </c>
      <c r="L408" s="237">
        <f>IF(ISBLANK(INDEX('Policy Characteristics'!F:F,MATCH($C408,'Policy Characteristics'!$C:$C,0))),"",INDEX('Policy Characteristics'!F:F,MATCH($C408,'Policy Characteristics'!$C:$C,0)))</f>
        <v>0</v>
      </c>
      <c r="M408" s="237">
        <f>IF(ISBLANK(INDEX('Policy Characteristics'!G:G,MATCH($C408,'Policy Characteristics'!$C:$C,0))),"",INDEX('Policy Characteristics'!G:G,MATCH($C408,'Policy Characteristics'!$C:$C,0)))</f>
        <v>0.5</v>
      </c>
      <c r="N408" s="237">
        <f>IF(ISBLANK(INDEX('Policy Characteristics'!H:H,MATCH($C408,'Policy Characteristics'!$C:$C,0))),"",INDEX('Policy Characteristics'!H:H,MATCH($C408,'Policy Characteristics'!$C:$C,0)))</f>
        <v>0.01</v>
      </c>
      <c r="O408" s="293" t="str">
        <f>IF(ISBLANK(INDEX('Policy Characteristics'!I:I,MATCH($C408,'Policy Characteristics'!$C:$C,0))),"",INDEX('Policy Characteristics'!I:I,MATCH($C408,'Policy Characteristics'!$C:$C,0)))</f>
        <v>% of imports shifted</v>
      </c>
      <c r="P408" s="293"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293" t="str">
        <f>IF(ISBLANK(INDEX('Policy Characteristics'!K:K,MATCH($C408,'Policy Characteristics'!$C:$C,0))),"",INDEX('Policy Characteristics'!K:K,MATCH($C408,'Policy Characteristics'!$C:$C,0)))</f>
        <v/>
      </c>
      <c r="R408" s="293" t="str">
        <f>IF(ISBLANK(INDEX('Policy Characteristics'!L:L,MATCH($C408,'Policy Characteristics'!$C:$C,0))),"",INDEX('Policy Characteristics'!L:L,MATCH($C408,'Policy Characteristics'!$C:$C,0)))</f>
        <v/>
      </c>
    </row>
    <row r="409" spans="1:18" x14ac:dyDescent="0.25">
      <c r="A409" s="293" t="str">
        <f>IF(ISBLANK(INDEX('Policy Characteristics'!A:A,MATCH($C409,'Policy Characteristics'!$C:$C,0))),"",INDEX('Policy Characteristics'!A:A,MATCH($C409,'Policy Characteristics'!$C:$C,0)))</f>
        <v>Industry</v>
      </c>
      <c r="B409" s="294" t="str">
        <f>IF(ISBLANK(INDEX('Policy Characteristics'!B:B,MATCH($C409,'Policy Characteristics'!$C:$C,0))),"",INDEX('Policy Characteristics'!B:B,MATCH($C409,'Policy Characteristics'!$C:$C,0)))</f>
        <v>Buy In-Region Products</v>
      </c>
      <c r="C409" s="293" t="str">
        <f t="shared" si="28"/>
        <v>Fraction of Imported Industrial Outputs Shifted to In Region Suppliers</v>
      </c>
      <c r="D409" s="299" t="s">
        <v>781</v>
      </c>
      <c r="E409" s="299"/>
      <c r="F409" t="s">
        <v>782</v>
      </c>
      <c r="G409" s="300"/>
      <c r="H409" s="20">
        <v>1557</v>
      </c>
      <c r="I409" s="295" t="s">
        <v>650</v>
      </c>
      <c r="J409" s="296" t="str">
        <f>IF(ISBLANK(INDEX('Policy Characteristics'!D:D,MATCH($C409,'Policy Characteristics'!$C:$C,0))),"",INDEX('Policy Characteristics'!D:D,MATCH($C409,'Policy Characteristics'!$C:$C,0)))</f>
        <v>Buy In-Region Products</v>
      </c>
      <c r="K409" s="293" t="str">
        <f>IF(ISBLANK(INDEX('Policy Characteristics'!E:E,MATCH($C409,'Policy Characteristics'!$C:$C,0))),"",INDEX('Policy Characteristics'!E:E,MATCH($C409,'Policy Characteristics'!$C:$C,0)))</f>
        <v>indst buy in region outputs</v>
      </c>
      <c r="L409" s="237">
        <f>IF(ISBLANK(INDEX('Policy Characteristics'!F:F,MATCH($C409,'Policy Characteristics'!$C:$C,0))),"",INDEX('Policy Characteristics'!F:F,MATCH($C409,'Policy Characteristics'!$C:$C,0)))</f>
        <v>0</v>
      </c>
      <c r="M409" s="237">
        <f>IF(ISBLANK(INDEX('Policy Characteristics'!G:G,MATCH($C409,'Policy Characteristics'!$C:$C,0))),"",INDEX('Policy Characteristics'!G:G,MATCH($C409,'Policy Characteristics'!$C:$C,0)))</f>
        <v>0.5</v>
      </c>
      <c r="N409" s="237">
        <f>IF(ISBLANK(INDEX('Policy Characteristics'!H:H,MATCH($C409,'Policy Characteristics'!$C:$C,0))),"",INDEX('Policy Characteristics'!H:H,MATCH($C409,'Policy Characteristics'!$C:$C,0)))</f>
        <v>0.01</v>
      </c>
      <c r="O409" s="293" t="str">
        <f>IF(ISBLANK(INDEX('Policy Characteristics'!I:I,MATCH($C409,'Policy Characteristics'!$C:$C,0))),"",INDEX('Policy Characteristics'!I:I,MATCH($C409,'Policy Characteristics'!$C:$C,0)))</f>
        <v>% of imports shifted</v>
      </c>
      <c r="P409" s="293"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293" t="str">
        <f>IF(ISBLANK(INDEX('Policy Characteristics'!K:K,MATCH($C409,'Policy Characteristics'!$C:$C,0))),"",INDEX('Policy Characteristics'!K:K,MATCH($C409,'Policy Characteristics'!$C:$C,0)))</f>
        <v/>
      </c>
      <c r="R409" s="293" t="str">
        <f>IF(ISBLANK(INDEX('Policy Characteristics'!L:L,MATCH($C409,'Policy Characteristics'!$C:$C,0))),"",INDEX('Policy Characteristics'!L:L,MATCH($C409,'Policy Characteristics'!$C:$C,0)))</f>
        <v/>
      </c>
    </row>
    <row r="410" spans="1:18" x14ac:dyDescent="0.25">
      <c r="A410" s="293" t="str">
        <f>IF(ISBLANK(INDEX('Policy Characteristics'!A:A,MATCH($C410,'Policy Characteristics'!$C:$C,0))),"",INDEX('Policy Characteristics'!A:A,MATCH($C410,'Policy Characteristics'!$C:$C,0)))</f>
        <v>Industry</v>
      </c>
      <c r="B410" s="294" t="str">
        <f>IF(ISBLANK(INDEX('Policy Characteristics'!B:B,MATCH($C410,'Policy Characteristics'!$C:$C,0))),"",INDEX('Policy Characteristics'!B:B,MATCH($C410,'Policy Characteristics'!$C:$C,0)))</f>
        <v>Buy In-Region Products</v>
      </c>
      <c r="C410" s="293" t="str">
        <f t="shared" si="28"/>
        <v>Fraction of Imported Industrial Outputs Shifted to In Region Suppliers</v>
      </c>
      <c r="D410" s="299" t="s">
        <v>783</v>
      </c>
      <c r="E410" s="299"/>
      <c r="F410" t="s">
        <v>784</v>
      </c>
      <c r="G410" s="300"/>
      <c r="H410" s="20">
        <v>1558</v>
      </c>
      <c r="I410" s="295" t="s">
        <v>650</v>
      </c>
      <c r="J410" s="296" t="str">
        <f>IF(ISBLANK(INDEX('Policy Characteristics'!D:D,MATCH($C410,'Policy Characteristics'!$C:$C,0))),"",INDEX('Policy Characteristics'!D:D,MATCH($C410,'Policy Characteristics'!$C:$C,0)))</f>
        <v>Buy In-Region Products</v>
      </c>
      <c r="K410" s="293" t="str">
        <f>IF(ISBLANK(INDEX('Policy Characteristics'!E:E,MATCH($C410,'Policy Characteristics'!$C:$C,0))),"",INDEX('Policy Characteristics'!E:E,MATCH($C410,'Policy Characteristics'!$C:$C,0)))</f>
        <v>indst buy in region outputs</v>
      </c>
      <c r="L410" s="237">
        <f>IF(ISBLANK(INDEX('Policy Characteristics'!F:F,MATCH($C410,'Policy Characteristics'!$C:$C,0))),"",INDEX('Policy Characteristics'!F:F,MATCH($C410,'Policy Characteristics'!$C:$C,0)))</f>
        <v>0</v>
      </c>
      <c r="M410" s="237">
        <f>IF(ISBLANK(INDEX('Policy Characteristics'!G:G,MATCH($C410,'Policy Characteristics'!$C:$C,0))),"",INDEX('Policy Characteristics'!G:G,MATCH($C410,'Policy Characteristics'!$C:$C,0)))</f>
        <v>0.5</v>
      </c>
      <c r="N410" s="237">
        <f>IF(ISBLANK(INDEX('Policy Characteristics'!H:H,MATCH($C410,'Policy Characteristics'!$C:$C,0))),"",INDEX('Policy Characteristics'!H:H,MATCH($C410,'Policy Characteristics'!$C:$C,0)))</f>
        <v>0.01</v>
      </c>
      <c r="O410" s="293" t="str">
        <f>IF(ISBLANK(INDEX('Policy Characteristics'!I:I,MATCH($C410,'Policy Characteristics'!$C:$C,0))),"",INDEX('Policy Characteristics'!I:I,MATCH($C410,'Policy Characteristics'!$C:$C,0)))</f>
        <v>% of imports shifted</v>
      </c>
      <c r="P410" s="293"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293" t="str">
        <f>IF(ISBLANK(INDEX('Policy Characteristics'!K:K,MATCH($C410,'Policy Characteristics'!$C:$C,0))),"",INDEX('Policy Characteristics'!K:K,MATCH($C410,'Policy Characteristics'!$C:$C,0)))</f>
        <v/>
      </c>
      <c r="R410" s="293" t="str">
        <f>IF(ISBLANK(INDEX('Policy Characteristics'!L:L,MATCH($C410,'Policy Characteristics'!$C:$C,0))),"",INDEX('Policy Characteristics'!L:L,MATCH($C410,'Policy Characteristics'!$C:$C,0)))</f>
        <v/>
      </c>
    </row>
    <row r="411" spans="1:18" x14ac:dyDescent="0.25">
      <c r="A411" s="293" t="str">
        <f>IF(ISBLANK(INDEX('Policy Characteristics'!A:A,MATCH($C411,'Policy Characteristics'!$C:$C,0))),"",INDEX('Policy Characteristics'!A:A,MATCH($C411,'Policy Characteristics'!$C:$C,0)))</f>
        <v>Industry</v>
      </c>
      <c r="B411" s="294" t="str">
        <f>IF(ISBLANK(INDEX('Policy Characteristics'!B:B,MATCH($C411,'Policy Characteristics'!$C:$C,0))),"",INDEX('Policy Characteristics'!B:B,MATCH($C411,'Policy Characteristics'!$C:$C,0)))</f>
        <v>Buy In-Region Products</v>
      </c>
      <c r="C411" s="293" t="str">
        <f t="shared" si="28"/>
        <v>Fraction of Imported Industrial Outputs Shifted to In Region Suppliers</v>
      </c>
      <c r="D411" s="299" t="s">
        <v>785</v>
      </c>
      <c r="E411" s="299"/>
      <c r="F411" t="s">
        <v>786</v>
      </c>
      <c r="G411" s="300"/>
      <c r="H411" s="20">
        <v>1559</v>
      </c>
      <c r="I411" s="295" t="s">
        <v>650</v>
      </c>
      <c r="J411" s="296" t="str">
        <f>IF(ISBLANK(INDEX('Policy Characteristics'!D:D,MATCH($C411,'Policy Characteristics'!$C:$C,0))),"",INDEX('Policy Characteristics'!D:D,MATCH($C411,'Policy Characteristics'!$C:$C,0)))</f>
        <v>Buy In-Region Products</v>
      </c>
      <c r="K411" s="293" t="str">
        <f>IF(ISBLANK(INDEX('Policy Characteristics'!E:E,MATCH($C411,'Policy Characteristics'!$C:$C,0))),"",INDEX('Policy Characteristics'!E:E,MATCH($C411,'Policy Characteristics'!$C:$C,0)))</f>
        <v>indst buy in region outputs</v>
      </c>
      <c r="L411" s="237">
        <f>IF(ISBLANK(INDEX('Policy Characteristics'!F:F,MATCH($C411,'Policy Characteristics'!$C:$C,0))),"",INDEX('Policy Characteristics'!F:F,MATCH($C411,'Policy Characteristics'!$C:$C,0)))</f>
        <v>0</v>
      </c>
      <c r="M411" s="237">
        <f>IF(ISBLANK(INDEX('Policy Characteristics'!G:G,MATCH($C411,'Policy Characteristics'!$C:$C,0))),"",INDEX('Policy Characteristics'!G:G,MATCH($C411,'Policy Characteristics'!$C:$C,0)))</f>
        <v>0.5</v>
      </c>
      <c r="N411" s="237">
        <f>IF(ISBLANK(INDEX('Policy Characteristics'!H:H,MATCH($C411,'Policy Characteristics'!$C:$C,0))),"",INDEX('Policy Characteristics'!H:H,MATCH($C411,'Policy Characteristics'!$C:$C,0)))</f>
        <v>0.01</v>
      </c>
      <c r="O411" s="293" t="str">
        <f>IF(ISBLANK(INDEX('Policy Characteristics'!I:I,MATCH($C411,'Policy Characteristics'!$C:$C,0))),"",INDEX('Policy Characteristics'!I:I,MATCH($C411,'Policy Characteristics'!$C:$C,0)))</f>
        <v>% of imports shifted</v>
      </c>
      <c r="P411" s="293"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293" t="str">
        <f>IF(ISBLANK(INDEX('Policy Characteristics'!K:K,MATCH($C411,'Policy Characteristics'!$C:$C,0))),"",INDEX('Policy Characteristics'!K:K,MATCH($C411,'Policy Characteristics'!$C:$C,0)))</f>
        <v/>
      </c>
      <c r="R411" s="293" t="str">
        <f>IF(ISBLANK(INDEX('Policy Characteristics'!L:L,MATCH($C411,'Policy Characteristics'!$C:$C,0))),"",INDEX('Policy Characteristics'!L:L,MATCH($C411,'Policy Characteristics'!$C:$C,0)))</f>
        <v/>
      </c>
    </row>
    <row r="412" spans="1:18" x14ac:dyDescent="0.25">
      <c r="A412" s="293" t="str">
        <f>IF(ISBLANK(INDEX('Policy Characteristics'!A:A,MATCH($C412,'Policy Characteristics'!$C:$C,0))),"",INDEX('Policy Characteristics'!A:A,MATCH($C412,'Policy Characteristics'!$C:$C,0)))</f>
        <v>Industry</v>
      </c>
      <c r="B412" s="294" t="str">
        <f>IF(ISBLANK(INDEX('Policy Characteristics'!B:B,MATCH($C412,'Policy Characteristics'!$C:$C,0))),"",INDEX('Policy Characteristics'!B:B,MATCH($C412,'Policy Characteristics'!$C:$C,0)))</f>
        <v>Buy In-Region Products</v>
      </c>
      <c r="C412" s="293" t="str">
        <f t="shared" si="28"/>
        <v>Fraction of Imported Industrial Outputs Shifted to In Region Suppliers</v>
      </c>
      <c r="D412" s="299" t="s">
        <v>787</v>
      </c>
      <c r="E412" s="299"/>
      <c r="F412" t="s">
        <v>788</v>
      </c>
      <c r="G412" s="300"/>
      <c r="H412" s="20">
        <v>1560</v>
      </c>
      <c r="I412" s="295" t="s">
        <v>650</v>
      </c>
      <c r="J412" s="296" t="str">
        <f>IF(ISBLANK(INDEX('Policy Characteristics'!D:D,MATCH($C412,'Policy Characteristics'!$C:$C,0))),"",INDEX('Policy Characteristics'!D:D,MATCH($C412,'Policy Characteristics'!$C:$C,0)))</f>
        <v>Buy In-Region Products</v>
      </c>
      <c r="K412" s="293" t="str">
        <f>IF(ISBLANK(INDEX('Policy Characteristics'!E:E,MATCH($C412,'Policy Characteristics'!$C:$C,0))),"",INDEX('Policy Characteristics'!E:E,MATCH($C412,'Policy Characteristics'!$C:$C,0)))</f>
        <v>indst buy in region outputs</v>
      </c>
      <c r="L412" s="237">
        <f>IF(ISBLANK(INDEX('Policy Characteristics'!F:F,MATCH($C412,'Policy Characteristics'!$C:$C,0))),"",INDEX('Policy Characteristics'!F:F,MATCH($C412,'Policy Characteristics'!$C:$C,0)))</f>
        <v>0</v>
      </c>
      <c r="M412" s="237">
        <f>IF(ISBLANK(INDEX('Policy Characteristics'!G:G,MATCH($C412,'Policy Characteristics'!$C:$C,0))),"",INDEX('Policy Characteristics'!G:G,MATCH($C412,'Policy Characteristics'!$C:$C,0)))</f>
        <v>0.5</v>
      </c>
      <c r="N412" s="237">
        <f>IF(ISBLANK(INDEX('Policy Characteristics'!H:H,MATCH($C412,'Policy Characteristics'!$C:$C,0))),"",INDEX('Policy Characteristics'!H:H,MATCH($C412,'Policy Characteristics'!$C:$C,0)))</f>
        <v>0.01</v>
      </c>
      <c r="O412" s="293" t="str">
        <f>IF(ISBLANK(INDEX('Policy Characteristics'!I:I,MATCH($C412,'Policy Characteristics'!$C:$C,0))),"",INDEX('Policy Characteristics'!I:I,MATCH($C412,'Policy Characteristics'!$C:$C,0)))</f>
        <v>% of imports shifted</v>
      </c>
      <c r="P412" s="293"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293" t="str">
        <f>IF(ISBLANK(INDEX('Policy Characteristics'!K:K,MATCH($C412,'Policy Characteristics'!$C:$C,0))),"",INDEX('Policy Characteristics'!K:K,MATCH($C412,'Policy Characteristics'!$C:$C,0)))</f>
        <v/>
      </c>
      <c r="R412" s="293" t="str">
        <f>IF(ISBLANK(INDEX('Policy Characteristics'!L:L,MATCH($C412,'Policy Characteristics'!$C:$C,0))),"",INDEX('Policy Characteristics'!L:L,MATCH($C412,'Policy Characteristics'!$C:$C,0)))</f>
        <v/>
      </c>
    </row>
    <row r="413" spans="1:18" x14ac:dyDescent="0.25">
      <c r="A413" s="293" t="str">
        <f>IF(ISBLANK(INDEX('Policy Characteristics'!A:A,MATCH($C413,'Policy Characteristics'!$C:$C,0))),"",INDEX('Policy Characteristics'!A:A,MATCH($C413,'Policy Characteristics'!$C:$C,0)))</f>
        <v>Industry</v>
      </c>
      <c r="B413" s="294" t="str">
        <f>IF(ISBLANK(INDEX('Policy Characteristics'!B:B,MATCH($C413,'Policy Characteristics'!$C:$C,0))),"",INDEX('Policy Characteristics'!B:B,MATCH($C413,'Policy Characteristics'!$C:$C,0)))</f>
        <v>Buy In-Region Products</v>
      </c>
      <c r="C413" s="293" t="str">
        <f t="shared" si="28"/>
        <v>Fraction of Imported Industrial Outputs Shifted to In Region Suppliers</v>
      </c>
      <c r="D413" s="299" t="s">
        <v>789</v>
      </c>
      <c r="E413" s="299"/>
      <c r="F413" t="s">
        <v>790</v>
      </c>
      <c r="G413" s="300"/>
      <c r="H413" s="20">
        <v>1561</v>
      </c>
      <c r="I413" s="295" t="s">
        <v>650</v>
      </c>
      <c r="J413" s="296" t="str">
        <f>IF(ISBLANK(INDEX('Policy Characteristics'!D:D,MATCH($C413,'Policy Characteristics'!$C:$C,0))),"",INDEX('Policy Characteristics'!D:D,MATCH($C413,'Policy Characteristics'!$C:$C,0)))</f>
        <v>Buy In-Region Products</v>
      </c>
      <c r="K413" s="293" t="str">
        <f>IF(ISBLANK(INDEX('Policy Characteristics'!E:E,MATCH($C413,'Policy Characteristics'!$C:$C,0))),"",INDEX('Policy Characteristics'!E:E,MATCH($C413,'Policy Characteristics'!$C:$C,0)))</f>
        <v>indst buy in region outputs</v>
      </c>
      <c r="L413" s="237">
        <f>IF(ISBLANK(INDEX('Policy Characteristics'!F:F,MATCH($C413,'Policy Characteristics'!$C:$C,0))),"",INDEX('Policy Characteristics'!F:F,MATCH($C413,'Policy Characteristics'!$C:$C,0)))</f>
        <v>0</v>
      </c>
      <c r="M413" s="237">
        <f>IF(ISBLANK(INDEX('Policy Characteristics'!G:G,MATCH($C413,'Policy Characteristics'!$C:$C,0))),"",INDEX('Policy Characteristics'!G:G,MATCH($C413,'Policy Characteristics'!$C:$C,0)))</f>
        <v>0.5</v>
      </c>
      <c r="N413" s="237">
        <f>IF(ISBLANK(INDEX('Policy Characteristics'!H:H,MATCH($C413,'Policy Characteristics'!$C:$C,0))),"",INDEX('Policy Characteristics'!H:H,MATCH($C413,'Policy Characteristics'!$C:$C,0)))</f>
        <v>0.01</v>
      </c>
      <c r="O413" s="293" t="str">
        <f>IF(ISBLANK(INDEX('Policy Characteristics'!I:I,MATCH($C413,'Policy Characteristics'!$C:$C,0))),"",INDEX('Policy Characteristics'!I:I,MATCH($C413,'Policy Characteristics'!$C:$C,0)))</f>
        <v>% of imports shifted</v>
      </c>
      <c r="P413" s="293"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293" t="str">
        <f>IF(ISBLANK(INDEX('Policy Characteristics'!K:K,MATCH($C413,'Policy Characteristics'!$C:$C,0))),"",INDEX('Policy Characteristics'!K:K,MATCH($C413,'Policy Characteristics'!$C:$C,0)))</f>
        <v/>
      </c>
      <c r="R413" s="293" t="str">
        <f>IF(ISBLANK(INDEX('Policy Characteristics'!L:L,MATCH($C413,'Policy Characteristics'!$C:$C,0))),"",INDEX('Policy Characteristics'!L:L,MATCH($C413,'Policy Characteristics'!$C:$C,0)))</f>
        <v/>
      </c>
    </row>
    <row r="414" spans="1:18" x14ac:dyDescent="0.25">
      <c r="A414" s="293" t="str">
        <f>IF(ISBLANK(INDEX('Policy Characteristics'!A:A,MATCH($C414,'Policy Characteristics'!$C:$C,0))),"",INDEX('Policy Characteristics'!A:A,MATCH($C414,'Policy Characteristics'!$C:$C,0)))</f>
        <v>Industry</v>
      </c>
      <c r="B414" s="294" t="str">
        <f>IF(ISBLANK(INDEX('Policy Characteristics'!B:B,MATCH($C414,'Policy Characteristics'!$C:$C,0))),"",INDEX('Policy Characteristics'!B:B,MATCH($C414,'Policy Characteristics'!$C:$C,0)))</f>
        <v>Carbon Capture and Sequestration</v>
      </c>
      <c r="C414" t="s">
        <v>340</v>
      </c>
      <c r="D414" s="298" t="s">
        <v>741</v>
      </c>
      <c r="E414" s="299" t="s">
        <v>791</v>
      </c>
      <c r="F414" t="s">
        <v>742</v>
      </c>
      <c r="G414" s="298" t="s">
        <v>792</v>
      </c>
      <c r="H414" s="20">
        <v>908</v>
      </c>
      <c r="I414" s="297" t="s">
        <v>660</v>
      </c>
      <c r="J414" s="296" t="str">
        <f>IF(ISBLANK(INDEX('Policy Characteristics'!D:D,MATCH($C414,'Policy Characteristics'!$C:$C,0))),"",INDEX('Policy Characteristics'!D:D,MATCH($C414,'Policy Characteristics'!$C:$C,0)))</f>
        <v>Industry CCS</v>
      </c>
      <c r="K414" s="293" t="str">
        <f>IF(ISBLANK(INDEX('Policy Characteristics'!E:E,MATCH($C414,'Policy Characteristics'!$C:$C,0))),"",INDEX('Policy Characteristics'!E:E,MATCH($C414,'Policy Characteristics'!$C:$C,0)))</f>
        <v>indst CCS</v>
      </c>
      <c r="L414" s="237">
        <f>IF(ISBLANK(INDEX('Policy Characteristics'!F:F,MATCH($C414,'Policy Characteristics'!$C:$C,0))),"",INDEX('Policy Characteristics'!F:F,MATCH($C414,'Policy Characteristics'!$C:$C,0)))</f>
        <v>0</v>
      </c>
      <c r="M414" s="237">
        <f>IF(ISBLANK(INDEX('Policy Characteristics'!G:G,MATCH($C414,'Policy Characteristics'!$C:$C,0))),"",INDEX('Policy Characteristics'!G:G,MATCH($C414,'Policy Characteristics'!$C:$C,0)))</f>
        <v>1</v>
      </c>
      <c r="N414" s="237">
        <f>IF(ISBLANK(INDEX('Policy Characteristics'!H:H,MATCH($C414,'Policy Characteristics'!$C:$C,0))),"",INDEX('Policy Characteristics'!H:H,MATCH($C414,'Policy Characteristics'!$C:$C,0)))</f>
        <v>0.01</v>
      </c>
      <c r="O414" s="293" t="str">
        <f>IF(ISBLANK(INDEX('Policy Characteristics'!I:I,MATCH($C414,'Policy Characteristics'!$C:$C,0))),"",INDEX('Policy Characteristics'!I:I,MATCH($C414,'Policy Characteristics'!$C:$C,0)))</f>
        <v>% of CO2 captured</v>
      </c>
      <c r="P414" s="293"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293" t="str">
        <f>IF(ISBLANK(INDEX('Policy Characteristics'!K:K,MATCH($C414,'Policy Characteristics'!$C:$C,0))),"",INDEX('Policy Characteristics'!K:K,MATCH($C414,'Policy Characteristics'!$C:$C,0)))</f>
        <v>ccs.html#ccs</v>
      </c>
      <c r="R414" s="293" t="str">
        <f>IF(ISBLANK(INDEX('Policy Characteristics'!L:L,MATCH($C414,'Policy Characteristics'!$C:$C,0))),"",INDEX('Policy Characteristics'!L:L,MATCH($C414,'Policy Characteristics'!$C:$C,0)))</f>
        <v>carbon-capture-and-sequestration.html</v>
      </c>
    </row>
    <row r="415" spans="1:18" x14ac:dyDescent="0.25">
      <c r="A415" s="293" t="str">
        <f>IF(ISBLANK(INDEX('Policy Characteristics'!A:A,MATCH($C415,'Policy Characteristics'!$C:$C,0))),"",INDEX('Policy Characteristics'!A:A,MATCH($C415,'Policy Characteristics'!$C:$C,0)))</f>
        <v>Industry</v>
      </c>
      <c r="B415" s="294" t="str">
        <f>IF(ISBLANK(INDEX('Policy Characteristics'!B:B,MATCH($C415,'Policy Characteristics'!$C:$C,0))),"",INDEX('Policy Characteristics'!B:B,MATCH($C415,'Policy Characteristics'!$C:$C,0)))</f>
        <v>Carbon Capture and Sequestration</v>
      </c>
      <c r="C415" s="293" t="str">
        <f t="shared" ref="C415:C430" si="29">C$414</f>
        <v>Industry Sector Fraction of Potential Additional CCS Achieved</v>
      </c>
      <c r="D415" s="298" t="s">
        <v>741</v>
      </c>
      <c r="E415" s="299" t="s">
        <v>793</v>
      </c>
      <c r="F415" t="s">
        <v>742</v>
      </c>
      <c r="G415" s="298" t="s">
        <v>794</v>
      </c>
      <c r="H415" s="20">
        <v>909</v>
      </c>
      <c r="I415" s="297" t="s">
        <v>660</v>
      </c>
      <c r="J415" s="296" t="str">
        <f>IF(ISBLANK(INDEX('Policy Characteristics'!D:D,MATCH($C415,'Policy Characteristics'!$C:$C,0))),"",INDEX('Policy Characteristics'!D:D,MATCH($C415,'Policy Characteristics'!$C:$C,0)))</f>
        <v>Industry CCS</v>
      </c>
      <c r="K415" s="293" t="str">
        <f>IF(ISBLANK(INDEX('Policy Characteristics'!E:E,MATCH($C415,'Policy Characteristics'!$C:$C,0))),"",INDEX('Policy Characteristics'!E:E,MATCH($C415,'Policy Characteristics'!$C:$C,0)))</f>
        <v>indst CCS</v>
      </c>
      <c r="L415" s="237">
        <f>IF(ISBLANK(INDEX('Policy Characteristics'!F:F,MATCH($C415,'Policy Characteristics'!$C:$C,0))),"",INDEX('Policy Characteristics'!F:F,MATCH($C415,'Policy Characteristics'!$C:$C,0)))</f>
        <v>0</v>
      </c>
      <c r="M415" s="237">
        <f>IF(ISBLANK(INDEX('Policy Characteristics'!G:G,MATCH($C415,'Policy Characteristics'!$C:$C,0))),"",INDEX('Policy Characteristics'!G:G,MATCH($C415,'Policy Characteristics'!$C:$C,0)))</f>
        <v>1</v>
      </c>
      <c r="N415" s="237">
        <f>IF(ISBLANK(INDEX('Policy Characteristics'!H:H,MATCH($C415,'Policy Characteristics'!$C:$C,0))),"",INDEX('Policy Characteristics'!H:H,MATCH($C415,'Policy Characteristics'!$C:$C,0)))</f>
        <v>0.01</v>
      </c>
      <c r="O415" s="293" t="str">
        <f>IF(ISBLANK(INDEX('Policy Characteristics'!I:I,MATCH($C415,'Policy Characteristics'!$C:$C,0))),"",INDEX('Policy Characteristics'!I:I,MATCH($C415,'Policy Characteristics'!$C:$C,0)))</f>
        <v>% of CO2 captured</v>
      </c>
      <c r="P415" s="293"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293" t="str">
        <f>IF(ISBLANK(INDEX('Policy Characteristics'!K:K,MATCH($C415,'Policy Characteristics'!$C:$C,0))),"",INDEX('Policy Characteristics'!K:K,MATCH($C415,'Policy Characteristics'!$C:$C,0)))</f>
        <v>ccs.html#ccs</v>
      </c>
      <c r="R415" s="293" t="str">
        <f>IF(ISBLANK(INDEX('Policy Characteristics'!L:L,MATCH($C415,'Policy Characteristics'!$C:$C,0))),"",INDEX('Policy Characteristics'!L:L,MATCH($C415,'Policy Characteristics'!$C:$C,0)))</f>
        <v>carbon-capture-and-sequestration.html</v>
      </c>
    </row>
    <row r="416" spans="1:18" x14ac:dyDescent="0.25">
      <c r="A416" s="293" t="str">
        <f>IF(ISBLANK(INDEX('Policy Characteristics'!A:A,MATCH($C416,'Policy Characteristics'!$C:$C,0))),"",INDEX('Policy Characteristics'!A:A,MATCH($C416,'Policy Characteristics'!$C:$C,0)))</f>
        <v>Industry</v>
      </c>
      <c r="B416" s="294" t="str">
        <f>IF(ISBLANK(INDEX('Policy Characteristics'!B:B,MATCH($C416,'Policy Characteristics'!$C:$C,0))),"",INDEX('Policy Characteristics'!B:B,MATCH($C416,'Policy Characteristics'!$C:$C,0)))</f>
        <v>Carbon Capture and Sequestration</v>
      </c>
      <c r="C416" s="293" t="str">
        <f t="shared" si="29"/>
        <v>Industry Sector Fraction of Potential Additional CCS Achieved</v>
      </c>
      <c r="D416" s="299" t="s">
        <v>743</v>
      </c>
      <c r="E416" s="299" t="s">
        <v>791</v>
      </c>
      <c r="F416" t="s">
        <v>744</v>
      </c>
      <c r="G416" s="298" t="s">
        <v>792</v>
      </c>
      <c r="H416" s="20">
        <v>910</v>
      </c>
      <c r="I416" s="297" t="s">
        <v>660</v>
      </c>
      <c r="J416" s="296" t="str">
        <f>IF(ISBLANK(INDEX('Policy Characteristics'!D:D,MATCH($C416,'Policy Characteristics'!$C:$C,0))),"",INDEX('Policy Characteristics'!D:D,MATCH($C416,'Policy Characteristics'!$C:$C,0)))</f>
        <v>Industry CCS</v>
      </c>
      <c r="K416" s="293" t="str">
        <f>IF(ISBLANK(INDEX('Policy Characteristics'!E:E,MATCH($C416,'Policy Characteristics'!$C:$C,0))),"",INDEX('Policy Characteristics'!E:E,MATCH($C416,'Policy Characteristics'!$C:$C,0)))</f>
        <v>indst CCS</v>
      </c>
      <c r="L416" s="237">
        <f>IF(ISBLANK(INDEX('Policy Characteristics'!F:F,MATCH($C416,'Policy Characteristics'!$C:$C,0))),"",INDEX('Policy Characteristics'!F:F,MATCH($C416,'Policy Characteristics'!$C:$C,0)))</f>
        <v>0</v>
      </c>
      <c r="M416" s="237">
        <f>IF(ISBLANK(INDEX('Policy Characteristics'!G:G,MATCH($C416,'Policy Characteristics'!$C:$C,0))),"",INDEX('Policy Characteristics'!G:G,MATCH($C416,'Policy Characteristics'!$C:$C,0)))</f>
        <v>1</v>
      </c>
      <c r="N416" s="237">
        <f>IF(ISBLANK(INDEX('Policy Characteristics'!H:H,MATCH($C416,'Policy Characteristics'!$C:$C,0))),"",INDEX('Policy Characteristics'!H:H,MATCH($C416,'Policy Characteristics'!$C:$C,0)))</f>
        <v>0.01</v>
      </c>
      <c r="O416" s="293" t="str">
        <f>IF(ISBLANK(INDEX('Policy Characteristics'!I:I,MATCH($C416,'Policy Characteristics'!$C:$C,0))),"",INDEX('Policy Characteristics'!I:I,MATCH($C416,'Policy Characteristics'!$C:$C,0)))</f>
        <v>% of CO2 captured</v>
      </c>
      <c r="P416" s="293"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293" t="str">
        <f>IF(ISBLANK(INDEX('Policy Characteristics'!K:K,MATCH($C416,'Policy Characteristics'!$C:$C,0))),"",INDEX('Policy Characteristics'!K:K,MATCH($C416,'Policy Characteristics'!$C:$C,0)))</f>
        <v>ccs.html#ccs</v>
      </c>
      <c r="R416" s="293" t="str">
        <f>IF(ISBLANK(INDEX('Policy Characteristics'!L:L,MATCH($C416,'Policy Characteristics'!$C:$C,0))),"",INDEX('Policy Characteristics'!L:L,MATCH($C416,'Policy Characteristics'!$C:$C,0)))</f>
        <v>carbon-capture-and-sequestration.html</v>
      </c>
    </row>
    <row r="417" spans="1:18" x14ac:dyDescent="0.25">
      <c r="A417" s="293" t="str">
        <f>IF(ISBLANK(INDEX('Policy Characteristics'!A:A,MATCH($C417,'Policy Characteristics'!$C:$C,0))),"",INDEX('Policy Characteristics'!A:A,MATCH($C417,'Policy Characteristics'!$C:$C,0)))</f>
        <v>Industry</v>
      </c>
      <c r="B417" s="294" t="str">
        <f>IF(ISBLANK(INDEX('Policy Characteristics'!B:B,MATCH($C417,'Policy Characteristics'!$C:$C,0))),"",INDEX('Policy Characteristics'!B:B,MATCH($C417,'Policy Characteristics'!$C:$C,0)))</f>
        <v>Carbon Capture and Sequestration</v>
      </c>
      <c r="C417" s="293" t="str">
        <f t="shared" si="29"/>
        <v>Industry Sector Fraction of Potential Additional CCS Achieved</v>
      </c>
      <c r="D417" s="299" t="s">
        <v>743</v>
      </c>
      <c r="E417" s="299" t="s">
        <v>793</v>
      </c>
      <c r="F417" t="s">
        <v>744</v>
      </c>
      <c r="G417" s="298" t="s">
        <v>794</v>
      </c>
      <c r="H417" s="20">
        <v>911</v>
      </c>
      <c r="I417" s="297" t="s">
        <v>660</v>
      </c>
      <c r="J417" s="296" t="str">
        <f>IF(ISBLANK(INDEX('Policy Characteristics'!D:D,MATCH($C417,'Policy Characteristics'!$C:$C,0))),"",INDEX('Policy Characteristics'!D:D,MATCH($C417,'Policy Characteristics'!$C:$C,0)))</f>
        <v>Industry CCS</v>
      </c>
      <c r="K417" s="293" t="str">
        <f>IF(ISBLANK(INDEX('Policy Characteristics'!E:E,MATCH($C417,'Policy Characteristics'!$C:$C,0))),"",INDEX('Policy Characteristics'!E:E,MATCH($C417,'Policy Characteristics'!$C:$C,0)))</f>
        <v>indst CCS</v>
      </c>
      <c r="L417" s="237">
        <f>IF(ISBLANK(INDEX('Policy Characteristics'!F:F,MATCH($C417,'Policy Characteristics'!$C:$C,0))),"",INDEX('Policy Characteristics'!F:F,MATCH($C417,'Policy Characteristics'!$C:$C,0)))</f>
        <v>0</v>
      </c>
      <c r="M417" s="237">
        <f>IF(ISBLANK(INDEX('Policy Characteristics'!G:G,MATCH($C417,'Policy Characteristics'!$C:$C,0))),"",INDEX('Policy Characteristics'!G:G,MATCH($C417,'Policy Characteristics'!$C:$C,0)))</f>
        <v>1</v>
      </c>
      <c r="N417" s="237">
        <f>IF(ISBLANK(INDEX('Policy Characteristics'!H:H,MATCH($C417,'Policy Characteristics'!$C:$C,0))),"",INDEX('Policy Characteristics'!H:H,MATCH($C417,'Policy Characteristics'!$C:$C,0)))</f>
        <v>0.01</v>
      </c>
      <c r="O417" s="293" t="str">
        <f>IF(ISBLANK(INDEX('Policy Characteristics'!I:I,MATCH($C417,'Policy Characteristics'!$C:$C,0))),"",INDEX('Policy Characteristics'!I:I,MATCH($C417,'Policy Characteristics'!$C:$C,0)))</f>
        <v>% of CO2 captured</v>
      </c>
      <c r="P417" s="293"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293" t="str">
        <f>IF(ISBLANK(INDEX('Policy Characteristics'!K:K,MATCH($C417,'Policy Characteristics'!$C:$C,0))),"",INDEX('Policy Characteristics'!K:K,MATCH($C417,'Policy Characteristics'!$C:$C,0)))</f>
        <v>ccs.html#ccs</v>
      </c>
      <c r="R417" s="293" t="str">
        <f>IF(ISBLANK(INDEX('Policy Characteristics'!L:L,MATCH($C417,'Policy Characteristics'!$C:$C,0))),"",INDEX('Policy Characteristics'!L:L,MATCH($C417,'Policy Characteristics'!$C:$C,0)))</f>
        <v>carbon-capture-and-sequestration.html</v>
      </c>
    </row>
    <row r="418" spans="1:18" x14ac:dyDescent="0.25">
      <c r="A418" s="293" t="str">
        <f>IF(ISBLANK(INDEX('Policy Characteristics'!A:A,MATCH($C418,'Policy Characteristics'!$C:$C,0))),"",INDEX('Policy Characteristics'!A:A,MATCH($C418,'Policy Characteristics'!$C:$C,0)))</f>
        <v>Industry</v>
      </c>
      <c r="B418" s="294" t="str">
        <f>IF(ISBLANK(INDEX('Policy Characteristics'!B:B,MATCH($C418,'Policy Characteristics'!$C:$C,0))),"",INDEX('Policy Characteristics'!B:B,MATCH($C418,'Policy Characteristics'!$C:$C,0)))</f>
        <v>Carbon Capture and Sequestration</v>
      </c>
      <c r="C418" s="293" t="str">
        <f t="shared" si="29"/>
        <v>Industry Sector Fraction of Potential Additional CCS Achieved</v>
      </c>
      <c r="D418" s="299" t="s">
        <v>745</v>
      </c>
      <c r="E418" s="299" t="s">
        <v>791</v>
      </c>
      <c r="F418" t="s">
        <v>746</v>
      </c>
      <c r="G418" s="298" t="s">
        <v>792</v>
      </c>
      <c r="H418" s="20">
        <v>912</v>
      </c>
      <c r="I418" s="297" t="s">
        <v>660</v>
      </c>
      <c r="J418" s="296" t="str">
        <f>IF(ISBLANK(INDEX('Policy Characteristics'!D:D,MATCH($C418,'Policy Characteristics'!$C:$C,0))),"",INDEX('Policy Characteristics'!D:D,MATCH($C418,'Policy Characteristics'!$C:$C,0)))</f>
        <v>Industry CCS</v>
      </c>
      <c r="K418" s="293" t="str">
        <f>IF(ISBLANK(INDEX('Policy Characteristics'!E:E,MATCH($C418,'Policy Characteristics'!$C:$C,0))),"",INDEX('Policy Characteristics'!E:E,MATCH($C418,'Policy Characteristics'!$C:$C,0)))</f>
        <v>indst CCS</v>
      </c>
      <c r="L418" s="237">
        <f>IF(ISBLANK(INDEX('Policy Characteristics'!F:F,MATCH($C418,'Policy Characteristics'!$C:$C,0))),"",INDEX('Policy Characteristics'!F:F,MATCH($C418,'Policy Characteristics'!$C:$C,0)))</f>
        <v>0</v>
      </c>
      <c r="M418" s="237">
        <f>IF(ISBLANK(INDEX('Policy Characteristics'!G:G,MATCH($C418,'Policy Characteristics'!$C:$C,0))),"",INDEX('Policy Characteristics'!G:G,MATCH($C418,'Policy Characteristics'!$C:$C,0)))</f>
        <v>1</v>
      </c>
      <c r="N418" s="237">
        <f>IF(ISBLANK(INDEX('Policy Characteristics'!H:H,MATCH($C418,'Policy Characteristics'!$C:$C,0))),"",INDEX('Policy Characteristics'!H:H,MATCH($C418,'Policy Characteristics'!$C:$C,0)))</f>
        <v>0.01</v>
      </c>
      <c r="O418" s="293" t="str">
        <f>IF(ISBLANK(INDEX('Policy Characteristics'!I:I,MATCH($C418,'Policy Characteristics'!$C:$C,0))),"",INDEX('Policy Characteristics'!I:I,MATCH($C418,'Policy Characteristics'!$C:$C,0)))</f>
        <v>% of CO2 captured</v>
      </c>
      <c r="P418" s="293"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293" t="str">
        <f>IF(ISBLANK(INDEX('Policy Characteristics'!K:K,MATCH($C418,'Policy Characteristics'!$C:$C,0))),"",INDEX('Policy Characteristics'!K:K,MATCH($C418,'Policy Characteristics'!$C:$C,0)))</f>
        <v>ccs.html#ccs</v>
      </c>
      <c r="R418" s="293" t="str">
        <f>IF(ISBLANK(INDEX('Policy Characteristics'!L:L,MATCH($C418,'Policy Characteristics'!$C:$C,0))),"",INDEX('Policy Characteristics'!L:L,MATCH($C418,'Policy Characteristics'!$C:$C,0)))</f>
        <v>carbon-capture-and-sequestration.html</v>
      </c>
    </row>
    <row r="419" spans="1:18" x14ac:dyDescent="0.25">
      <c r="A419" s="293" t="str">
        <f>IF(ISBLANK(INDEX('Policy Characteristics'!A:A,MATCH($C419,'Policy Characteristics'!$C:$C,0))),"",INDEX('Policy Characteristics'!A:A,MATCH($C419,'Policy Characteristics'!$C:$C,0)))</f>
        <v>Industry</v>
      </c>
      <c r="B419" s="294" t="str">
        <f>IF(ISBLANK(INDEX('Policy Characteristics'!B:B,MATCH($C419,'Policy Characteristics'!$C:$C,0))),"",INDEX('Policy Characteristics'!B:B,MATCH($C419,'Policy Characteristics'!$C:$C,0)))</f>
        <v>Carbon Capture and Sequestration</v>
      </c>
      <c r="C419" s="293" t="str">
        <f t="shared" si="29"/>
        <v>Industry Sector Fraction of Potential Additional CCS Achieved</v>
      </c>
      <c r="D419" s="299" t="s">
        <v>745</v>
      </c>
      <c r="E419" s="299" t="s">
        <v>793</v>
      </c>
      <c r="F419" t="s">
        <v>746</v>
      </c>
      <c r="G419" s="298" t="s">
        <v>794</v>
      </c>
      <c r="H419" s="20">
        <v>913</v>
      </c>
      <c r="I419" s="297" t="s">
        <v>660</v>
      </c>
      <c r="J419" s="296" t="str">
        <f>IF(ISBLANK(INDEX('Policy Characteristics'!D:D,MATCH($C419,'Policy Characteristics'!$C:$C,0))),"",INDEX('Policy Characteristics'!D:D,MATCH($C419,'Policy Characteristics'!$C:$C,0)))</f>
        <v>Industry CCS</v>
      </c>
      <c r="K419" s="293" t="str">
        <f>IF(ISBLANK(INDEX('Policy Characteristics'!E:E,MATCH($C419,'Policy Characteristics'!$C:$C,0))),"",INDEX('Policy Characteristics'!E:E,MATCH($C419,'Policy Characteristics'!$C:$C,0)))</f>
        <v>indst CCS</v>
      </c>
      <c r="L419" s="237">
        <f>IF(ISBLANK(INDEX('Policy Characteristics'!F:F,MATCH($C419,'Policy Characteristics'!$C:$C,0))),"",INDEX('Policy Characteristics'!F:F,MATCH($C419,'Policy Characteristics'!$C:$C,0)))</f>
        <v>0</v>
      </c>
      <c r="M419" s="237">
        <f>IF(ISBLANK(INDEX('Policy Characteristics'!G:G,MATCH($C419,'Policy Characteristics'!$C:$C,0))),"",INDEX('Policy Characteristics'!G:G,MATCH($C419,'Policy Characteristics'!$C:$C,0)))</f>
        <v>1</v>
      </c>
      <c r="N419" s="237">
        <f>IF(ISBLANK(INDEX('Policy Characteristics'!H:H,MATCH($C419,'Policy Characteristics'!$C:$C,0))),"",INDEX('Policy Characteristics'!H:H,MATCH($C419,'Policy Characteristics'!$C:$C,0)))</f>
        <v>0.01</v>
      </c>
      <c r="O419" s="293" t="str">
        <f>IF(ISBLANK(INDEX('Policy Characteristics'!I:I,MATCH($C419,'Policy Characteristics'!$C:$C,0))),"",INDEX('Policy Characteristics'!I:I,MATCH($C419,'Policy Characteristics'!$C:$C,0)))</f>
        <v>% of CO2 captured</v>
      </c>
      <c r="P419" s="293"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293" t="str">
        <f>IF(ISBLANK(INDEX('Policy Characteristics'!K:K,MATCH($C419,'Policy Characteristics'!$C:$C,0))),"",INDEX('Policy Characteristics'!K:K,MATCH($C419,'Policy Characteristics'!$C:$C,0)))</f>
        <v>ccs.html#ccs</v>
      </c>
      <c r="R419" s="293" t="str">
        <f>IF(ISBLANK(INDEX('Policy Characteristics'!L:L,MATCH($C419,'Policy Characteristics'!$C:$C,0))),"",INDEX('Policy Characteristics'!L:L,MATCH($C419,'Policy Characteristics'!$C:$C,0)))</f>
        <v>carbon-capture-and-sequestration.html</v>
      </c>
    </row>
    <row r="420" spans="1:18" x14ac:dyDescent="0.25">
      <c r="A420" s="293" t="str">
        <f>IF(ISBLANK(INDEX('Policy Characteristics'!A:A,MATCH($C420,'Policy Characteristics'!$C:$C,0))),"",INDEX('Policy Characteristics'!A:A,MATCH($C420,'Policy Characteristics'!$C:$C,0)))</f>
        <v>Industry</v>
      </c>
      <c r="B420" s="294" t="str">
        <f>IF(ISBLANK(INDEX('Policy Characteristics'!B:B,MATCH($C420,'Policy Characteristics'!$C:$C,0))),"",INDEX('Policy Characteristics'!B:B,MATCH($C420,'Policy Characteristics'!$C:$C,0)))</f>
        <v>Carbon Capture and Sequestration</v>
      </c>
      <c r="C420" s="293" t="str">
        <f t="shared" si="29"/>
        <v>Industry Sector Fraction of Potential Additional CCS Achieved</v>
      </c>
      <c r="D420" s="299" t="s">
        <v>747</v>
      </c>
      <c r="E420" s="299" t="s">
        <v>791</v>
      </c>
      <c r="F420" t="s">
        <v>748</v>
      </c>
      <c r="G420" s="298" t="s">
        <v>792</v>
      </c>
      <c r="H420" s="20">
        <v>914</v>
      </c>
      <c r="I420" s="297" t="s">
        <v>660</v>
      </c>
      <c r="J420" s="296" t="str">
        <f>IF(ISBLANK(INDEX('Policy Characteristics'!D:D,MATCH($C420,'Policy Characteristics'!$C:$C,0))),"",INDEX('Policy Characteristics'!D:D,MATCH($C420,'Policy Characteristics'!$C:$C,0)))</f>
        <v>Industry CCS</v>
      </c>
      <c r="K420" s="293" t="str">
        <f>IF(ISBLANK(INDEX('Policy Characteristics'!E:E,MATCH($C420,'Policy Characteristics'!$C:$C,0))),"",INDEX('Policy Characteristics'!E:E,MATCH($C420,'Policy Characteristics'!$C:$C,0)))</f>
        <v>indst CCS</v>
      </c>
      <c r="L420" s="237">
        <f>IF(ISBLANK(INDEX('Policy Characteristics'!F:F,MATCH($C420,'Policy Characteristics'!$C:$C,0))),"",INDEX('Policy Characteristics'!F:F,MATCH($C420,'Policy Characteristics'!$C:$C,0)))</f>
        <v>0</v>
      </c>
      <c r="M420" s="237">
        <f>IF(ISBLANK(INDEX('Policy Characteristics'!G:G,MATCH($C420,'Policy Characteristics'!$C:$C,0))),"",INDEX('Policy Characteristics'!G:G,MATCH($C420,'Policy Characteristics'!$C:$C,0)))</f>
        <v>1</v>
      </c>
      <c r="N420" s="237">
        <f>IF(ISBLANK(INDEX('Policy Characteristics'!H:H,MATCH($C420,'Policy Characteristics'!$C:$C,0))),"",INDEX('Policy Characteristics'!H:H,MATCH($C420,'Policy Characteristics'!$C:$C,0)))</f>
        <v>0.01</v>
      </c>
      <c r="O420" s="293" t="str">
        <f>IF(ISBLANK(INDEX('Policy Characteristics'!I:I,MATCH($C420,'Policy Characteristics'!$C:$C,0))),"",INDEX('Policy Characteristics'!I:I,MATCH($C420,'Policy Characteristics'!$C:$C,0)))</f>
        <v>% of CO2 captured</v>
      </c>
      <c r="P420" s="293"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293" t="str">
        <f>IF(ISBLANK(INDEX('Policy Characteristics'!K:K,MATCH($C420,'Policy Characteristics'!$C:$C,0))),"",INDEX('Policy Characteristics'!K:K,MATCH($C420,'Policy Characteristics'!$C:$C,0)))</f>
        <v>ccs.html#ccs</v>
      </c>
      <c r="R420" s="293" t="str">
        <f>IF(ISBLANK(INDEX('Policy Characteristics'!L:L,MATCH($C420,'Policy Characteristics'!$C:$C,0))),"",INDEX('Policy Characteristics'!L:L,MATCH($C420,'Policy Characteristics'!$C:$C,0)))</f>
        <v>carbon-capture-and-sequestration.html</v>
      </c>
    </row>
    <row r="421" spans="1:18" x14ac:dyDescent="0.25">
      <c r="A421" s="293" t="str">
        <f>IF(ISBLANK(INDEX('Policy Characteristics'!A:A,MATCH($C421,'Policy Characteristics'!$C:$C,0))),"",INDEX('Policy Characteristics'!A:A,MATCH($C421,'Policy Characteristics'!$C:$C,0)))</f>
        <v>Industry</v>
      </c>
      <c r="B421" s="294" t="str">
        <f>IF(ISBLANK(INDEX('Policy Characteristics'!B:B,MATCH($C421,'Policy Characteristics'!$C:$C,0))),"",INDEX('Policy Characteristics'!B:B,MATCH($C421,'Policy Characteristics'!$C:$C,0)))</f>
        <v>Carbon Capture and Sequestration</v>
      </c>
      <c r="C421" s="293" t="str">
        <f t="shared" si="29"/>
        <v>Industry Sector Fraction of Potential Additional CCS Achieved</v>
      </c>
      <c r="D421" s="299" t="s">
        <v>747</v>
      </c>
      <c r="E421" s="299" t="s">
        <v>793</v>
      </c>
      <c r="F421" t="s">
        <v>748</v>
      </c>
      <c r="G421" s="298" t="s">
        <v>794</v>
      </c>
      <c r="H421" s="20">
        <v>915</v>
      </c>
      <c r="I421" s="297" t="s">
        <v>660</v>
      </c>
      <c r="J421" s="296" t="str">
        <f>IF(ISBLANK(INDEX('Policy Characteristics'!D:D,MATCH($C421,'Policy Characteristics'!$C:$C,0))),"",INDEX('Policy Characteristics'!D:D,MATCH($C421,'Policy Characteristics'!$C:$C,0)))</f>
        <v>Industry CCS</v>
      </c>
      <c r="K421" s="293" t="str">
        <f>IF(ISBLANK(INDEX('Policy Characteristics'!E:E,MATCH($C421,'Policy Characteristics'!$C:$C,0))),"",INDEX('Policy Characteristics'!E:E,MATCH($C421,'Policy Characteristics'!$C:$C,0)))</f>
        <v>indst CCS</v>
      </c>
      <c r="L421" s="237">
        <f>IF(ISBLANK(INDEX('Policy Characteristics'!F:F,MATCH($C421,'Policy Characteristics'!$C:$C,0))),"",INDEX('Policy Characteristics'!F:F,MATCH($C421,'Policy Characteristics'!$C:$C,0)))</f>
        <v>0</v>
      </c>
      <c r="M421" s="237">
        <f>IF(ISBLANK(INDEX('Policy Characteristics'!G:G,MATCH($C421,'Policy Characteristics'!$C:$C,0))),"",INDEX('Policy Characteristics'!G:G,MATCH($C421,'Policy Characteristics'!$C:$C,0)))</f>
        <v>1</v>
      </c>
      <c r="N421" s="237">
        <f>IF(ISBLANK(INDEX('Policy Characteristics'!H:H,MATCH($C421,'Policy Characteristics'!$C:$C,0))),"",INDEX('Policy Characteristics'!H:H,MATCH($C421,'Policy Characteristics'!$C:$C,0)))</f>
        <v>0.01</v>
      </c>
      <c r="O421" s="293" t="str">
        <f>IF(ISBLANK(INDEX('Policy Characteristics'!I:I,MATCH($C421,'Policy Characteristics'!$C:$C,0))),"",INDEX('Policy Characteristics'!I:I,MATCH($C421,'Policy Characteristics'!$C:$C,0)))</f>
        <v>% of CO2 captured</v>
      </c>
      <c r="P421" s="293"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293" t="str">
        <f>IF(ISBLANK(INDEX('Policy Characteristics'!K:K,MATCH($C421,'Policy Characteristics'!$C:$C,0))),"",INDEX('Policy Characteristics'!K:K,MATCH($C421,'Policy Characteristics'!$C:$C,0)))</f>
        <v>ccs.html#ccs</v>
      </c>
      <c r="R421" s="293" t="str">
        <f>IF(ISBLANK(INDEX('Policy Characteristics'!L:L,MATCH($C421,'Policy Characteristics'!$C:$C,0))),"",INDEX('Policy Characteristics'!L:L,MATCH($C421,'Policy Characteristics'!$C:$C,0)))</f>
        <v>carbon-capture-and-sequestration.html</v>
      </c>
    </row>
    <row r="422" spans="1:18" x14ac:dyDescent="0.25">
      <c r="A422" s="293" t="str">
        <f>IF(ISBLANK(INDEX('Policy Characteristics'!A:A,MATCH($C422,'Policy Characteristics'!$C:$C,0))),"",INDEX('Policy Characteristics'!A:A,MATCH($C422,'Policy Characteristics'!$C:$C,0)))</f>
        <v>Industry</v>
      </c>
      <c r="B422" s="294" t="str">
        <f>IF(ISBLANK(INDEX('Policy Characteristics'!B:B,MATCH($C422,'Policy Characteristics'!$C:$C,0))),"",INDEX('Policy Characteristics'!B:B,MATCH($C422,'Policy Characteristics'!$C:$C,0)))</f>
        <v>Carbon Capture and Sequestration</v>
      </c>
      <c r="C422" s="293" t="str">
        <f t="shared" si="29"/>
        <v>Industry Sector Fraction of Potential Additional CCS Achieved</v>
      </c>
      <c r="D422" s="299" t="s">
        <v>749</v>
      </c>
      <c r="E422" s="299" t="s">
        <v>791</v>
      </c>
      <c r="F422" t="s">
        <v>750</v>
      </c>
      <c r="G422" s="298" t="s">
        <v>792</v>
      </c>
      <c r="H422" s="20">
        <v>916</v>
      </c>
      <c r="I422" s="295" t="s">
        <v>650</v>
      </c>
      <c r="J422" s="296" t="str">
        <f>IF(ISBLANK(INDEX('Policy Characteristics'!D:D,MATCH($C422,'Policy Characteristics'!$C:$C,0))),"",INDEX('Policy Characteristics'!D:D,MATCH($C422,'Policy Characteristics'!$C:$C,0)))</f>
        <v>Industry CCS</v>
      </c>
      <c r="K422" s="293" t="str">
        <f>IF(ISBLANK(INDEX('Policy Characteristics'!E:E,MATCH($C422,'Policy Characteristics'!$C:$C,0))),"",INDEX('Policy Characteristics'!E:E,MATCH($C422,'Policy Characteristics'!$C:$C,0)))</f>
        <v>indst CCS</v>
      </c>
      <c r="L422" s="237">
        <f>IF(ISBLANK(INDEX('Policy Characteristics'!F:F,MATCH($C422,'Policy Characteristics'!$C:$C,0))),"",INDEX('Policy Characteristics'!F:F,MATCH($C422,'Policy Characteristics'!$C:$C,0)))</f>
        <v>0</v>
      </c>
      <c r="M422" s="237">
        <f>IF(ISBLANK(INDEX('Policy Characteristics'!G:G,MATCH($C422,'Policy Characteristics'!$C:$C,0))),"",INDEX('Policy Characteristics'!G:G,MATCH($C422,'Policy Characteristics'!$C:$C,0)))</f>
        <v>1</v>
      </c>
      <c r="N422" s="237">
        <f>IF(ISBLANK(INDEX('Policy Characteristics'!H:H,MATCH($C422,'Policy Characteristics'!$C:$C,0))),"",INDEX('Policy Characteristics'!H:H,MATCH($C422,'Policy Characteristics'!$C:$C,0)))</f>
        <v>0.01</v>
      </c>
      <c r="O422" s="293" t="str">
        <f>IF(ISBLANK(INDEX('Policy Characteristics'!I:I,MATCH($C422,'Policy Characteristics'!$C:$C,0))),"",INDEX('Policy Characteristics'!I:I,MATCH($C422,'Policy Characteristics'!$C:$C,0)))</f>
        <v>% of CO2 captured</v>
      </c>
      <c r="P422" s="293"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293" t="str">
        <f>IF(ISBLANK(INDEX('Policy Characteristics'!K:K,MATCH($C422,'Policy Characteristics'!$C:$C,0))),"",INDEX('Policy Characteristics'!K:K,MATCH($C422,'Policy Characteristics'!$C:$C,0)))</f>
        <v>ccs.html#ccs</v>
      </c>
      <c r="R422" s="293" t="str">
        <f>IF(ISBLANK(INDEX('Policy Characteristics'!L:L,MATCH($C422,'Policy Characteristics'!$C:$C,0))),"",INDEX('Policy Characteristics'!L:L,MATCH($C422,'Policy Characteristics'!$C:$C,0)))</f>
        <v>carbon-capture-and-sequestration.html</v>
      </c>
    </row>
    <row r="423" spans="1:18" x14ac:dyDescent="0.25">
      <c r="A423" s="293" t="str">
        <f>IF(ISBLANK(INDEX('Policy Characteristics'!A:A,MATCH($C423,'Policy Characteristics'!$C:$C,0))),"",INDEX('Policy Characteristics'!A:A,MATCH($C423,'Policy Characteristics'!$C:$C,0)))</f>
        <v>Industry</v>
      </c>
      <c r="B423" s="294" t="str">
        <f>IF(ISBLANK(INDEX('Policy Characteristics'!B:B,MATCH($C423,'Policy Characteristics'!$C:$C,0))),"",INDEX('Policy Characteristics'!B:B,MATCH($C423,'Policy Characteristics'!$C:$C,0)))</f>
        <v>Carbon Capture and Sequestration</v>
      </c>
      <c r="C423" s="293" t="str">
        <f t="shared" si="29"/>
        <v>Industry Sector Fraction of Potential Additional CCS Achieved</v>
      </c>
      <c r="D423" s="299" t="s">
        <v>749</v>
      </c>
      <c r="E423" s="299" t="s">
        <v>793</v>
      </c>
      <c r="F423" t="s">
        <v>750</v>
      </c>
      <c r="G423" s="298" t="s">
        <v>794</v>
      </c>
      <c r="H423" s="20">
        <v>917</v>
      </c>
      <c r="I423" s="297" t="s">
        <v>660</v>
      </c>
      <c r="J423" s="296" t="str">
        <f>IF(ISBLANK(INDEX('Policy Characteristics'!D:D,MATCH($C423,'Policy Characteristics'!$C:$C,0))),"",INDEX('Policy Characteristics'!D:D,MATCH($C423,'Policy Characteristics'!$C:$C,0)))</f>
        <v>Industry CCS</v>
      </c>
      <c r="K423" s="293" t="str">
        <f>IF(ISBLANK(INDEX('Policy Characteristics'!E:E,MATCH($C423,'Policy Characteristics'!$C:$C,0))),"",INDEX('Policy Characteristics'!E:E,MATCH($C423,'Policy Characteristics'!$C:$C,0)))</f>
        <v>indst CCS</v>
      </c>
      <c r="L423" s="237">
        <f>IF(ISBLANK(INDEX('Policy Characteristics'!F:F,MATCH($C423,'Policy Characteristics'!$C:$C,0))),"",INDEX('Policy Characteristics'!F:F,MATCH($C423,'Policy Characteristics'!$C:$C,0)))</f>
        <v>0</v>
      </c>
      <c r="M423" s="237">
        <f>IF(ISBLANK(INDEX('Policy Characteristics'!G:G,MATCH($C423,'Policy Characteristics'!$C:$C,0))),"",INDEX('Policy Characteristics'!G:G,MATCH($C423,'Policy Characteristics'!$C:$C,0)))</f>
        <v>1</v>
      </c>
      <c r="N423" s="237">
        <f>IF(ISBLANK(INDEX('Policy Characteristics'!H:H,MATCH($C423,'Policy Characteristics'!$C:$C,0))),"",INDEX('Policy Characteristics'!H:H,MATCH($C423,'Policy Characteristics'!$C:$C,0)))</f>
        <v>0.01</v>
      </c>
      <c r="O423" s="293" t="str">
        <f>IF(ISBLANK(INDEX('Policy Characteristics'!I:I,MATCH($C423,'Policy Characteristics'!$C:$C,0))),"",INDEX('Policy Characteristics'!I:I,MATCH($C423,'Policy Characteristics'!$C:$C,0)))</f>
        <v>% of CO2 captured</v>
      </c>
      <c r="P423" s="293"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293" t="str">
        <f>IF(ISBLANK(INDEX('Policy Characteristics'!K:K,MATCH($C423,'Policy Characteristics'!$C:$C,0))),"",INDEX('Policy Characteristics'!K:K,MATCH($C423,'Policy Characteristics'!$C:$C,0)))</f>
        <v>ccs.html#ccs</v>
      </c>
      <c r="R423" s="293" t="str">
        <f>IF(ISBLANK(INDEX('Policy Characteristics'!L:L,MATCH($C423,'Policy Characteristics'!$C:$C,0))),"",INDEX('Policy Characteristics'!L:L,MATCH($C423,'Policy Characteristics'!$C:$C,0)))</f>
        <v>carbon-capture-and-sequestration.html</v>
      </c>
    </row>
    <row r="424" spans="1:18" x14ac:dyDescent="0.25">
      <c r="A424" s="293" t="str">
        <f>IF(ISBLANK(INDEX('Policy Characteristics'!A:A,MATCH($C424,'Policy Characteristics'!$C:$C,0))),"",INDEX('Policy Characteristics'!A:A,MATCH($C424,'Policy Characteristics'!$C:$C,0)))</f>
        <v>Industry</v>
      </c>
      <c r="B424" s="294" t="str">
        <f>IF(ISBLANK(INDEX('Policy Characteristics'!B:B,MATCH($C424,'Policy Characteristics'!$C:$C,0))),"",INDEX('Policy Characteristics'!B:B,MATCH($C424,'Policy Characteristics'!$C:$C,0)))</f>
        <v>Carbon Capture and Sequestration</v>
      </c>
      <c r="C424" s="293" t="str">
        <f t="shared" si="29"/>
        <v>Industry Sector Fraction of Potential Additional CCS Achieved</v>
      </c>
      <c r="D424" s="299" t="s">
        <v>751</v>
      </c>
      <c r="E424" s="299" t="s">
        <v>791</v>
      </c>
      <c r="F424" t="s">
        <v>752</v>
      </c>
      <c r="G424" s="298" t="s">
        <v>792</v>
      </c>
      <c r="H424" s="20">
        <v>918</v>
      </c>
      <c r="I424" s="295" t="s">
        <v>650</v>
      </c>
      <c r="J424" s="296" t="str">
        <f>IF(ISBLANK(INDEX('Policy Characteristics'!D:D,MATCH($C424,'Policy Characteristics'!$C:$C,0))),"",INDEX('Policy Characteristics'!D:D,MATCH($C424,'Policy Characteristics'!$C:$C,0)))</f>
        <v>Industry CCS</v>
      </c>
      <c r="K424" s="293" t="str">
        <f>IF(ISBLANK(INDEX('Policy Characteristics'!E:E,MATCH($C424,'Policy Characteristics'!$C:$C,0))),"",INDEX('Policy Characteristics'!E:E,MATCH($C424,'Policy Characteristics'!$C:$C,0)))</f>
        <v>indst CCS</v>
      </c>
      <c r="L424" s="237">
        <f>IF(ISBLANK(INDEX('Policy Characteristics'!F:F,MATCH($C424,'Policy Characteristics'!$C:$C,0))),"",INDEX('Policy Characteristics'!F:F,MATCH($C424,'Policy Characteristics'!$C:$C,0)))</f>
        <v>0</v>
      </c>
      <c r="M424" s="237">
        <f>IF(ISBLANK(INDEX('Policy Characteristics'!G:G,MATCH($C424,'Policy Characteristics'!$C:$C,0))),"",INDEX('Policy Characteristics'!G:G,MATCH($C424,'Policy Characteristics'!$C:$C,0)))</f>
        <v>1</v>
      </c>
      <c r="N424" s="237">
        <f>IF(ISBLANK(INDEX('Policy Characteristics'!H:H,MATCH($C424,'Policy Characteristics'!$C:$C,0))),"",INDEX('Policy Characteristics'!H:H,MATCH($C424,'Policy Characteristics'!$C:$C,0)))</f>
        <v>0.01</v>
      </c>
      <c r="O424" s="293" t="str">
        <f>IF(ISBLANK(INDEX('Policy Characteristics'!I:I,MATCH($C424,'Policy Characteristics'!$C:$C,0))),"",INDEX('Policy Characteristics'!I:I,MATCH($C424,'Policy Characteristics'!$C:$C,0)))</f>
        <v>% of CO2 captured</v>
      </c>
      <c r="P424" s="293"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293" t="str">
        <f>IF(ISBLANK(INDEX('Policy Characteristics'!K:K,MATCH($C424,'Policy Characteristics'!$C:$C,0))),"",INDEX('Policy Characteristics'!K:K,MATCH($C424,'Policy Characteristics'!$C:$C,0)))</f>
        <v>ccs.html#ccs</v>
      </c>
      <c r="R424" s="293" t="str">
        <f>IF(ISBLANK(INDEX('Policy Characteristics'!L:L,MATCH($C424,'Policy Characteristics'!$C:$C,0))),"",INDEX('Policy Characteristics'!L:L,MATCH($C424,'Policy Characteristics'!$C:$C,0)))</f>
        <v>carbon-capture-and-sequestration.html</v>
      </c>
    </row>
    <row r="425" spans="1:18" x14ac:dyDescent="0.25">
      <c r="A425" s="293" t="str">
        <f>IF(ISBLANK(INDEX('Policy Characteristics'!A:A,MATCH($C425,'Policy Characteristics'!$C:$C,0))),"",INDEX('Policy Characteristics'!A:A,MATCH($C425,'Policy Characteristics'!$C:$C,0)))</f>
        <v>Industry</v>
      </c>
      <c r="B425" s="294" t="str">
        <f>IF(ISBLANK(INDEX('Policy Characteristics'!B:B,MATCH($C425,'Policy Characteristics'!$C:$C,0))),"",INDEX('Policy Characteristics'!B:B,MATCH($C425,'Policy Characteristics'!$C:$C,0)))</f>
        <v>Carbon Capture and Sequestration</v>
      </c>
      <c r="C425" s="293" t="str">
        <f t="shared" si="29"/>
        <v>Industry Sector Fraction of Potential Additional CCS Achieved</v>
      </c>
      <c r="D425" s="299" t="s">
        <v>751</v>
      </c>
      <c r="E425" s="299" t="s">
        <v>793</v>
      </c>
      <c r="F425" t="s">
        <v>752</v>
      </c>
      <c r="G425" s="298" t="s">
        <v>794</v>
      </c>
      <c r="H425" s="20">
        <v>919</v>
      </c>
      <c r="I425" s="297" t="s">
        <v>660</v>
      </c>
      <c r="J425" s="296" t="str">
        <f>IF(ISBLANK(INDEX('Policy Characteristics'!D:D,MATCH($C425,'Policy Characteristics'!$C:$C,0))),"",INDEX('Policy Characteristics'!D:D,MATCH($C425,'Policy Characteristics'!$C:$C,0)))</f>
        <v>Industry CCS</v>
      </c>
      <c r="K425" s="293" t="str">
        <f>IF(ISBLANK(INDEX('Policy Characteristics'!E:E,MATCH($C425,'Policy Characteristics'!$C:$C,0))),"",INDEX('Policy Characteristics'!E:E,MATCH($C425,'Policy Characteristics'!$C:$C,0)))</f>
        <v>indst CCS</v>
      </c>
      <c r="L425" s="237">
        <f>IF(ISBLANK(INDEX('Policy Characteristics'!F:F,MATCH($C425,'Policy Characteristics'!$C:$C,0))),"",INDEX('Policy Characteristics'!F:F,MATCH($C425,'Policy Characteristics'!$C:$C,0)))</f>
        <v>0</v>
      </c>
      <c r="M425" s="237">
        <f>IF(ISBLANK(INDEX('Policy Characteristics'!G:G,MATCH($C425,'Policy Characteristics'!$C:$C,0))),"",INDEX('Policy Characteristics'!G:G,MATCH($C425,'Policy Characteristics'!$C:$C,0)))</f>
        <v>1</v>
      </c>
      <c r="N425" s="237">
        <f>IF(ISBLANK(INDEX('Policy Characteristics'!H:H,MATCH($C425,'Policy Characteristics'!$C:$C,0))),"",INDEX('Policy Characteristics'!H:H,MATCH($C425,'Policy Characteristics'!$C:$C,0)))</f>
        <v>0.01</v>
      </c>
      <c r="O425" s="293" t="str">
        <f>IF(ISBLANK(INDEX('Policy Characteristics'!I:I,MATCH($C425,'Policy Characteristics'!$C:$C,0))),"",INDEX('Policy Characteristics'!I:I,MATCH($C425,'Policy Characteristics'!$C:$C,0)))</f>
        <v>% of CO2 captured</v>
      </c>
      <c r="P425" s="293"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293" t="str">
        <f>IF(ISBLANK(INDEX('Policy Characteristics'!K:K,MATCH($C425,'Policy Characteristics'!$C:$C,0))),"",INDEX('Policy Characteristics'!K:K,MATCH($C425,'Policy Characteristics'!$C:$C,0)))</f>
        <v>ccs.html#ccs</v>
      </c>
      <c r="R425" s="293" t="str">
        <f>IF(ISBLANK(INDEX('Policy Characteristics'!L:L,MATCH($C425,'Policy Characteristics'!$C:$C,0))),"",INDEX('Policy Characteristics'!L:L,MATCH($C425,'Policy Characteristics'!$C:$C,0)))</f>
        <v>carbon-capture-and-sequestration.html</v>
      </c>
    </row>
    <row r="426" spans="1:18" x14ac:dyDescent="0.25">
      <c r="A426" s="293" t="str">
        <f>IF(ISBLANK(INDEX('Policy Characteristics'!A:A,MATCH($C426,'Policy Characteristics'!$C:$C,0))),"",INDEX('Policy Characteristics'!A:A,MATCH($C426,'Policy Characteristics'!$C:$C,0)))</f>
        <v>Industry</v>
      </c>
      <c r="B426" s="294" t="str">
        <f>IF(ISBLANK(INDEX('Policy Characteristics'!B:B,MATCH($C426,'Policy Characteristics'!$C:$C,0))),"",INDEX('Policy Characteristics'!B:B,MATCH($C426,'Policy Characteristics'!$C:$C,0)))</f>
        <v>Carbon Capture and Sequestration</v>
      </c>
      <c r="C426" s="293" t="str">
        <f t="shared" si="29"/>
        <v>Industry Sector Fraction of Potential Additional CCS Achieved</v>
      </c>
      <c r="D426" s="299" t="s">
        <v>753</v>
      </c>
      <c r="E426" s="299" t="s">
        <v>791</v>
      </c>
      <c r="F426" t="s">
        <v>754</v>
      </c>
      <c r="G426" s="298" t="s">
        <v>792</v>
      </c>
      <c r="H426" s="20">
        <v>920</v>
      </c>
      <c r="I426" s="295" t="s">
        <v>650</v>
      </c>
      <c r="J426" s="296" t="str">
        <f>IF(ISBLANK(INDEX('Policy Characteristics'!D:D,MATCH($C426,'Policy Characteristics'!$C:$C,0))),"",INDEX('Policy Characteristics'!D:D,MATCH($C426,'Policy Characteristics'!$C:$C,0)))</f>
        <v>Industry CCS</v>
      </c>
      <c r="K426" s="293" t="str">
        <f>IF(ISBLANK(INDEX('Policy Characteristics'!E:E,MATCH($C426,'Policy Characteristics'!$C:$C,0))),"",INDEX('Policy Characteristics'!E:E,MATCH($C426,'Policy Characteristics'!$C:$C,0)))</f>
        <v>indst CCS</v>
      </c>
      <c r="L426" s="237">
        <f>IF(ISBLANK(INDEX('Policy Characteristics'!F:F,MATCH($C426,'Policy Characteristics'!$C:$C,0))),"",INDEX('Policy Characteristics'!F:F,MATCH($C426,'Policy Characteristics'!$C:$C,0)))</f>
        <v>0</v>
      </c>
      <c r="M426" s="237">
        <f>IF(ISBLANK(INDEX('Policy Characteristics'!G:G,MATCH($C426,'Policy Characteristics'!$C:$C,0))),"",INDEX('Policy Characteristics'!G:G,MATCH($C426,'Policy Characteristics'!$C:$C,0)))</f>
        <v>1</v>
      </c>
      <c r="N426" s="237">
        <f>IF(ISBLANK(INDEX('Policy Characteristics'!H:H,MATCH($C426,'Policy Characteristics'!$C:$C,0))),"",INDEX('Policy Characteristics'!H:H,MATCH($C426,'Policy Characteristics'!$C:$C,0)))</f>
        <v>0.01</v>
      </c>
      <c r="O426" s="293" t="str">
        <f>IF(ISBLANK(INDEX('Policy Characteristics'!I:I,MATCH($C426,'Policy Characteristics'!$C:$C,0))),"",INDEX('Policy Characteristics'!I:I,MATCH($C426,'Policy Characteristics'!$C:$C,0)))</f>
        <v>% of CO2 captured</v>
      </c>
      <c r="P426" s="293"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293" t="str">
        <f>IF(ISBLANK(INDEX('Policy Characteristics'!K:K,MATCH($C426,'Policy Characteristics'!$C:$C,0))),"",INDEX('Policy Characteristics'!K:K,MATCH($C426,'Policy Characteristics'!$C:$C,0)))</f>
        <v>ccs.html#ccs</v>
      </c>
      <c r="R426" s="293" t="str">
        <f>IF(ISBLANK(INDEX('Policy Characteristics'!L:L,MATCH($C426,'Policy Characteristics'!$C:$C,0))),"",INDEX('Policy Characteristics'!L:L,MATCH($C426,'Policy Characteristics'!$C:$C,0)))</f>
        <v>carbon-capture-and-sequestration.html</v>
      </c>
    </row>
    <row r="427" spans="1:18" x14ac:dyDescent="0.25">
      <c r="A427" s="293" t="str">
        <f>IF(ISBLANK(INDEX('Policy Characteristics'!A:A,MATCH($C427,'Policy Characteristics'!$C:$C,0))),"",INDEX('Policy Characteristics'!A:A,MATCH($C427,'Policy Characteristics'!$C:$C,0)))</f>
        <v>Industry</v>
      </c>
      <c r="B427" s="294" t="str">
        <f>IF(ISBLANK(INDEX('Policy Characteristics'!B:B,MATCH($C427,'Policy Characteristics'!$C:$C,0))),"",INDEX('Policy Characteristics'!B:B,MATCH($C427,'Policy Characteristics'!$C:$C,0)))</f>
        <v>Carbon Capture and Sequestration</v>
      </c>
      <c r="C427" s="293" t="str">
        <f t="shared" si="29"/>
        <v>Industry Sector Fraction of Potential Additional CCS Achieved</v>
      </c>
      <c r="D427" s="299" t="s">
        <v>753</v>
      </c>
      <c r="E427" s="299" t="s">
        <v>793</v>
      </c>
      <c r="F427" t="s">
        <v>754</v>
      </c>
      <c r="G427" s="298" t="s">
        <v>794</v>
      </c>
      <c r="H427" s="20">
        <v>921</v>
      </c>
      <c r="I427" s="297" t="s">
        <v>660</v>
      </c>
      <c r="J427" s="296" t="str">
        <f>IF(ISBLANK(INDEX('Policy Characteristics'!D:D,MATCH($C427,'Policy Characteristics'!$C:$C,0))),"",INDEX('Policy Characteristics'!D:D,MATCH($C427,'Policy Characteristics'!$C:$C,0)))</f>
        <v>Industry CCS</v>
      </c>
      <c r="K427" s="293" t="str">
        <f>IF(ISBLANK(INDEX('Policy Characteristics'!E:E,MATCH($C427,'Policy Characteristics'!$C:$C,0))),"",INDEX('Policy Characteristics'!E:E,MATCH($C427,'Policy Characteristics'!$C:$C,0)))</f>
        <v>indst CCS</v>
      </c>
      <c r="L427" s="237">
        <f>IF(ISBLANK(INDEX('Policy Characteristics'!F:F,MATCH($C427,'Policy Characteristics'!$C:$C,0))),"",INDEX('Policy Characteristics'!F:F,MATCH($C427,'Policy Characteristics'!$C:$C,0)))</f>
        <v>0</v>
      </c>
      <c r="M427" s="237">
        <f>IF(ISBLANK(INDEX('Policy Characteristics'!G:G,MATCH($C427,'Policy Characteristics'!$C:$C,0))),"",INDEX('Policy Characteristics'!G:G,MATCH($C427,'Policy Characteristics'!$C:$C,0)))</f>
        <v>1</v>
      </c>
      <c r="N427" s="237">
        <f>IF(ISBLANK(INDEX('Policy Characteristics'!H:H,MATCH($C427,'Policy Characteristics'!$C:$C,0))),"",INDEX('Policy Characteristics'!H:H,MATCH($C427,'Policy Characteristics'!$C:$C,0)))</f>
        <v>0.01</v>
      </c>
      <c r="O427" s="293" t="str">
        <f>IF(ISBLANK(INDEX('Policy Characteristics'!I:I,MATCH($C427,'Policy Characteristics'!$C:$C,0))),"",INDEX('Policy Characteristics'!I:I,MATCH($C427,'Policy Characteristics'!$C:$C,0)))</f>
        <v>% of CO2 captured</v>
      </c>
      <c r="P427" s="293"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293" t="str">
        <f>IF(ISBLANK(INDEX('Policy Characteristics'!K:K,MATCH($C427,'Policy Characteristics'!$C:$C,0))),"",INDEX('Policy Characteristics'!K:K,MATCH($C427,'Policy Characteristics'!$C:$C,0)))</f>
        <v>ccs.html#ccs</v>
      </c>
      <c r="R427" s="293" t="str">
        <f>IF(ISBLANK(INDEX('Policy Characteristics'!L:L,MATCH($C427,'Policy Characteristics'!$C:$C,0))),"",INDEX('Policy Characteristics'!L:L,MATCH($C427,'Policy Characteristics'!$C:$C,0)))</f>
        <v>carbon-capture-and-sequestration.html</v>
      </c>
    </row>
    <row r="428" spans="1:18" x14ac:dyDescent="0.25">
      <c r="A428" s="293" t="str">
        <f>IF(ISBLANK(INDEX('Policy Characteristics'!A:A,MATCH($C428,'Policy Characteristics'!$C:$C,0))),"",INDEX('Policy Characteristics'!A:A,MATCH($C428,'Policy Characteristics'!$C:$C,0)))</f>
        <v>Industry</v>
      </c>
      <c r="B428" s="294" t="str">
        <f>IF(ISBLANK(INDEX('Policy Characteristics'!B:B,MATCH($C428,'Policy Characteristics'!$C:$C,0))),"",INDEX('Policy Characteristics'!B:B,MATCH($C428,'Policy Characteristics'!$C:$C,0)))</f>
        <v>Carbon Capture and Sequestration</v>
      </c>
      <c r="C428" s="293" t="str">
        <f t="shared" si="29"/>
        <v>Industry Sector Fraction of Potential Additional CCS Achieved</v>
      </c>
      <c r="D428" s="299" t="s">
        <v>755</v>
      </c>
      <c r="E428" s="299" t="s">
        <v>791</v>
      </c>
      <c r="F428" t="s">
        <v>756</v>
      </c>
      <c r="G428" s="298" t="s">
        <v>792</v>
      </c>
      <c r="H428" s="20">
        <v>922</v>
      </c>
      <c r="I428" s="295" t="s">
        <v>650</v>
      </c>
      <c r="J428" s="296" t="str">
        <f>IF(ISBLANK(INDEX('Policy Characteristics'!D:D,MATCH($C428,'Policy Characteristics'!$C:$C,0))),"",INDEX('Policy Characteristics'!D:D,MATCH($C428,'Policy Characteristics'!$C:$C,0)))</f>
        <v>Industry CCS</v>
      </c>
      <c r="K428" s="293" t="str">
        <f>IF(ISBLANK(INDEX('Policy Characteristics'!E:E,MATCH($C428,'Policy Characteristics'!$C:$C,0))),"",INDEX('Policy Characteristics'!E:E,MATCH($C428,'Policy Characteristics'!$C:$C,0)))</f>
        <v>indst CCS</v>
      </c>
      <c r="L428" s="237">
        <f>IF(ISBLANK(INDEX('Policy Characteristics'!F:F,MATCH($C428,'Policy Characteristics'!$C:$C,0))),"",INDEX('Policy Characteristics'!F:F,MATCH($C428,'Policy Characteristics'!$C:$C,0)))</f>
        <v>0</v>
      </c>
      <c r="M428" s="237">
        <f>IF(ISBLANK(INDEX('Policy Characteristics'!G:G,MATCH($C428,'Policy Characteristics'!$C:$C,0))),"",INDEX('Policy Characteristics'!G:G,MATCH($C428,'Policy Characteristics'!$C:$C,0)))</f>
        <v>1</v>
      </c>
      <c r="N428" s="237">
        <f>IF(ISBLANK(INDEX('Policy Characteristics'!H:H,MATCH($C428,'Policy Characteristics'!$C:$C,0))),"",INDEX('Policy Characteristics'!H:H,MATCH($C428,'Policy Characteristics'!$C:$C,0)))</f>
        <v>0.01</v>
      </c>
      <c r="O428" s="293" t="str">
        <f>IF(ISBLANK(INDEX('Policy Characteristics'!I:I,MATCH($C428,'Policy Characteristics'!$C:$C,0))),"",INDEX('Policy Characteristics'!I:I,MATCH($C428,'Policy Characteristics'!$C:$C,0)))</f>
        <v>% of CO2 captured</v>
      </c>
      <c r="P428" s="293"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293" t="str">
        <f>IF(ISBLANK(INDEX('Policy Characteristics'!K:K,MATCH($C428,'Policy Characteristics'!$C:$C,0))),"",INDEX('Policy Characteristics'!K:K,MATCH($C428,'Policy Characteristics'!$C:$C,0)))</f>
        <v>ccs.html#ccs</v>
      </c>
      <c r="R428" s="293" t="str">
        <f>IF(ISBLANK(INDEX('Policy Characteristics'!L:L,MATCH($C428,'Policy Characteristics'!$C:$C,0))),"",INDEX('Policy Characteristics'!L:L,MATCH($C428,'Policy Characteristics'!$C:$C,0)))</f>
        <v>carbon-capture-and-sequestration.html</v>
      </c>
    </row>
    <row r="429" spans="1:18" x14ac:dyDescent="0.25">
      <c r="A429" s="293" t="str">
        <f>IF(ISBLANK(INDEX('Policy Characteristics'!A:A,MATCH($C429,'Policy Characteristics'!$C:$C,0))),"",INDEX('Policy Characteristics'!A:A,MATCH($C429,'Policy Characteristics'!$C:$C,0)))</f>
        <v>Industry</v>
      </c>
      <c r="B429" s="294" t="str">
        <f>IF(ISBLANK(INDEX('Policy Characteristics'!B:B,MATCH($C429,'Policy Characteristics'!$C:$C,0))),"",INDEX('Policy Characteristics'!B:B,MATCH($C429,'Policy Characteristics'!$C:$C,0)))</f>
        <v>Carbon Capture and Sequestration</v>
      </c>
      <c r="C429" s="293" t="str">
        <f t="shared" si="29"/>
        <v>Industry Sector Fraction of Potential Additional CCS Achieved</v>
      </c>
      <c r="D429" s="299" t="s">
        <v>755</v>
      </c>
      <c r="E429" s="299" t="s">
        <v>793</v>
      </c>
      <c r="F429" t="s">
        <v>756</v>
      </c>
      <c r="G429" s="298" t="s">
        <v>794</v>
      </c>
      <c r="H429" s="20">
        <v>923</v>
      </c>
      <c r="I429" s="297" t="s">
        <v>660</v>
      </c>
      <c r="J429" s="296" t="str">
        <f>IF(ISBLANK(INDEX('Policy Characteristics'!D:D,MATCH($C429,'Policy Characteristics'!$C:$C,0))),"",INDEX('Policy Characteristics'!D:D,MATCH($C429,'Policy Characteristics'!$C:$C,0)))</f>
        <v>Industry CCS</v>
      </c>
      <c r="K429" s="293" t="str">
        <f>IF(ISBLANK(INDEX('Policy Characteristics'!E:E,MATCH($C429,'Policy Characteristics'!$C:$C,0))),"",INDEX('Policy Characteristics'!E:E,MATCH($C429,'Policy Characteristics'!$C:$C,0)))</f>
        <v>indst CCS</v>
      </c>
      <c r="L429" s="237">
        <f>IF(ISBLANK(INDEX('Policy Characteristics'!F:F,MATCH($C429,'Policy Characteristics'!$C:$C,0))),"",INDEX('Policy Characteristics'!F:F,MATCH($C429,'Policy Characteristics'!$C:$C,0)))</f>
        <v>0</v>
      </c>
      <c r="M429" s="237">
        <f>IF(ISBLANK(INDEX('Policy Characteristics'!G:G,MATCH($C429,'Policy Characteristics'!$C:$C,0))),"",INDEX('Policy Characteristics'!G:G,MATCH($C429,'Policy Characteristics'!$C:$C,0)))</f>
        <v>1</v>
      </c>
      <c r="N429" s="237">
        <f>IF(ISBLANK(INDEX('Policy Characteristics'!H:H,MATCH($C429,'Policy Characteristics'!$C:$C,0))),"",INDEX('Policy Characteristics'!H:H,MATCH($C429,'Policy Characteristics'!$C:$C,0)))</f>
        <v>0.01</v>
      </c>
      <c r="O429" s="293" t="str">
        <f>IF(ISBLANK(INDEX('Policy Characteristics'!I:I,MATCH($C429,'Policy Characteristics'!$C:$C,0))),"",INDEX('Policy Characteristics'!I:I,MATCH($C429,'Policy Characteristics'!$C:$C,0)))</f>
        <v>% of CO2 captured</v>
      </c>
      <c r="P429" s="293"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293" t="str">
        <f>IF(ISBLANK(INDEX('Policy Characteristics'!K:K,MATCH($C429,'Policy Characteristics'!$C:$C,0))),"",INDEX('Policy Characteristics'!K:K,MATCH($C429,'Policy Characteristics'!$C:$C,0)))</f>
        <v>ccs.html#ccs</v>
      </c>
      <c r="R429" s="293" t="str">
        <f>IF(ISBLANK(INDEX('Policy Characteristics'!L:L,MATCH($C429,'Policy Characteristics'!$C:$C,0))),"",INDEX('Policy Characteristics'!L:L,MATCH($C429,'Policy Characteristics'!$C:$C,0)))</f>
        <v>carbon-capture-and-sequestration.html</v>
      </c>
    </row>
    <row r="430" spans="1:18" x14ac:dyDescent="0.25">
      <c r="A430" s="293" t="str">
        <f>IF(ISBLANK(INDEX('Policy Characteristics'!A:A,MATCH($C430,'Policy Characteristics'!$C:$C,0))),"",INDEX('Policy Characteristics'!A:A,MATCH($C430,'Policy Characteristics'!$C:$C,0)))</f>
        <v>Industry</v>
      </c>
      <c r="B430" s="294" t="str">
        <f>IF(ISBLANK(INDEX('Policy Characteristics'!B:B,MATCH($C430,'Policy Characteristics'!$C:$C,0))),"",INDEX('Policy Characteristics'!B:B,MATCH($C430,'Policy Characteristics'!$C:$C,0)))</f>
        <v>Carbon Capture and Sequestration</v>
      </c>
      <c r="C430" s="293" t="str">
        <f t="shared" si="29"/>
        <v>Industry Sector Fraction of Potential Additional CCS Achieved</v>
      </c>
      <c r="D430" s="299" t="s">
        <v>757</v>
      </c>
      <c r="E430" s="299" t="s">
        <v>791</v>
      </c>
      <c r="F430" t="s">
        <v>758</v>
      </c>
      <c r="G430" s="298" t="s">
        <v>792</v>
      </c>
      <c r="H430" s="20">
        <v>924</v>
      </c>
      <c r="I430" s="295" t="s">
        <v>650</v>
      </c>
      <c r="J430" s="296" t="str">
        <f>IF(ISBLANK(INDEX('Policy Characteristics'!D:D,MATCH($C430,'Policy Characteristics'!$C:$C,0))),"",INDEX('Policy Characteristics'!D:D,MATCH($C430,'Policy Characteristics'!$C:$C,0)))</f>
        <v>Industry CCS</v>
      </c>
      <c r="K430" s="293" t="str">
        <f>IF(ISBLANK(INDEX('Policy Characteristics'!E:E,MATCH($C430,'Policy Characteristics'!$C:$C,0))),"",INDEX('Policy Characteristics'!E:E,MATCH($C430,'Policy Characteristics'!$C:$C,0)))</f>
        <v>indst CCS</v>
      </c>
      <c r="L430" s="237">
        <f>IF(ISBLANK(INDEX('Policy Characteristics'!F:F,MATCH($C430,'Policy Characteristics'!$C:$C,0))),"",INDEX('Policy Characteristics'!F:F,MATCH($C430,'Policy Characteristics'!$C:$C,0)))</f>
        <v>0</v>
      </c>
      <c r="M430" s="237">
        <f>IF(ISBLANK(INDEX('Policy Characteristics'!G:G,MATCH($C430,'Policy Characteristics'!$C:$C,0))),"",INDEX('Policy Characteristics'!G:G,MATCH($C430,'Policy Characteristics'!$C:$C,0)))</f>
        <v>1</v>
      </c>
      <c r="N430" s="237">
        <f>IF(ISBLANK(INDEX('Policy Characteristics'!H:H,MATCH($C430,'Policy Characteristics'!$C:$C,0))),"",INDEX('Policy Characteristics'!H:H,MATCH($C430,'Policy Characteristics'!$C:$C,0)))</f>
        <v>0.01</v>
      </c>
      <c r="O430" s="293" t="str">
        <f>IF(ISBLANK(INDEX('Policy Characteristics'!I:I,MATCH($C430,'Policy Characteristics'!$C:$C,0))),"",INDEX('Policy Characteristics'!I:I,MATCH($C430,'Policy Characteristics'!$C:$C,0)))</f>
        <v>% of CO2 captured</v>
      </c>
      <c r="P430" s="293"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293" t="str">
        <f>IF(ISBLANK(INDEX('Policy Characteristics'!K:K,MATCH($C430,'Policy Characteristics'!$C:$C,0))),"",INDEX('Policy Characteristics'!K:K,MATCH($C430,'Policy Characteristics'!$C:$C,0)))</f>
        <v>ccs.html#ccs</v>
      </c>
      <c r="R430" s="293" t="str">
        <f>IF(ISBLANK(INDEX('Policy Characteristics'!L:L,MATCH($C430,'Policy Characteristics'!$C:$C,0))),"",INDEX('Policy Characteristics'!L:L,MATCH($C430,'Policy Characteristics'!$C:$C,0)))</f>
        <v>carbon-capture-and-sequestration.html</v>
      </c>
    </row>
    <row r="431" spans="1:18" x14ac:dyDescent="0.25">
      <c r="A431" s="293" t="str">
        <f>IF(ISBLANK(INDEX('Policy Characteristics'!A:A,MATCH($C431,'Policy Characteristics'!$C:$C,0))),"",INDEX('Policy Characteristics'!A:A,MATCH($C431,'Policy Characteristics'!$C:$C,0)))</f>
        <v>Industry</v>
      </c>
      <c r="B431" s="294" t="str">
        <f>IF(ISBLANK(INDEX('Policy Characteristics'!B:B,MATCH($C431,'Policy Characteristics'!$C:$C,0))),"",INDEX('Policy Characteristics'!B:B,MATCH($C431,'Policy Characteristics'!$C:$C,0)))</f>
        <v>Carbon Capture and Sequestration</v>
      </c>
      <c r="C431" s="293" t="str">
        <f t="shared" ref="C431:C463" si="30">C$414</f>
        <v>Industry Sector Fraction of Potential Additional CCS Achieved</v>
      </c>
      <c r="D431" s="299" t="s">
        <v>757</v>
      </c>
      <c r="E431" s="299" t="s">
        <v>793</v>
      </c>
      <c r="F431" t="s">
        <v>758</v>
      </c>
      <c r="G431" s="298" t="s">
        <v>794</v>
      </c>
      <c r="H431" s="20">
        <v>925</v>
      </c>
      <c r="I431" s="297" t="s">
        <v>650</v>
      </c>
      <c r="J431" s="296" t="str">
        <f>IF(ISBLANK(INDEX('Policy Characteristics'!D:D,MATCH($C431,'Policy Characteristics'!$C:$C,0))),"",INDEX('Policy Characteristics'!D:D,MATCH($C431,'Policy Characteristics'!$C:$C,0)))</f>
        <v>Industry CCS</v>
      </c>
      <c r="K431" s="293" t="str">
        <f>IF(ISBLANK(INDEX('Policy Characteristics'!E:E,MATCH($C431,'Policy Characteristics'!$C:$C,0))),"",INDEX('Policy Characteristics'!E:E,MATCH($C431,'Policy Characteristics'!$C:$C,0)))</f>
        <v>indst CCS</v>
      </c>
      <c r="L431" s="237">
        <f>IF(ISBLANK(INDEX('Policy Characteristics'!F:F,MATCH($C431,'Policy Characteristics'!$C:$C,0))),"",INDEX('Policy Characteristics'!F:F,MATCH($C431,'Policy Characteristics'!$C:$C,0)))</f>
        <v>0</v>
      </c>
      <c r="M431" s="237">
        <f>IF(ISBLANK(INDEX('Policy Characteristics'!G:G,MATCH($C431,'Policy Characteristics'!$C:$C,0))),"",INDEX('Policy Characteristics'!G:G,MATCH($C431,'Policy Characteristics'!$C:$C,0)))</f>
        <v>1</v>
      </c>
      <c r="N431" s="237">
        <f>IF(ISBLANK(INDEX('Policy Characteristics'!H:H,MATCH($C431,'Policy Characteristics'!$C:$C,0))),"",INDEX('Policy Characteristics'!H:H,MATCH($C431,'Policy Characteristics'!$C:$C,0)))</f>
        <v>0.01</v>
      </c>
      <c r="O431" s="293" t="str">
        <f>IF(ISBLANK(INDEX('Policy Characteristics'!I:I,MATCH($C431,'Policy Characteristics'!$C:$C,0))),"",INDEX('Policy Characteristics'!I:I,MATCH($C431,'Policy Characteristics'!$C:$C,0)))</f>
        <v>% of CO2 captured</v>
      </c>
      <c r="P431" s="293"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293" t="str">
        <f>IF(ISBLANK(INDEX('Policy Characteristics'!K:K,MATCH($C431,'Policy Characteristics'!$C:$C,0))),"",INDEX('Policy Characteristics'!K:K,MATCH($C431,'Policy Characteristics'!$C:$C,0)))</f>
        <v>ccs.html#ccs</v>
      </c>
      <c r="R431" s="293" t="str">
        <f>IF(ISBLANK(INDEX('Policy Characteristics'!L:L,MATCH($C431,'Policy Characteristics'!$C:$C,0))),"",INDEX('Policy Characteristics'!L:L,MATCH($C431,'Policy Characteristics'!$C:$C,0)))</f>
        <v>carbon-capture-and-sequestration.html</v>
      </c>
    </row>
    <row r="432" spans="1:18" x14ac:dyDescent="0.25">
      <c r="A432" s="293" t="str">
        <f>IF(ISBLANK(INDEX('Policy Characteristics'!A:A,MATCH($C432,'Policy Characteristics'!$C:$C,0))),"",INDEX('Policy Characteristics'!A:A,MATCH($C432,'Policy Characteristics'!$C:$C,0)))</f>
        <v>Industry</v>
      </c>
      <c r="B432" s="294" t="str">
        <f>IF(ISBLANK(INDEX('Policy Characteristics'!B:B,MATCH($C432,'Policy Characteristics'!$C:$C,0))),"",INDEX('Policy Characteristics'!B:B,MATCH($C432,'Policy Characteristics'!$C:$C,0)))</f>
        <v>Carbon Capture and Sequestration</v>
      </c>
      <c r="C432" s="293" t="str">
        <f t="shared" si="30"/>
        <v>Industry Sector Fraction of Potential Additional CCS Achieved</v>
      </c>
      <c r="D432" s="299" t="s">
        <v>759</v>
      </c>
      <c r="E432" s="299" t="s">
        <v>791</v>
      </c>
      <c r="F432" t="s">
        <v>760</v>
      </c>
      <c r="G432" s="298" t="s">
        <v>792</v>
      </c>
      <c r="H432" s="20">
        <v>926</v>
      </c>
      <c r="I432" s="295" t="s">
        <v>650</v>
      </c>
      <c r="J432" s="296" t="str">
        <f>IF(ISBLANK(INDEX('Policy Characteristics'!D:D,MATCH($C432,'Policy Characteristics'!$C:$C,0))),"",INDEX('Policy Characteristics'!D:D,MATCH($C432,'Policy Characteristics'!$C:$C,0)))</f>
        <v>Industry CCS</v>
      </c>
      <c r="K432" s="293" t="str">
        <f>IF(ISBLANK(INDEX('Policy Characteristics'!E:E,MATCH($C432,'Policy Characteristics'!$C:$C,0))),"",INDEX('Policy Characteristics'!E:E,MATCH($C432,'Policy Characteristics'!$C:$C,0)))</f>
        <v>indst CCS</v>
      </c>
      <c r="L432" s="237">
        <f>IF(ISBLANK(INDEX('Policy Characteristics'!F:F,MATCH($C432,'Policy Characteristics'!$C:$C,0))),"",INDEX('Policy Characteristics'!F:F,MATCH($C432,'Policy Characteristics'!$C:$C,0)))</f>
        <v>0</v>
      </c>
      <c r="M432" s="237">
        <f>IF(ISBLANK(INDEX('Policy Characteristics'!G:G,MATCH($C432,'Policy Characteristics'!$C:$C,0))),"",INDEX('Policy Characteristics'!G:G,MATCH($C432,'Policy Characteristics'!$C:$C,0)))</f>
        <v>1</v>
      </c>
      <c r="N432" s="237">
        <f>IF(ISBLANK(INDEX('Policy Characteristics'!H:H,MATCH($C432,'Policy Characteristics'!$C:$C,0))),"",INDEX('Policy Characteristics'!H:H,MATCH($C432,'Policy Characteristics'!$C:$C,0)))</f>
        <v>0.01</v>
      </c>
      <c r="O432" s="293" t="str">
        <f>IF(ISBLANK(INDEX('Policy Characteristics'!I:I,MATCH($C432,'Policy Characteristics'!$C:$C,0))),"",INDEX('Policy Characteristics'!I:I,MATCH($C432,'Policy Characteristics'!$C:$C,0)))</f>
        <v>% of CO2 captured</v>
      </c>
      <c r="P432" s="293"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293" t="str">
        <f>IF(ISBLANK(INDEX('Policy Characteristics'!K:K,MATCH($C432,'Policy Characteristics'!$C:$C,0))),"",INDEX('Policy Characteristics'!K:K,MATCH($C432,'Policy Characteristics'!$C:$C,0)))</f>
        <v>ccs.html#ccs</v>
      </c>
      <c r="R432" s="293" t="str">
        <f>IF(ISBLANK(INDEX('Policy Characteristics'!L:L,MATCH($C432,'Policy Characteristics'!$C:$C,0))),"",INDEX('Policy Characteristics'!L:L,MATCH($C432,'Policy Characteristics'!$C:$C,0)))</f>
        <v>carbon-capture-and-sequestration.html</v>
      </c>
    </row>
    <row r="433" spans="1:18" x14ac:dyDescent="0.25">
      <c r="A433" s="293" t="str">
        <f>IF(ISBLANK(INDEX('Policy Characteristics'!A:A,MATCH($C433,'Policy Characteristics'!$C:$C,0))),"",INDEX('Policy Characteristics'!A:A,MATCH($C433,'Policy Characteristics'!$C:$C,0)))</f>
        <v>Industry</v>
      </c>
      <c r="B433" s="294" t="str">
        <f>IF(ISBLANK(INDEX('Policy Characteristics'!B:B,MATCH($C433,'Policy Characteristics'!$C:$C,0))),"",INDEX('Policy Characteristics'!B:B,MATCH($C433,'Policy Characteristics'!$C:$C,0)))</f>
        <v>Carbon Capture and Sequestration</v>
      </c>
      <c r="C433" s="293" t="str">
        <f t="shared" si="30"/>
        <v>Industry Sector Fraction of Potential Additional CCS Achieved</v>
      </c>
      <c r="D433" s="299" t="s">
        <v>759</v>
      </c>
      <c r="E433" s="299" t="s">
        <v>793</v>
      </c>
      <c r="F433" t="s">
        <v>760</v>
      </c>
      <c r="G433" s="298" t="s">
        <v>794</v>
      </c>
      <c r="H433" s="20">
        <v>927</v>
      </c>
      <c r="I433" s="295" t="s">
        <v>650</v>
      </c>
      <c r="J433" s="296" t="str">
        <f>IF(ISBLANK(INDEX('Policy Characteristics'!D:D,MATCH($C433,'Policy Characteristics'!$C:$C,0))),"",INDEX('Policy Characteristics'!D:D,MATCH($C433,'Policy Characteristics'!$C:$C,0)))</f>
        <v>Industry CCS</v>
      </c>
      <c r="K433" s="293" t="str">
        <f>IF(ISBLANK(INDEX('Policy Characteristics'!E:E,MATCH($C433,'Policy Characteristics'!$C:$C,0))),"",INDEX('Policy Characteristics'!E:E,MATCH($C433,'Policy Characteristics'!$C:$C,0)))</f>
        <v>indst CCS</v>
      </c>
      <c r="L433" s="237">
        <f>IF(ISBLANK(INDEX('Policy Characteristics'!F:F,MATCH($C433,'Policy Characteristics'!$C:$C,0))),"",INDEX('Policy Characteristics'!F:F,MATCH($C433,'Policy Characteristics'!$C:$C,0)))</f>
        <v>0</v>
      </c>
      <c r="M433" s="237">
        <f>IF(ISBLANK(INDEX('Policy Characteristics'!G:G,MATCH($C433,'Policy Characteristics'!$C:$C,0))),"",INDEX('Policy Characteristics'!G:G,MATCH($C433,'Policy Characteristics'!$C:$C,0)))</f>
        <v>1</v>
      </c>
      <c r="N433" s="237">
        <f>IF(ISBLANK(INDEX('Policy Characteristics'!H:H,MATCH($C433,'Policy Characteristics'!$C:$C,0))),"",INDEX('Policy Characteristics'!H:H,MATCH($C433,'Policy Characteristics'!$C:$C,0)))</f>
        <v>0.01</v>
      </c>
      <c r="O433" s="293" t="str">
        <f>IF(ISBLANK(INDEX('Policy Characteristics'!I:I,MATCH($C433,'Policy Characteristics'!$C:$C,0))),"",INDEX('Policy Characteristics'!I:I,MATCH($C433,'Policy Characteristics'!$C:$C,0)))</f>
        <v>% of CO2 captured</v>
      </c>
      <c r="P433" s="293"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293" t="str">
        <f>IF(ISBLANK(INDEX('Policy Characteristics'!K:K,MATCH($C433,'Policy Characteristics'!$C:$C,0))),"",INDEX('Policy Characteristics'!K:K,MATCH($C433,'Policy Characteristics'!$C:$C,0)))</f>
        <v>ccs.html#ccs</v>
      </c>
      <c r="R433" s="293" t="str">
        <f>IF(ISBLANK(INDEX('Policy Characteristics'!L:L,MATCH($C433,'Policy Characteristics'!$C:$C,0))),"",INDEX('Policy Characteristics'!L:L,MATCH($C433,'Policy Characteristics'!$C:$C,0)))</f>
        <v>carbon-capture-and-sequestration.html</v>
      </c>
    </row>
    <row r="434" spans="1:18" x14ac:dyDescent="0.25">
      <c r="A434" s="293" t="str">
        <f>IF(ISBLANK(INDEX('Policy Characteristics'!A:A,MATCH($C434,'Policy Characteristics'!$C:$C,0))),"",INDEX('Policy Characteristics'!A:A,MATCH($C434,'Policy Characteristics'!$C:$C,0)))</f>
        <v>Industry</v>
      </c>
      <c r="B434" s="294" t="str">
        <f>IF(ISBLANK(INDEX('Policy Characteristics'!B:B,MATCH($C434,'Policy Characteristics'!$C:$C,0))),"",INDEX('Policy Characteristics'!B:B,MATCH($C434,'Policy Characteristics'!$C:$C,0)))</f>
        <v>Carbon Capture and Sequestration</v>
      </c>
      <c r="C434" s="293" t="str">
        <f t="shared" si="30"/>
        <v>Industry Sector Fraction of Potential Additional CCS Achieved</v>
      </c>
      <c r="D434" s="299" t="s">
        <v>761</v>
      </c>
      <c r="E434" s="299" t="s">
        <v>791</v>
      </c>
      <c r="F434" t="s">
        <v>762</v>
      </c>
      <c r="G434" s="298" t="s">
        <v>792</v>
      </c>
      <c r="H434" s="20">
        <v>928</v>
      </c>
      <c r="I434" s="295" t="s">
        <v>650</v>
      </c>
      <c r="J434" s="296" t="str">
        <f>IF(ISBLANK(INDEX('Policy Characteristics'!D:D,MATCH($C434,'Policy Characteristics'!$C:$C,0))),"",INDEX('Policy Characteristics'!D:D,MATCH($C434,'Policy Characteristics'!$C:$C,0)))</f>
        <v>Industry CCS</v>
      </c>
      <c r="K434" s="293" t="str">
        <f>IF(ISBLANK(INDEX('Policy Characteristics'!E:E,MATCH($C434,'Policy Characteristics'!$C:$C,0))),"",INDEX('Policy Characteristics'!E:E,MATCH($C434,'Policy Characteristics'!$C:$C,0)))</f>
        <v>indst CCS</v>
      </c>
      <c r="L434" s="237">
        <f>IF(ISBLANK(INDEX('Policy Characteristics'!F:F,MATCH($C434,'Policy Characteristics'!$C:$C,0))),"",INDEX('Policy Characteristics'!F:F,MATCH($C434,'Policy Characteristics'!$C:$C,0)))</f>
        <v>0</v>
      </c>
      <c r="M434" s="237">
        <f>IF(ISBLANK(INDEX('Policy Characteristics'!G:G,MATCH($C434,'Policy Characteristics'!$C:$C,0))),"",INDEX('Policy Characteristics'!G:G,MATCH($C434,'Policy Characteristics'!$C:$C,0)))</f>
        <v>1</v>
      </c>
      <c r="N434" s="237">
        <f>IF(ISBLANK(INDEX('Policy Characteristics'!H:H,MATCH($C434,'Policy Characteristics'!$C:$C,0))),"",INDEX('Policy Characteristics'!H:H,MATCH($C434,'Policy Characteristics'!$C:$C,0)))</f>
        <v>0.01</v>
      </c>
      <c r="O434" s="293" t="str">
        <f>IF(ISBLANK(INDEX('Policy Characteristics'!I:I,MATCH($C434,'Policy Characteristics'!$C:$C,0))),"",INDEX('Policy Characteristics'!I:I,MATCH($C434,'Policy Characteristics'!$C:$C,0)))</f>
        <v>% of CO2 captured</v>
      </c>
      <c r="P434" s="293"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293" t="str">
        <f>IF(ISBLANK(INDEX('Policy Characteristics'!K:K,MATCH($C434,'Policy Characteristics'!$C:$C,0))),"",INDEX('Policy Characteristics'!K:K,MATCH($C434,'Policy Characteristics'!$C:$C,0)))</f>
        <v>ccs.html#ccs</v>
      </c>
      <c r="R434" s="293" t="str">
        <f>IF(ISBLANK(INDEX('Policy Characteristics'!L:L,MATCH($C434,'Policy Characteristics'!$C:$C,0))),"",INDEX('Policy Characteristics'!L:L,MATCH($C434,'Policy Characteristics'!$C:$C,0)))</f>
        <v>carbon-capture-and-sequestration.html</v>
      </c>
    </row>
    <row r="435" spans="1:18" x14ac:dyDescent="0.25">
      <c r="A435" s="293" t="str">
        <f>IF(ISBLANK(INDEX('Policy Characteristics'!A:A,MATCH($C435,'Policy Characteristics'!$C:$C,0))),"",INDEX('Policy Characteristics'!A:A,MATCH($C435,'Policy Characteristics'!$C:$C,0)))</f>
        <v>Industry</v>
      </c>
      <c r="B435" s="294" t="str">
        <f>IF(ISBLANK(INDEX('Policy Characteristics'!B:B,MATCH($C435,'Policy Characteristics'!$C:$C,0))),"",INDEX('Policy Characteristics'!B:B,MATCH($C435,'Policy Characteristics'!$C:$C,0)))</f>
        <v>Carbon Capture and Sequestration</v>
      </c>
      <c r="C435" s="293" t="str">
        <f t="shared" si="30"/>
        <v>Industry Sector Fraction of Potential Additional CCS Achieved</v>
      </c>
      <c r="D435" s="299" t="s">
        <v>761</v>
      </c>
      <c r="E435" s="299" t="s">
        <v>793</v>
      </c>
      <c r="F435" t="s">
        <v>762</v>
      </c>
      <c r="G435" s="298" t="s">
        <v>794</v>
      </c>
      <c r="H435" s="20">
        <v>929</v>
      </c>
      <c r="I435" s="297" t="s">
        <v>660</v>
      </c>
      <c r="J435" s="296" t="str">
        <f>IF(ISBLANK(INDEX('Policy Characteristics'!D:D,MATCH($C435,'Policy Characteristics'!$C:$C,0))),"",INDEX('Policy Characteristics'!D:D,MATCH($C435,'Policy Characteristics'!$C:$C,0)))</f>
        <v>Industry CCS</v>
      </c>
      <c r="K435" s="293" t="str">
        <f>IF(ISBLANK(INDEX('Policy Characteristics'!E:E,MATCH($C435,'Policy Characteristics'!$C:$C,0))),"",INDEX('Policy Characteristics'!E:E,MATCH($C435,'Policy Characteristics'!$C:$C,0)))</f>
        <v>indst CCS</v>
      </c>
      <c r="L435" s="237">
        <f>IF(ISBLANK(INDEX('Policy Characteristics'!F:F,MATCH($C435,'Policy Characteristics'!$C:$C,0))),"",INDEX('Policy Characteristics'!F:F,MATCH($C435,'Policy Characteristics'!$C:$C,0)))</f>
        <v>0</v>
      </c>
      <c r="M435" s="237">
        <f>IF(ISBLANK(INDEX('Policy Characteristics'!G:G,MATCH($C435,'Policy Characteristics'!$C:$C,0))),"",INDEX('Policy Characteristics'!G:G,MATCH($C435,'Policy Characteristics'!$C:$C,0)))</f>
        <v>1</v>
      </c>
      <c r="N435" s="237">
        <f>IF(ISBLANK(INDEX('Policy Characteristics'!H:H,MATCH($C435,'Policy Characteristics'!$C:$C,0))),"",INDEX('Policy Characteristics'!H:H,MATCH($C435,'Policy Characteristics'!$C:$C,0)))</f>
        <v>0.01</v>
      </c>
      <c r="O435" s="293" t="str">
        <f>IF(ISBLANK(INDEX('Policy Characteristics'!I:I,MATCH($C435,'Policy Characteristics'!$C:$C,0))),"",INDEX('Policy Characteristics'!I:I,MATCH($C435,'Policy Characteristics'!$C:$C,0)))</f>
        <v>% of CO2 captured</v>
      </c>
      <c r="P435" s="293"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293" t="str">
        <f>IF(ISBLANK(INDEX('Policy Characteristics'!K:K,MATCH($C435,'Policy Characteristics'!$C:$C,0))),"",INDEX('Policy Characteristics'!K:K,MATCH($C435,'Policy Characteristics'!$C:$C,0)))</f>
        <v>ccs.html#ccs</v>
      </c>
      <c r="R435" s="293" t="str">
        <f>IF(ISBLANK(INDEX('Policy Characteristics'!L:L,MATCH($C435,'Policy Characteristics'!$C:$C,0))),"",INDEX('Policy Characteristics'!L:L,MATCH($C435,'Policy Characteristics'!$C:$C,0)))</f>
        <v>carbon-capture-and-sequestration.html</v>
      </c>
    </row>
    <row r="436" spans="1:18" x14ac:dyDescent="0.25">
      <c r="A436" s="293" t="str">
        <f>IF(ISBLANK(INDEX('Policy Characteristics'!A:A,MATCH($C436,'Policy Characteristics'!$C:$C,0))),"",INDEX('Policy Characteristics'!A:A,MATCH($C436,'Policy Characteristics'!$C:$C,0)))</f>
        <v>Industry</v>
      </c>
      <c r="B436" s="294" t="str">
        <f>IF(ISBLANK(INDEX('Policy Characteristics'!B:B,MATCH($C436,'Policy Characteristics'!$C:$C,0))),"",INDEX('Policy Characteristics'!B:B,MATCH($C436,'Policy Characteristics'!$C:$C,0)))</f>
        <v>Carbon Capture and Sequestration</v>
      </c>
      <c r="C436" s="293" t="str">
        <f t="shared" si="30"/>
        <v>Industry Sector Fraction of Potential Additional CCS Achieved</v>
      </c>
      <c r="D436" s="299" t="s">
        <v>763</v>
      </c>
      <c r="E436" s="299" t="s">
        <v>791</v>
      </c>
      <c r="F436" t="s">
        <v>764</v>
      </c>
      <c r="G436" s="298" t="s">
        <v>792</v>
      </c>
      <c r="H436" s="20">
        <v>930</v>
      </c>
      <c r="I436" s="295" t="s">
        <v>650</v>
      </c>
      <c r="J436" s="296" t="str">
        <f>IF(ISBLANK(INDEX('Policy Characteristics'!D:D,MATCH($C436,'Policy Characteristics'!$C:$C,0))),"",INDEX('Policy Characteristics'!D:D,MATCH($C436,'Policy Characteristics'!$C:$C,0)))</f>
        <v>Industry CCS</v>
      </c>
      <c r="K436" s="293" t="str">
        <f>IF(ISBLANK(INDEX('Policy Characteristics'!E:E,MATCH($C436,'Policy Characteristics'!$C:$C,0))),"",INDEX('Policy Characteristics'!E:E,MATCH($C436,'Policy Characteristics'!$C:$C,0)))</f>
        <v>indst CCS</v>
      </c>
      <c r="L436" s="237">
        <f>IF(ISBLANK(INDEX('Policy Characteristics'!F:F,MATCH($C436,'Policy Characteristics'!$C:$C,0))),"",INDEX('Policy Characteristics'!F:F,MATCH($C436,'Policy Characteristics'!$C:$C,0)))</f>
        <v>0</v>
      </c>
      <c r="M436" s="237">
        <f>IF(ISBLANK(INDEX('Policy Characteristics'!G:G,MATCH($C436,'Policy Characteristics'!$C:$C,0))),"",INDEX('Policy Characteristics'!G:G,MATCH($C436,'Policy Characteristics'!$C:$C,0)))</f>
        <v>1</v>
      </c>
      <c r="N436" s="237">
        <f>IF(ISBLANK(INDEX('Policy Characteristics'!H:H,MATCH($C436,'Policy Characteristics'!$C:$C,0))),"",INDEX('Policy Characteristics'!H:H,MATCH($C436,'Policy Characteristics'!$C:$C,0)))</f>
        <v>0.01</v>
      </c>
      <c r="O436" s="293" t="str">
        <f>IF(ISBLANK(INDEX('Policy Characteristics'!I:I,MATCH($C436,'Policy Characteristics'!$C:$C,0))),"",INDEX('Policy Characteristics'!I:I,MATCH($C436,'Policy Characteristics'!$C:$C,0)))</f>
        <v>% of CO2 captured</v>
      </c>
      <c r="P436" s="293"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293" t="str">
        <f>IF(ISBLANK(INDEX('Policy Characteristics'!K:K,MATCH($C436,'Policy Characteristics'!$C:$C,0))),"",INDEX('Policy Characteristics'!K:K,MATCH($C436,'Policy Characteristics'!$C:$C,0)))</f>
        <v>ccs.html#ccs</v>
      </c>
      <c r="R436" s="293" t="str">
        <f>IF(ISBLANK(INDEX('Policy Characteristics'!L:L,MATCH($C436,'Policy Characteristics'!$C:$C,0))),"",INDEX('Policy Characteristics'!L:L,MATCH($C436,'Policy Characteristics'!$C:$C,0)))</f>
        <v>carbon-capture-and-sequestration.html</v>
      </c>
    </row>
    <row r="437" spans="1:18" x14ac:dyDescent="0.25">
      <c r="A437" s="293" t="str">
        <f>IF(ISBLANK(INDEX('Policy Characteristics'!A:A,MATCH($C437,'Policy Characteristics'!$C:$C,0))),"",INDEX('Policy Characteristics'!A:A,MATCH($C437,'Policy Characteristics'!$C:$C,0)))</f>
        <v>Industry</v>
      </c>
      <c r="B437" s="294" t="str">
        <f>IF(ISBLANK(INDEX('Policy Characteristics'!B:B,MATCH($C437,'Policy Characteristics'!$C:$C,0))),"",INDEX('Policy Characteristics'!B:B,MATCH($C437,'Policy Characteristics'!$C:$C,0)))</f>
        <v>Carbon Capture and Sequestration</v>
      </c>
      <c r="C437" s="293" t="str">
        <f t="shared" si="30"/>
        <v>Industry Sector Fraction of Potential Additional CCS Achieved</v>
      </c>
      <c r="D437" s="299" t="s">
        <v>763</v>
      </c>
      <c r="E437" s="299" t="s">
        <v>793</v>
      </c>
      <c r="F437" t="s">
        <v>764</v>
      </c>
      <c r="G437" s="298" t="s">
        <v>794</v>
      </c>
      <c r="H437" s="20">
        <v>931</v>
      </c>
      <c r="I437" s="297" t="s">
        <v>660</v>
      </c>
      <c r="J437" s="296" t="str">
        <f>IF(ISBLANK(INDEX('Policy Characteristics'!D:D,MATCH($C437,'Policy Characteristics'!$C:$C,0))),"",INDEX('Policy Characteristics'!D:D,MATCH($C437,'Policy Characteristics'!$C:$C,0)))</f>
        <v>Industry CCS</v>
      </c>
      <c r="K437" s="293" t="str">
        <f>IF(ISBLANK(INDEX('Policy Characteristics'!E:E,MATCH($C437,'Policy Characteristics'!$C:$C,0))),"",INDEX('Policy Characteristics'!E:E,MATCH($C437,'Policy Characteristics'!$C:$C,0)))</f>
        <v>indst CCS</v>
      </c>
      <c r="L437" s="237">
        <f>IF(ISBLANK(INDEX('Policy Characteristics'!F:F,MATCH($C437,'Policy Characteristics'!$C:$C,0))),"",INDEX('Policy Characteristics'!F:F,MATCH($C437,'Policy Characteristics'!$C:$C,0)))</f>
        <v>0</v>
      </c>
      <c r="M437" s="237">
        <f>IF(ISBLANK(INDEX('Policy Characteristics'!G:G,MATCH($C437,'Policy Characteristics'!$C:$C,0))),"",INDEX('Policy Characteristics'!G:G,MATCH($C437,'Policy Characteristics'!$C:$C,0)))</f>
        <v>1</v>
      </c>
      <c r="N437" s="237">
        <f>IF(ISBLANK(INDEX('Policy Characteristics'!H:H,MATCH($C437,'Policy Characteristics'!$C:$C,0))),"",INDEX('Policy Characteristics'!H:H,MATCH($C437,'Policy Characteristics'!$C:$C,0)))</f>
        <v>0.01</v>
      </c>
      <c r="O437" s="293" t="str">
        <f>IF(ISBLANK(INDEX('Policy Characteristics'!I:I,MATCH($C437,'Policy Characteristics'!$C:$C,0))),"",INDEX('Policy Characteristics'!I:I,MATCH($C437,'Policy Characteristics'!$C:$C,0)))</f>
        <v>% of CO2 captured</v>
      </c>
      <c r="P437" s="293"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293" t="str">
        <f>IF(ISBLANK(INDEX('Policy Characteristics'!K:K,MATCH($C437,'Policy Characteristics'!$C:$C,0))),"",INDEX('Policy Characteristics'!K:K,MATCH($C437,'Policy Characteristics'!$C:$C,0)))</f>
        <v>ccs.html#ccs</v>
      </c>
      <c r="R437" s="293" t="str">
        <f>IF(ISBLANK(INDEX('Policy Characteristics'!L:L,MATCH($C437,'Policy Characteristics'!$C:$C,0))),"",INDEX('Policy Characteristics'!L:L,MATCH($C437,'Policy Characteristics'!$C:$C,0)))</f>
        <v>carbon-capture-and-sequestration.html</v>
      </c>
    </row>
    <row r="438" spans="1:18" x14ac:dyDescent="0.25">
      <c r="A438" s="293" t="str">
        <f>IF(ISBLANK(INDEX('Policy Characteristics'!A:A,MATCH($C438,'Policy Characteristics'!$C:$C,0))),"",INDEX('Policy Characteristics'!A:A,MATCH($C438,'Policy Characteristics'!$C:$C,0)))</f>
        <v>Industry</v>
      </c>
      <c r="B438" s="294" t="str">
        <f>IF(ISBLANK(INDEX('Policy Characteristics'!B:B,MATCH($C438,'Policy Characteristics'!$C:$C,0))),"",INDEX('Policy Characteristics'!B:B,MATCH($C438,'Policy Characteristics'!$C:$C,0)))</f>
        <v>Carbon Capture and Sequestration</v>
      </c>
      <c r="C438" s="293" t="str">
        <f t="shared" si="30"/>
        <v>Industry Sector Fraction of Potential Additional CCS Achieved</v>
      </c>
      <c r="D438" s="299" t="s">
        <v>765</v>
      </c>
      <c r="E438" s="299" t="s">
        <v>791</v>
      </c>
      <c r="F438" t="s">
        <v>766</v>
      </c>
      <c r="G438" s="298" t="s">
        <v>792</v>
      </c>
      <c r="H438" s="20">
        <v>932</v>
      </c>
      <c r="I438" s="295" t="s">
        <v>650</v>
      </c>
      <c r="J438" s="296" t="str">
        <f>IF(ISBLANK(INDEX('Policy Characteristics'!D:D,MATCH($C438,'Policy Characteristics'!$C:$C,0))),"",INDEX('Policy Characteristics'!D:D,MATCH($C438,'Policy Characteristics'!$C:$C,0)))</f>
        <v>Industry CCS</v>
      </c>
      <c r="K438" s="293" t="str">
        <f>IF(ISBLANK(INDEX('Policy Characteristics'!E:E,MATCH($C438,'Policy Characteristics'!$C:$C,0))),"",INDEX('Policy Characteristics'!E:E,MATCH($C438,'Policy Characteristics'!$C:$C,0)))</f>
        <v>indst CCS</v>
      </c>
      <c r="L438" s="237">
        <f>IF(ISBLANK(INDEX('Policy Characteristics'!F:F,MATCH($C438,'Policy Characteristics'!$C:$C,0))),"",INDEX('Policy Characteristics'!F:F,MATCH($C438,'Policy Characteristics'!$C:$C,0)))</f>
        <v>0</v>
      </c>
      <c r="M438" s="237">
        <f>IF(ISBLANK(INDEX('Policy Characteristics'!G:G,MATCH($C438,'Policy Characteristics'!$C:$C,0))),"",INDEX('Policy Characteristics'!G:G,MATCH($C438,'Policy Characteristics'!$C:$C,0)))</f>
        <v>1</v>
      </c>
      <c r="N438" s="237">
        <f>IF(ISBLANK(INDEX('Policy Characteristics'!H:H,MATCH($C438,'Policy Characteristics'!$C:$C,0))),"",INDEX('Policy Characteristics'!H:H,MATCH($C438,'Policy Characteristics'!$C:$C,0)))</f>
        <v>0.01</v>
      </c>
      <c r="O438" s="293" t="str">
        <f>IF(ISBLANK(INDEX('Policy Characteristics'!I:I,MATCH($C438,'Policy Characteristics'!$C:$C,0))),"",INDEX('Policy Characteristics'!I:I,MATCH($C438,'Policy Characteristics'!$C:$C,0)))</f>
        <v>% of CO2 captured</v>
      </c>
      <c r="P438" s="293"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293" t="str">
        <f>IF(ISBLANK(INDEX('Policy Characteristics'!K:K,MATCH($C438,'Policy Characteristics'!$C:$C,0))),"",INDEX('Policy Characteristics'!K:K,MATCH($C438,'Policy Characteristics'!$C:$C,0)))</f>
        <v>ccs.html#ccs</v>
      </c>
      <c r="R438" s="293" t="str">
        <f>IF(ISBLANK(INDEX('Policy Characteristics'!L:L,MATCH($C438,'Policy Characteristics'!$C:$C,0))),"",INDEX('Policy Characteristics'!L:L,MATCH($C438,'Policy Characteristics'!$C:$C,0)))</f>
        <v>carbon-capture-and-sequestration.html</v>
      </c>
    </row>
    <row r="439" spans="1:18" x14ac:dyDescent="0.25">
      <c r="A439" s="293" t="str">
        <f>IF(ISBLANK(INDEX('Policy Characteristics'!A:A,MATCH($C439,'Policy Characteristics'!$C:$C,0))),"",INDEX('Policy Characteristics'!A:A,MATCH($C439,'Policy Characteristics'!$C:$C,0)))</f>
        <v>Industry</v>
      </c>
      <c r="B439" s="294" t="str">
        <f>IF(ISBLANK(INDEX('Policy Characteristics'!B:B,MATCH($C439,'Policy Characteristics'!$C:$C,0))),"",INDEX('Policy Characteristics'!B:B,MATCH($C439,'Policy Characteristics'!$C:$C,0)))</f>
        <v>Carbon Capture and Sequestration</v>
      </c>
      <c r="C439" s="293" t="str">
        <f t="shared" si="30"/>
        <v>Industry Sector Fraction of Potential Additional CCS Achieved</v>
      </c>
      <c r="D439" s="299" t="s">
        <v>765</v>
      </c>
      <c r="E439" s="299" t="s">
        <v>793</v>
      </c>
      <c r="F439" t="s">
        <v>766</v>
      </c>
      <c r="G439" s="298" t="s">
        <v>794</v>
      </c>
      <c r="H439" s="20">
        <v>933</v>
      </c>
      <c r="I439" s="295" t="s">
        <v>650</v>
      </c>
      <c r="J439" s="296" t="str">
        <f>IF(ISBLANK(INDEX('Policy Characteristics'!D:D,MATCH($C439,'Policy Characteristics'!$C:$C,0))),"",INDEX('Policy Characteristics'!D:D,MATCH($C439,'Policy Characteristics'!$C:$C,0)))</f>
        <v>Industry CCS</v>
      </c>
      <c r="K439" s="293" t="str">
        <f>IF(ISBLANK(INDEX('Policy Characteristics'!E:E,MATCH($C439,'Policy Characteristics'!$C:$C,0))),"",INDEX('Policy Characteristics'!E:E,MATCH($C439,'Policy Characteristics'!$C:$C,0)))</f>
        <v>indst CCS</v>
      </c>
      <c r="L439" s="237">
        <f>IF(ISBLANK(INDEX('Policy Characteristics'!F:F,MATCH($C439,'Policy Characteristics'!$C:$C,0))),"",INDEX('Policy Characteristics'!F:F,MATCH($C439,'Policy Characteristics'!$C:$C,0)))</f>
        <v>0</v>
      </c>
      <c r="M439" s="237">
        <f>IF(ISBLANK(INDEX('Policy Characteristics'!G:G,MATCH($C439,'Policy Characteristics'!$C:$C,0))),"",INDEX('Policy Characteristics'!G:G,MATCH($C439,'Policy Characteristics'!$C:$C,0)))</f>
        <v>1</v>
      </c>
      <c r="N439" s="237">
        <f>IF(ISBLANK(INDEX('Policy Characteristics'!H:H,MATCH($C439,'Policy Characteristics'!$C:$C,0))),"",INDEX('Policy Characteristics'!H:H,MATCH($C439,'Policy Characteristics'!$C:$C,0)))</f>
        <v>0.01</v>
      </c>
      <c r="O439" s="293" t="str">
        <f>IF(ISBLANK(INDEX('Policy Characteristics'!I:I,MATCH($C439,'Policy Characteristics'!$C:$C,0))),"",INDEX('Policy Characteristics'!I:I,MATCH($C439,'Policy Characteristics'!$C:$C,0)))</f>
        <v>% of CO2 captured</v>
      </c>
      <c r="P439" s="293"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293" t="str">
        <f>IF(ISBLANK(INDEX('Policy Characteristics'!K:K,MATCH($C439,'Policy Characteristics'!$C:$C,0))),"",INDEX('Policy Characteristics'!K:K,MATCH($C439,'Policy Characteristics'!$C:$C,0)))</f>
        <v>ccs.html#ccs</v>
      </c>
      <c r="R439" s="293" t="str">
        <f>IF(ISBLANK(INDEX('Policy Characteristics'!L:L,MATCH($C439,'Policy Characteristics'!$C:$C,0))),"",INDEX('Policy Characteristics'!L:L,MATCH($C439,'Policy Characteristics'!$C:$C,0)))</f>
        <v>carbon-capture-and-sequestration.html</v>
      </c>
    </row>
    <row r="440" spans="1:18" x14ac:dyDescent="0.25">
      <c r="A440" s="293" t="str">
        <f>IF(ISBLANK(INDEX('Policy Characteristics'!A:A,MATCH($C440,'Policy Characteristics'!$C:$C,0))),"",INDEX('Policy Characteristics'!A:A,MATCH($C440,'Policy Characteristics'!$C:$C,0)))</f>
        <v>Industry</v>
      </c>
      <c r="B440" s="294" t="str">
        <f>IF(ISBLANK(INDEX('Policy Characteristics'!B:B,MATCH($C440,'Policy Characteristics'!$C:$C,0))),"",INDEX('Policy Characteristics'!B:B,MATCH($C440,'Policy Characteristics'!$C:$C,0)))</f>
        <v>Carbon Capture and Sequestration</v>
      </c>
      <c r="C440" s="293" t="str">
        <f t="shared" si="30"/>
        <v>Industry Sector Fraction of Potential Additional CCS Achieved</v>
      </c>
      <c r="D440" s="299" t="s">
        <v>767</v>
      </c>
      <c r="E440" s="299" t="s">
        <v>791</v>
      </c>
      <c r="F440" t="s">
        <v>768</v>
      </c>
      <c r="G440" s="298" t="s">
        <v>792</v>
      </c>
      <c r="H440" s="20">
        <v>934</v>
      </c>
      <c r="I440" s="295" t="s">
        <v>650</v>
      </c>
      <c r="J440" s="296" t="str">
        <f>IF(ISBLANK(INDEX('Policy Characteristics'!D:D,MATCH($C440,'Policy Characteristics'!$C:$C,0))),"",INDEX('Policy Characteristics'!D:D,MATCH($C440,'Policy Characteristics'!$C:$C,0)))</f>
        <v>Industry CCS</v>
      </c>
      <c r="K440" s="293" t="str">
        <f>IF(ISBLANK(INDEX('Policy Characteristics'!E:E,MATCH($C440,'Policy Characteristics'!$C:$C,0))),"",INDEX('Policy Characteristics'!E:E,MATCH($C440,'Policy Characteristics'!$C:$C,0)))</f>
        <v>indst CCS</v>
      </c>
      <c r="L440" s="237">
        <f>IF(ISBLANK(INDEX('Policy Characteristics'!F:F,MATCH($C440,'Policy Characteristics'!$C:$C,0))),"",INDEX('Policy Characteristics'!F:F,MATCH($C440,'Policy Characteristics'!$C:$C,0)))</f>
        <v>0</v>
      </c>
      <c r="M440" s="237">
        <f>IF(ISBLANK(INDEX('Policy Characteristics'!G:G,MATCH($C440,'Policy Characteristics'!$C:$C,0))),"",INDEX('Policy Characteristics'!G:G,MATCH($C440,'Policy Characteristics'!$C:$C,0)))</f>
        <v>1</v>
      </c>
      <c r="N440" s="237">
        <f>IF(ISBLANK(INDEX('Policy Characteristics'!H:H,MATCH($C440,'Policy Characteristics'!$C:$C,0))),"",INDEX('Policy Characteristics'!H:H,MATCH($C440,'Policy Characteristics'!$C:$C,0)))</f>
        <v>0.01</v>
      </c>
      <c r="O440" s="293" t="str">
        <f>IF(ISBLANK(INDEX('Policy Characteristics'!I:I,MATCH($C440,'Policy Characteristics'!$C:$C,0))),"",INDEX('Policy Characteristics'!I:I,MATCH($C440,'Policy Characteristics'!$C:$C,0)))</f>
        <v>% of CO2 captured</v>
      </c>
      <c r="P440" s="293"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293" t="str">
        <f>IF(ISBLANK(INDEX('Policy Characteristics'!K:K,MATCH($C440,'Policy Characteristics'!$C:$C,0))),"",INDEX('Policy Characteristics'!K:K,MATCH($C440,'Policy Characteristics'!$C:$C,0)))</f>
        <v>ccs.html#ccs</v>
      </c>
      <c r="R440" s="293" t="str">
        <f>IF(ISBLANK(INDEX('Policy Characteristics'!L:L,MATCH($C440,'Policy Characteristics'!$C:$C,0))),"",INDEX('Policy Characteristics'!L:L,MATCH($C440,'Policy Characteristics'!$C:$C,0)))</f>
        <v>carbon-capture-and-sequestration.html</v>
      </c>
    </row>
    <row r="441" spans="1:18" x14ac:dyDescent="0.25">
      <c r="A441" s="293" t="str">
        <f>IF(ISBLANK(INDEX('Policy Characteristics'!A:A,MATCH($C441,'Policy Characteristics'!$C:$C,0))),"",INDEX('Policy Characteristics'!A:A,MATCH($C441,'Policy Characteristics'!$C:$C,0)))</f>
        <v>Industry</v>
      </c>
      <c r="B441" s="294" t="str">
        <f>IF(ISBLANK(INDEX('Policy Characteristics'!B:B,MATCH($C441,'Policy Characteristics'!$C:$C,0))),"",INDEX('Policy Characteristics'!B:B,MATCH($C441,'Policy Characteristics'!$C:$C,0)))</f>
        <v>Carbon Capture and Sequestration</v>
      </c>
      <c r="C441" s="293" t="str">
        <f t="shared" si="30"/>
        <v>Industry Sector Fraction of Potential Additional CCS Achieved</v>
      </c>
      <c r="D441" s="299" t="s">
        <v>767</v>
      </c>
      <c r="E441" s="299" t="s">
        <v>793</v>
      </c>
      <c r="F441" t="s">
        <v>768</v>
      </c>
      <c r="G441" s="298" t="s">
        <v>794</v>
      </c>
      <c r="H441" s="20">
        <v>935</v>
      </c>
      <c r="I441" s="295" t="s">
        <v>650</v>
      </c>
      <c r="J441" s="296" t="str">
        <f>IF(ISBLANK(INDEX('Policy Characteristics'!D:D,MATCH($C441,'Policy Characteristics'!$C:$C,0))),"",INDEX('Policy Characteristics'!D:D,MATCH($C441,'Policy Characteristics'!$C:$C,0)))</f>
        <v>Industry CCS</v>
      </c>
      <c r="K441" s="293" t="str">
        <f>IF(ISBLANK(INDEX('Policy Characteristics'!E:E,MATCH($C441,'Policy Characteristics'!$C:$C,0))),"",INDEX('Policy Characteristics'!E:E,MATCH($C441,'Policy Characteristics'!$C:$C,0)))</f>
        <v>indst CCS</v>
      </c>
      <c r="L441" s="237">
        <f>IF(ISBLANK(INDEX('Policy Characteristics'!F:F,MATCH($C441,'Policy Characteristics'!$C:$C,0))),"",INDEX('Policy Characteristics'!F:F,MATCH($C441,'Policy Characteristics'!$C:$C,0)))</f>
        <v>0</v>
      </c>
      <c r="M441" s="237">
        <f>IF(ISBLANK(INDEX('Policy Characteristics'!G:G,MATCH($C441,'Policy Characteristics'!$C:$C,0))),"",INDEX('Policy Characteristics'!G:G,MATCH($C441,'Policy Characteristics'!$C:$C,0)))</f>
        <v>1</v>
      </c>
      <c r="N441" s="237">
        <f>IF(ISBLANK(INDEX('Policy Characteristics'!H:H,MATCH($C441,'Policy Characteristics'!$C:$C,0))),"",INDEX('Policy Characteristics'!H:H,MATCH($C441,'Policy Characteristics'!$C:$C,0)))</f>
        <v>0.01</v>
      </c>
      <c r="O441" s="293" t="str">
        <f>IF(ISBLANK(INDEX('Policy Characteristics'!I:I,MATCH($C441,'Policy Characteristics'!$C:$C,0))),"",INDEX('Policy Characteristics'!I:I,MATCH($C441,'Policy Characteristics'!$C:$C,0)))</f>
        <v>% of CO2 captured</v>
      </c>
      <c r="P441" s="293"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293" t="str">
        <f>IF(ISBLANK(INDEX('Policy Characteristics'!K:K,MATCH($C441,'Policy Characteristics'!$C:$C,0))),"",INDEX('Policy Characteristics'!K:K,MATCH($C441,'Policy Characteristics'!$C:$C,0)))</f>
        <v>ccs.html#ccs</v>
      </c>
      <c r="R441" s="293" t="str">
        <f>IF(ISBLANK(INDEX('Policy Characteristics'!L:L,MATCH($C441,'Policy Characteristics'!$C:$C,0))),"",INDEX('Policy Characteristics'!L:L,MATCH($C441,'Policy Characteristics'!$C:$C,0)))</f>
        <v>carbon-capture-and-sequestration.html</v>
      </c>
    </row>
    <row r="442" spans="1:18" x14ac:dyDescent="0.25">
      <c r="A442" s="293" t="str">
        <f>IF(ISBLANK(INDEX('Policy Characteristics'!A:A,MATCH($C442,'Policy Characteristics'!$C:$C,0))),"",INDEX('Policy Characteristics'!A:A,MATCH($C442,'Policy Characteristics'!$C:$C,0)))</f>
        <v>Industry</v>
      </c>
      <c r="B442" s="294" t="str">
        <f>IF(ISBLANK(INDEX('Policy Characteristics'!B:B,MATCH($C442,'Policy Characteristics'!$C:$C,0))),"",INDEX('Policy Characteristics'!B:B,MATCH($C442,'Policy Characteristics'!$C:$C,0)))</f>
        <v>Carbon Capture and Sequestration</v>
      </c>
      <c r="C442" s="293" t="str">
        <f t="shared" si="30"/>
        <v>Industry Sector Fraction of Potential Additional CCS Achieved</v>
      </c>
      <c r="D442" s="299" t="s">
        <v>769</v>
      </c>
      <c r="E442" s="299" t="s">
        <v>791</v>
      </c>
      <c r="F442" t="s">
        <v>770</v>
      </c>
      <c r="G442" s="298" t="s">
        <v>792</v>
      </c>
      <c r="H442" s="20">
        <v>936</v>
      </c>
      <c r="I442" s="295" t="s">
        <v>650</v>
      </c>
      <c r="J442" s="296" t="str">
        <f>IF(ISBLANK(INDEX('Policy Characteristics'!D:D,MATCH($C442,'Policy Characteristics'!$C:$C,0))),"",INDEX('Policy Characteristics'!D:D,MATCH($C442,'Policy Characteristics'!$C:$C,0)))</f>
        <v>Industry CCS</v>
      </c>
      <c r="K442" s="293" t="str">
        <f>IF(ISBLANK(INDEX('Policy Characteristics'!E:E,MATCH($C442,'Policy Characteristics'!$C:$C,0))),"",INDEX('Policy Characteristics'!E:E,MATCH($C442,'Policy Characteristics'!$C:$C,0)))</f>
        <v>indst CCS</v>
      </c>
      <c r="L442" s="237">
        <f>IF(ISBLANK(INDEX('Policy Characteristics'!F:F,MATCH($C442,'Policy Characteristics'!$C:$C,0))),"",INDEX('Policy Characteristics'!F:F,MATCH($C442,'Policy Characteristics'!$C:$C,0)))</f>
        <v>0</v>
      </c>
      <c r="M442" s="237">
        <f>IF(ISBLANK(INDEX('Policy Characteristics'!G:G,MATCH($C442,'Policy Characteristics'!$C:$C,0))),"",INDEX('Policy Characteristics'!G:G,MATCH($C442,'Policy Characteristics'!$C:$C,0)))</f>
        <v>1</v>
      </c>
      <c r="N442" s="237">
        <f>IF(ISBLANK(INDEX('Policy Characteristics'!H:H,MATCH($C442,'Policy Characteristics'!$C:$C,0))),"",INDEX('Policy Characteristics'!H:H,MATCH($C442,'Policy Characteristics'!$C:$C,0)))</f>
        <v>0.01</v>
      </c>
      <c r="O442" s="293" t="str">
        <f>IF(ISBLANK(INDEX('Policy Characteristics'!I:I,MATCH($C442,'Policy Characteristics'!$C:$C,0))),"",INDEX('Policy Characteristics'!I:I,MATCH($C442,'Policy Characteristics'!$C:$C,0)))</f>
        <v>% of CO2 captured</v>
      </c>
      <c r="P442" s="293"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293" t="str">
        <f>IF(ISBLANK(INDEX('Policy Characteristics'!K:K,MATCH($C442,'Policy Characteristics'!$C:$C,0))),"",INDEX('Policy Characteristics'!K:K,MATCH($C442,'Policy Characteristics'!$C:$C,0)))</f>
        <v>ccs.html#ccs</v>
      </c>
      <c r="R442" s="293" t="str">
        <f>IF(ISBLANK(INDEX('Policy Characteristics'!L:L,MATCH($C442,'Policy Characteristics'!$C:$C,0))),"",INDEX('Policy Characteristics'!L:L,MATCH($C442,'Policy Characteristics'!$C:$C,0)))</f>
        <v>carbon-capture-and-sequestration.html</v>
      </c>
    </row>
    <row r="443" spans="1:18" x14ac:dyDescent="0.25">
      <c r="A443" s="293" t="str">
        <f>IF(ISBLANK(INDEX('Policy Characteristics'!A:A,MATCH($C443,'Policy Characteristics'!$C:$C,0))),"",INDEX('Policy Characteristics'!A:A,MATCH($C443,'Policy Characteristics'!$C:$C,0)))</f>
        <v>Industry</v>
      </c>
      <c r="B443" s="294" t="str">
        <f>IF(ISBLANK(INDEX('Policy Characteristics'!B:B,MATCH($C443,'Policy Characteristics'!$C:$C,0))),"",INDEX('Policy Characteristics'!B:B,MATCH($C443,'Policy Characteristics'!$C:$C,0)))</f>
        <v>Carbon Capture and Sequestration</v>
      </c>
      <c r="C443" s="293" t="str">
        <f t="shared" si="30"/>
        <v>Industry Sector Fraction of Potential Additional CCS Achieved</v>
      </c>
      <c r="D443" s="299" t="s">
        <v>769</v>
      </c>
      <c r="E443" s="299" t="s">
        <v>793</v>
      </c>
      <c r="F443" t="s">
        <v>770</v>
      </c>
      <c r="G443" s="298" t="s">
        <v>794</v>
      </c>
      <c r="H443" s="20">
        <v>937</v>
      </c>
      <c r="I443" s="297" t="s">
        <v>660</v>
      </c>
      <c r="J443" s="296" t="str">
        <f>IF(ISBLANK(INDEX('Policy Characteristics'!D:D,MATCH($C443,'Policy Characteristics'!$C:$C,0))),"",INDEX('Policy Characteristics'!D:D,MATCH($C443,'Policy Characteristics'!$C:$C,0)))</f>
        <v>Industry CCS</v>
      </c>
      <c r="K443" s="293" t="str">
        <f>IF(ISBLANK(INDEX('Policy Characteristics'!E:E,MATCH($C443,'Policy Characteristics'!$C:$C,0))),"",INDEX('Policy Characteristics'!E:E,MATCH($C443,'Policy Characteristics'!$C:$C,0)))</f>
        <v>indst CCS</v>
      </c>
      <c r="L443" s="237">
        <f>IF(ISBLANK(INDEX('Policy Characteristics'!F:F,MATCH($C443,'Policy Characteristics'!$C:$C,0))),"",INDEX('Policy Characteristics'!F:F,MATCH($C443,'Policy Characteristics'!$C:$C,0)))</f>
        <v>0</v>
      </c>
      <c r="M443" s="237">
        <f>IF(ISBLANK(INDEX('Policy Characteristics'!G:G,MATCH($C443,'Policy Characteristics'!$C:$C,0))),"",INDEX('Policy Characteristics'!G:G,MATCH($C443,'Policy Characteristics'!$C:$C,0)))</f>
        <v>1</v>
      </c>
      <c r="N443" s="237">
        <f>IF(ISBLANK(INDEX('Policy Characteristics'!H:H,MATCH($C443,'Policy Characteristics'!$C:$C,0))),"",INDEX('Policy Characteristics'!H:H,MATCH($C443,'Policy Characteristics'!$C:$C,0)))</f>
        <v>0.01</v>
      </c>
      <c r="O443" s="293" t="str">
        <f>IF(ISBLANK(INDEX('Policy Characteristics'!I:I,MATCH($C443,'Policy Characteristics'!$C:$C,0))),"",INDEX('Policy Characteristics'!I:I,MATCH($C443,'Policy Characteristics'!$C:$C,0)))</f>
        <v>% of CO2 captured</v>
      </c>
      <c r="P443" s="293"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293" t="str">
        <f>IF(ISBLANK(INDEX('Policy Characteristics'!K:K,MATCH($C443,'Policy Characteristics'!$C:$C,0))),"",INDEX('Policy Characteristics'!K:K,MATCH($C443,'Policy Characteristics'!$C:$C,0)))</f>
        <v>ccs.html#ccs</v>
      </c>
      <c r="R443" s="293" t="str">
        <f>IF(ISBLANK(INDEX('Policy Characteristics'!L:L,MATCH($C443,'Policy Characteristics'!$C:$C,0))),"",INDEX('Policy Characteristics'!L:L,MATCH($C443,'Policy Characteristics'!$C:$C,0)))</f>
        <v>carbon-capture-and-sequestration.html</v>
      </c>
    </row>
    <row r="444" spans="1:18" x14ac:dyDescent="0.25">
      <c r="A444" s="293" t="str">
        <f>IF(ISBLANK(INDEX('Policy Characteristics'!A:A,MATCH($C444,'Policy Characteristics'!$C:$C,0))),"",INDEX('Policy Characteristics'!A:A,MATCH($C444,'Policy Characteristics'!$C:$C,0)))</f>
        <v>Industry</v>
      </c>
      <c r="B444" s="294" t="str">
        <f>IF(ISBLANK(INDEX('Policy Characteristics'!B:B,MATCH($C444,'Policy Characteristics'!$C:$C,0))),"",INDEX('Policy Characteristics'!B:B,MATCH($C444,'Policy Characteristics'!$C:$C,0)))</f>
        <v>Carbon Capture and Sequestration</v>
      </c>
      <c r="C444" s="293" t="str">
        <f t="shared" si="30"/>
        <v>Industry Sector Fraction of Potential Additional CCS Achieved</v>
      </c>
      <c r="D444" s="299" t="s">
        <v>771</v>
      </c>
      <c r="E444" s="299" t="s">
        <v>791</v>
      </c>
      <c r="F444" t="s">
        <v>772</v>
      </c>
      <c r="G444" s="298" t="s">
        <v>792</v>
      </c>
      <c r="H444" s="20">
        <v>938</v>
      </c>
      <c r="I444" s="295" t="s">
        <v>650</v>
      </c>
      <c r="J444" s="296" t="str">
        <f>IF(ISBLANK(INDEX('Policy Characteristics'!D:D,MATCH($C444,'Policy Characteristics'!$C:$C,0))),"",INDEX('Policy Characteristics'!D:D,MATCH($C444,'Policy Characteristics'!$C:$C,0)))</f>
        <v>Industry CCS</v>
      </c>
      <c r="K444" s="293" t="str">
        <f>IF(ISBLANK(INDEX('Policy Characteristics'!E:E,MATCH($C444,'Policy Characteristics'!$C:$C,0))),"",INDEX('Policy Characteristics'!E:E,MATCH($C444,'Policy Characteristics'!$C:$C,0)))</f>
        <v>indst CCS</v>
      </c>
      <c r="L444" s="237">
        <f>IF(ISBLANK(INDEX('Policy Characteristics'!F:F,MATCH($C444,'Policy Characteristics'!$C:$C,0))),"",INDEX('Policy Characteristics'!F:F,MATCH($C444,'Policy Characteristics'!$C:$C,0)))</f>
        <v>0</v>
      </c>
      <c r="M444" s="237">
        <f>IF(ISBLANK(INDEX('Policy Characteristics'!G:G,MATCH($C444,'Policy Characteristics'!$C:$C,0))),"",INDEX('Policy Characteristics'!G:G,MATCH($C444,'Policy Characteristics'!$C:$C,0)))</f>
        <v>1</v>
      </c>
      <c r="N444" s="237">
        <f>IF(ISBLANK(INDEX('Policy Characteristics'!H:H,MATCH($C444,'Policy Characteristics'!$C:$C,0))),"",INDEX('Policy Characteristics'!H:H,MATCH($C444,'Policy Characteristics'!$C:$C,0)))</f>
        <v>0.01</v>
      </c>
      <c r="O444" s="293" t="str">
        <f>IF(ISBLANK(INDEX('Policy Characteristics'!I:I,MATCH($C444,'Policy Characteristics'!$C:$C,0))),"",INDEX('Policy Characteristics'!I:I,MATCH($C444,'Policy Characteristics'!$C:$C,0)))</f>
        <v>% of CO2 captured</v>
      </c>
      <c r="P444" s="293"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293" t="str">
        <f>IF(ISBLANK(INDEX('Policy Characteristics'!K:K,MATCH($C444,'Policy Characteristics'!$C:$C,0))),"",INDEX('Policy Characteristics'!K:K,MATCH($C444,'Policy Characteristics'!$C:$C,0)))</f>
        <v>ccs.html#ccs</v>
      </c>
      <c r="R444" s="293" t="str">
        <f>IF(ISBLANK(INDEX('Policy Characteristics'!L:L,MATCH($C444,'Policy Characteristics'!$C:$C,0))),"",INDEX('Policy Characteristics'!L:L,MATCH($C444,'Policy Characteristics'!$C:$C,0)))</f>
        <v>carbon-capture-and-sequestration.html</v>
      </c>
    </row>
    <row r="445" spans="1:18" x14ac:dyDescent="0.25">
      <c r="A445" s="293" t="str">
        <f>IF(ISBLANK(INDEX('Policy Characteristics'!A:A,MATCH($C445,'Policy Characteristics'!$C:$C,0))),"",INDEX('Policy Characteristics'!A:A,MATCH($C445,'Policy Characteristics'!$C:$C,0)))</f>
        <v>Industry</v>
      </c>
      <c r="B445" s="294" t="str">
        <f>IF(ISBLANK(INDEX('Policy Characteristics'!B:B,MATCH($C445,'Policy Characteristics'!$C:$C,0))),"",INDEX('Policy Characteristics'!B:B,MATCH($C445,'Policy Characteristics'!$C:$C,0)))</f>
        <v>Carbon Capture and Sequestration</v>
      </c>
      <c r="C445" s="293" t="str">
        <f t="shared" si="30"/>
        <v>Industry Sector Fraction of Potential Additional CCS Achieved</v>
      </c>
      <c r="D445" s="299" t="s">
        <v>771</v>
      </c>
      <c r="E445" s="299" t="s">
        <v>793</v>
      </c>
      <c r="F445" t="s">
        <v>772</v>
      </c>
      <c r="G445" s="298" t="s">
        <v>794</v>
      </c>
      <c r="H445" s="20">
        <v>939</v>
      </c>
      <c r="I445" s="297" t="s">
        <v>660</v>
      </c>
      <c r="J445" s="296" t="str">
        <f>IF(ISBLANK(INDEX('Policy Characteristics'!D:D,MATCH($C445,'Policy Characteristics'!$C:$C,0))),"",INDEX('Policy Characteristics'!D:D,MATCH($C445,'Policy Characteristics'!$C:$C,0)))</f>
        <v>Industry CCS</v>
      </c>
      <c r="K445" s="293" t="str">
        <f>IF(ISBLANK(INDEX('Policy Characteristics'!E:E,MATCH($C445,'Policy Characteristics'!$C:$C,0))),"",INDEX('Policy Characteristics'!E:E,MATCH($C445,'Policy Characteristics'!$C:$C,0)))</f>
        <v>indst CCS</v>
      </c>
      <c r="L445" s="237">
        <f>IF(ISBLANK(INDEX('Policy Characteristics'!F:F,MATCH($C445,'Policy Characteristics'!$C:$C,0))),"",INDEX('Policy Characteristics'!F:F,MATCH($C445,'Policy Characteristics'!$C:$C,0)))</f>
        <v>0</v>
      </c>
      <c r="M445" s="237">
        <f>IF(ISBLANK(INDEX('Policy Characteristics'!G:G,MATCH($C445,'Policy Characteristics'!$C:$C,0))),"",INDEX('Policy Characteristics'!G:G,MATCH($C445,'Policy Characteristics'!$C:$C,0)))</f>
        <v>1</v>
      </c>
      <c r="N445" s="237">
        <f>IF(ISBLANK(INDEX('Policy Characteristics'!H:H,MATCH($C445,'Policy Characteristics'!$C:$C,0))),"",INDEX('Policy Characteristics'!H:H,MATCH($C445,'Policy Characteristics'!$C:$C,0)))</f>
        <v>0.01</v>
      </c>
      <c r="O445" s="293" t="str">
        <f>IF(ISBLANK(INDEX('Policy Characteristics'!I:I,MATCH($C445,'Policy Characteristics'!$C:$C,0))),"",INDEX('Policy Characteristics'!I:I,MATCH($C445,'Policy Characteristics'!$C:$C,0)))</f>
        <v>% of CO2 captured</v>
      </c>
      <c r="P445" s="293"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293" t="str">
        <f>IF(ISBLANK(INDEX('Policy Characteristics'!K:K,MATCH($C445,'Policy Characteristics'!$C:$C,0))),"",INDEX('Policy Characteristics'!K:K,MATCH($C445,'Policy Characteristics'!$C:$C,0)))</f>
        <v>ccs.html#ccs</v>
      </c>
      <c r="R445" s="293" t="str">
        <f>IF(ISBLANK(INDEX('Policy Characteristics'!L:L,MATCH($C445,'Policy Characteristics'!$C:$C,0))),"",INDEX('Policy Characteristics'!L:L,MATCH($C445,'Policy Characteristics'!$C:$C,0)))</f>
        <v>carbon-capture-and-sequestration.html</v>
      </c>
    </row>
    <row r="446" spans="1:18" x14ac:dyDescent="0.25">
      <c r="A446" s="293" t="str">
        <f>IF(ISBLANK(INDEX('Policy Characteristics'!A:A,MATCH($C446,'Policy Characteristics'!$C:$C,0))),"",INDEX('Policy Characteristics'!A:A,MATCH($C446,'Policy Characteristics'!$C:$C,0)))</f>
        <v>Industry</v>
      </c>
      <c r="B446" s="294" t="str">
        <f>IF(ISBLANK(INDEX('Policy Characteristics'!B:B,MATCH($C446,'Policy Characteristics'!$C:$C,0))),"",INDEX('Policy Characteristics'!B:B,MATCH($C446,'Policy Characteristics'!$C:$C,0)))</f>
        <v>Carbon Capture and Sequestration</v>
      </c>
      <c r="C446" s="293" t="str">
        <f t="shared" si="30"/>
        <v>Industry Sector Fraction of Potential Additional CCS Achieved</v>
      </c>
      <c r="D446" s="299" t="s">
        <v>773</v>
      </c>
      <c r="E446" s="299" t="s">
        <v>791</v>
      </c>
      <c r="F446" t="s">
        <v>774</v>
      </c>
      <c r="G446" s="298" t="s">
        <v>792</v>
      </c>
      <c r="H446" s="20">
        <v>940</v>
      </c>
      <c r="I446" s="295" t="s">
        <v>650</v>
      </c>
      <c r="J446" s="296" t="str">
        <f>IF(ISBLANK(INDEX('Policy Characteristics'!D:D,MATCH($C446,'Policy Characteristics'!$C:$C,0))),"",INDEX('Policy Characteristics'!D:D,MATCH($C446,'Policy Characteristics'!$C:$C,0)))</f>
        <v>Industry CCS</v>
      </c>
      <c r="K446" s="293" t="str">
        <f>IF(ISBLANK(INDEX('Policy Characteristics'!E:E,MATCH($C446,'Policy Characteristics'!$C:$C,0))),"",INDEX('Policy Characteristics'!E:E,MATCH($C446,'Policy Characteristics'!$C:$C,0)))</f>
        <v>indst CCS</v>
      </c>
      <c r="L446" s="237">
        <f>IF(ISBLANK(INDEX('Policy Characteristics'!F:F,MATCH($C446,'Policy Characteristics'!$C:$C,0))),"",INDEX('Policy Characteristics'!F:F,MATCH($C446,'Policy Characteristics'!$C:$C,0)))</f>
        <v>0</v>
      </c>
      <c r="M446" s="237">
        <f>IF(ISBLANK(INDEX('Policy Characteristics'!G:G,MATCH($C446,'Policy Characteristics'!$C:$C,0))),"",INDEX('Policy Characteristics'!G:G,MATCH($C446,'Policy Characteristics'!$C:$C,0)))</f>
        <v>1</v>
      </c>
      <c r="N446" s="237">
        <f>IF(ISBLANK(INDEX('Policy Characteristics'!H:H,MATCH($C446,'Policy Characteristics'!$C:$C,0))),"",INDEX('Policy Characteristics'!H:H,MATCH($C446,'Policy Characteristics'!$C:$C,0)))</f>
        <v>0.01</v>
      </c>
      <c r="O446" s="293" t="str">
        <f>IF(ISBLANK(INDEX('Policy Characteristics'!I:I,MATCH($C446,'Policy Characteristics'!$C:$C,0))),"",INDEX('Policy Characteristics'!I:I,MATCH($C446,'Policy Characteristics'!$C:$C,0)))</f>
        <v>% of CO2 captured</v>
      </c>
      <c r="P446" s="293"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293" t="str">
        <f>IF(ISBLANK(INDEX('Policy Characteristics'!K:K,MATCH($C446,'Policy Characteristics'!$C:$C,0))),"",INDEX('Policy Characteristics'!K:K,MATCH($C446,'Policy Characteristics'!$C:$C,0)))</f>
        <v>ccs.html#ccs</v>
      </c>
      <c r="R446" s="293" t="str">
        <f>IF(ISBLANK(INDEX('Policy Characteristics'!L:L,MATCH($C446,'Policy Characteristics'!$C:$C,0))),"",INDEX('Policy Characteristics'!L:L,MATCH($C446,'Policy Characteristics'!$C:$C,0)))</f>
        <v>carbon-capture-and-sequestration.html</v>
      </c>
    </row>
    <row r="447" spans="1:18" x14ac:dyDescent="0.25">
      <c r="A447" s="293" t="str">
        <f>IF(ISBLANK(INDEX('Policy Characteristics'!A:A,MATCH($C447,'Policy Characteristics'!$C:$C,0))),"",INDEX('Policy Characteristics'!A:A,MATCH($C447,'Policy Characteristics'!$C:$C,0)))</f>
        <v>Industry</v>
      </c>
      <c r="B447" s="294" t="str">
        <f>IF(ISBLANK(INDEX('Policy Characteristics'!B:B,MATCH($C447,'Policy Characteristics'!$C:$C,0))),"",INDEX('Policy Characteristics'!B:B,MATCH($C447,'Policy Characteristics'!$C:$C,0)))</f>
        <v>Carbon Capture and Sequestration</v>
      </c>
      <c r="C447" s="293" t="str">
        <f t="shared" si="30"/>
        <v>Industry Sector Fraction of Potential Additional CCS Achieved</v>
      </c>
      <c r="D447" s="299" t="s">
        <v>773</v>
      </c>
      <c r="E447" s="299" t="s">
        <v>793</v>
      </c>
      <c r="F447" t="s">
        <v>774</v>
      </c>
      <c r="G447" s="298" t="s">
        <v>794</v>
      </c>
      <c r="H447" s="20">
        <v>941</v>
      </c>
      <c r="I447" s="297" t="s">
        <v>660</v>
      </c>
      <c r="J447" s="296" t="str">
        <f>IF(ISBLANK(INDEX('Policy Characteristics'!D:D,MATCH($C447,'Policy Characteristics'!$C:$C,0))),"",INDEX('Policy Characteristics'!D:D,MATCH($C447,'Policy Characteristics'!$C:$C,0)))</f>
        <v>Industry CCS</v>
      </c>
      <c r="K447" s="293" t="str">
        <f>IF(ISBLANK(INDEX('Policy Characteristics'!E:E,MATCH($C447,'Policy Characteristics'!$C:$C,0))),"",INDEX('Policy Characteristics'!E:E,MATCH($C447,'Policy Characteristics'!$C:$C,0)))</f>
        <v>indst CCS</v>
      </c>
      <c r="L447" s="237">
        <f>IF(ISBLANK(INDEX('Policy Characteristics'!F:F,MATCH($C447,'Policy Characteristics'!$C:$C,0))),"",INDEX('Policy Characteristics'!F:F,MATCH($C447,'Policy Characteristics'!$C:$C,0)))</f>
        <v>0</v>
      </c>
      <c r="M447" s="237">
        <f>IF(ISBLANK(INDEX('Policy Characteristics'!G:G,MATCH($C447,'Policy Characteristics'!$C:$C,0))),"",INDEX('Policy Characteristics'!G:G,MATCH($C447,'Policy Characteristics'!$C:$C,0)))</f>
        <v>1</v>
      </c>
      <c r="N447" s="237">
        <f>IF(ISBLANK(INDEX('Policy Characteristics'!H:H,MATCH($C447,'Policy Characteristics'!$C:$C,0))),"",INDEX('Policy Characteristics'!H:H,MATCH($C447,'Policy Characteristics'!$C:$C,0)))</f>
        <v>0.01</v>
      </c>
      <c r="O447" s="293" t="str">
        <f>IF(ISBLANK(INDEX('Policy Characteristics'!I:I,MATCH($C447,'Policy Characteristics'!$C:$C,0))),"",INDEX('Policy Characteristics'!I:I,MATCH($C447,'Policy Characteristics'!$C:$C,0)))</f>
        <v>% of CO2 captured</v>
      </c>
      <c r="P447" s="293"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293" t="str">
        <f>IF(ISBLANK(INDEX('Policy Characteristics'!K:K,MATCH($C447,'Policy Characteristics'!$C:$C,0))),"",INDEX('Policy Characteristics'!K:K,MATCH($C447,'Policy Characteristics'!$C:$C,0)))</f>
        <v>ccs.html#ccs</v>
      </c>
      <c r="R447" s="293" t="str">
        <f>IF(ISBLANK(INDEX('Policy Characteristics'!L:L,MATCH($C447,'Policy Characteristics'!$C:$C,0))),"",INDEX('Policy Characteristics'!L:L,MATCH($C447,'Policy Characteristics'!$C:$C,0)))</f>
        <v>carbon-capture-and-sequestration.html</v>
      </c>
    </row>
    <row r="448" spans="1:18" x14ac:dyDescent="0.25">
      <c r="A448" s="293" t="str">
        <f>IF(ISBLANK(INDEX('Policy Characteristics'!A:A,MATCH($C448,'Policy Characteristics'!$C:$C,0))),"",INDEX('Policy Characteristics'!A:A,MATCH($C448,'Policy Characteristics'!$C:$C,0)))</f>
        <v>Industry</v>
      </c>
      <c r="B448" s="294" t="str">
        <f>IF(ISBLANK(INDEX('Policy Characteristics'!B:B,MATCH($C448,'Policy Characteristics'!$C:$C,0))),"",INDEX('Policy Characteristics'!B:B,MATCH($C448,'Policy Characteristics'!$C:$C,0)))</f>
        <v>Carbon Capture and Sequestration</v>
      </c>
      <c r="C448" s="293" t="str">
        <f t="shared" si="30"/>
        <v>Industry Sector Fraction of Potential Additional CCS Achieved</v>
      </c>
      <c r="D448" s="299" t="s">
        <v>775</v>
      </c>
      <c r="E448" s="299" t="s">
        <v>791</v>
      </c>
      <c r="F448" t="s">
        <v>776</v>
      </c>
      <c r="G448" s="298" t="s">
        <v>792</v>
      </c>
      <c r="H448" s="20">
        <v>942</v>
      </c>
      <c r="I448" s="295" t="s">
        <v>650</v>
      </c>
      <c r="J448" s="296" t="str">
        <f>IF(ISBLANK(INDEX('Policy Characteristics'!D:D,MATCH($C448,'Policy Characteristics'!$C:$C,0))),"",INDEX('Policy Characteristics'!D:D,MATCH($C448,'Policy Characteristics'!$C:$C,0)))</f>
        <v>Industry CCS</v>
      </c>
      <c r="K448" s="293" t="str">
        <f>IF(ISBLANK(INDEX('Policy Characteristics'!E:E,MATCH($C448,'Policy Characteristics'!$C:$C,0))),"",INDEX('Policy Characteristics'!E:E,MATCH($C448,'Policy Characteristics'!$C:$C,0)))</f>
        <v>indst CCS</v>
      </c>
      <c r="L448" s="237">
        <f>IF(ISBLANK(INDEX('Policy Characteristics'!F:F,MATCH($C448,'Policy Characteristics'!$C:$C,0))),"",INDEX('Policy Characteristics'!F:F,MATCH($C448,'Policy Characteristics'!$C:$C,0)))</f>
        <v>0</v>
      </c>
      <c r="M448" s="237">
        <f>IF(ISBLANK(INDEX('Policy Characteristics'!G:G,MATCH($C448,'Policy Characteristics'!$C:$C,0))),"",INDEX('Policy Characteristics'!G:G,MATCH($C448,'Policy Characteristics'!$C:$C,0)))</f>
        <v>1</v>
      </c>
      <c r="N448" s="237">
        <f>IF(ISBLANK(INDEX('Policy Characteristics'!H:H,MATCH($C448,'Policy Characteristics'!$C:$C,0))),"",INDEX('Policy Characteristics'!H:H,MATCH($C448,'Policy Characteristics'!$C:$C,0)))</f>
        <v>0.01</v>
      </c>
      <c r="O448" s="293" t="str">
        <f>IF(ISBLANK(INDEX('Policy Characteristics'!I:I,MATCH($C448,'Policy Characteristics'!$C:$C,0))),"",INDEX('Policy Characteristics'!I:I,MATCH($C448,'Policy Characteristics'!$C:$C,0)))</f>
        <v>% of CO2 captured</v>
      </c>
      <c r="P448" s="293"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293" t="str">
        <f>IF(ISBLANK(INDEX('Policy Characteristics'!K:K,MATCH($C448,'Policy Characteristics'!$C:$C,0))),"",INDEX('Policy Characteristics'!K:K,MATCH($C448,'Policy Characteristics'!$C:$C,0)))</f>
        <v>ccs.html#ccs</v>
      </c>
      <c r="R448" s="293" t="str">
        <f>IF(ISBLANK(INDEX('Policy Characteristics'!L:L,MATCH($C448,'Policy Characteristics'!$C:$C,0))),"",INDEX('Policy Characteristics'!L:L,MATCH($C448,'Policy Characteristics'!$C:$C,0)))</f>
        <v>carbon-capture-and-sequestration.html</v>
      </c>
    </row>
    <row r="449" spans="1:18" x14ac:dyDescent="0.25">
      <c r="A449" s="293" t="str">
        <f>IF(ISBLANK(INDEX('Policy Characteristics'!A:A,MATCH($C449,'Policy Characteristics'!$C:$C,0))),"",INDEX('Policy Characteristics'!A:A,MATCH($C449,'Policy Characteristics'!$C:$C,0)))</f>
        <v>Industry</v>
      </c>
      <c r="B449" s="294" t="str">
        <f>IF(ISBLANK(INDEX('Policy Characteristics'!B:B,MATCH($C449,'Policy Characteristics'!$C:$C,0))),"",INDEX('Policy Characteristics'!B:B,MATCH($C449,'Policy Characteristics'!$C:$C,0)))</f>
        <v>Carbon Capture and Sequestration</v>
      </c>
      <c r="C449" s="293" t="str">
        <f t="shared" si="30"/>
        <v>Industry Sector Fraction of Potential Additional CCS Achieved</v>
      </c>
      <c r="D449" s="299" t="s">
        <v>775</v>
      </c>
      <c r="E449" s="299" t="s">
        <v>793</v>
      </c>
      <c r="F449" t="s">
        <v>776</v>
      </c>
      <c r="G449" s="298" t="s">
        <v>794</v>
      </c>
      <c r="H449" s="20">
        <v>943</v>
      </c>
      <c r="I449" s="297" t="s">
        <v>660</v>
      </c>
      <c r="J449" s="296" t="str">
        <f>IF(ISBLANK(INDEX('Policy Characteristics'!D:D,MATCH($C449,'Policy Characteristics'!$C:$C,0))),"",INDEX('Policy Characteristics'!D:D,MATCH($C449,'Policy Characteristics'!$C:$C,0)))</f>
        <v>Industry CCS</v>
      </c>
      <c r="K449" s="293" t="str">
        <f>IF(ISBLANK(INDEX('Policy Characteristics'!E:E,MATCH($C449,'Policy Characteristics'!$C:$C,0))),"",INDEX('Policy Characteristics'!E:E,MATCH($C449,'Policy Characteristics'!$C:$C,0)))</f>
        <v>indst CCS</v>
      </c>
      <c r="L449" s="237">
        <f>IF(ISBLANK(INDEX('Policy Characteristics'!F:F,MATCH($C449,'Policy Characteristics'!$C:$C,0))),"",INDEX('Policy Characteristics'!F:F,MATCH($C449,'Policy Characteristics'!$C:$C,0)))</f>
        <v>0</v>
      </c>
      <c r="M449" s="237">
        <f>IF(ISBLANK(INDEX('Policy Characteristics'!G:G,MATCH($C449,'Policy Characteristics'!$C:$C,0))),"",INDEX('Policy Characteristics'!G:G,MATCH($C449,'Policy Characteristics'!$C:$C,0)))</f>
        <v>1</v>
      </c>
      <c r="N449" s="237">
        <f>IF(ISBLANK(INDEX('Policy Characteristics'!H:H,MATCH($C449,'Policy Characteristics'!$C:$C,0))),"",INDEX('Policy Characteristics'!H:H,MATCH($C449,'Policy Characteristics'!$C:$C,0)))</f>
        <v>0.01</v>
      </c>
      <c r="O449" s="293" t="str">
        <f>IF(ISBLANK(INDEX('Policy Characteristics'!I:I,MATCH($C449,'Policy Characteristics'!$C:$C,0))),"",INDEX('Policy Characteristics'!I:I,MATCH($C449,'Policy Characteristics'!$C:$C,0)))</f>
        <v>% of CO2 captured</v>
      </c>
      <c r="P449" s="293"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293" t="str">
        <f>IF(ISBLANK(INDEX('Policy Characteristics'!K:K,MATCH($C449,'Policy Characteristics'!$C:$C,0))),"",INDEX('Policy Characteristics'!K:K,MATCH($C449,'Policy Characteristics'!$C:$C,0)))</f>
        <v>ccs.html#ccs</v>
      </c>
      <c r="R449" s="293" t="str">
        <f>IF(ISBLANK(INDEX('Policy Characteristics'!L:L,MATCH($C449,'Policy Characteristics'!$C:$C,0))),"",INDEX('Policy Characteristics'!L:L,MATCH($C449,'Policy Characteristics'!$C:$C,0)))</f>
        <v>carbon-capture-and-sequestration.html</v>
      </c>
    </row>
    <row r="450" spans="1:18" x14ac:dyDescent="0.25">
      <c r="A450" s="293" t="str">
        <f>IF(ISBLANK(INDEX('Policy Characteristics'!A:A,MATCH($C450,'Policy Characteristics'!$C:$C,0))),"",INDEX('Policy Characteristics'!A:A,MATCH($C450,'Policy Characteristics'!$C:$C,0)))</f>
        <v>Industry</v>
      </c>
      <c r="B450" s="294" t="str">
        <f>IF(ISBLANK(INDEX('Policy Characteristics'!B:B,MATCH($C450,'Policy Characteristics'!$C:$C,0))),"",INDEX('Policy Characteristics'!B:B,MATCH($C450,'Policy Characteristics'!$C:$C,0)))</f>
        <v>Carbon Capture and Sequestration</v>
      </c>
      <c r="C450" s="293" t="str">
        <f t="shared" si="30"/>
        <v>Industry Sector Fraction of Potential Additional CCS Achieved</v>
      </c>
      <c r="D450" s="299" t="s">
        <v>777</v>
      </c>
      <c r="E450" s="299" t="s">
        <v>791</v>
      </c>
      <c r="F450" t="s">
        <v>778</v>
      </c>
      <c r="G450" s="298" t="s">
        <v>792</v>
      </c>
      <c r="H450" s="20">
        <v>944</v>
      </c>
      <c r="I450" s="295" t="s">
        <v>650</v>
      </c>
      <c r="J450" s="296" t="str">
        <f>IF(ISBLANK(INDEX('Policy Characteristics'!D:D,MATCH($C450,'Policy Characteristics'!$C:$C,0))),"",INDEX('Policy Characteristics'!D:D,MATCH($C450,'Policy Characteristics'!$C:$C,0)))</f>
        <v>Industry CCS</v>
      </c>
      <c r="K450" s="293" t="str">
        <f>IF(ISBLANK(INDEX('Policy Characteristics'!E:E,MATCH($C450,'Policy Characteristics'!$C:$C,0))),"",INDEX('Policy Characteristics'!E:E,MATCH($C450,'Policy Characteristics'!$C:$C,0)))</f>
        <v>indst CCS</v>
      </c>
      <c r="L450" s="237">
        <f>IF(ISBLANK(INDEX('Policy Characteristics'!F:F,MATCH($C450,'Policy Characteristics'!$C:$C,0))),"",INDEX('Policy Characteristics'!F:F,MATCH($C450,'Policy Characteristics'!$C:$C,0)))</f>
        <v>0</v>
      </c>
      <c r="M450" s="237">
        <f>IF(ISBLANK(INDEX('Policy Characteristics'!G:G,MATCH($C450,'Policy Characteristics'!$C:$C,0))),"",INDEX('Policy Characteristics'!G:G,MATCH($C450,'Policy Characteristics'!$C:$C,0)))</f>
        <v>1</v>
      </c>
      <c r="N450" s="237">
        <f>IF(ISBLANK(INDEX('Policy Characteristics'!H:H,MATCH($C450,'Policy Characteristics'!$C:$C,0))),"",INDEX('Policy Characteristics'!H:H,MATCH($C450,'Policy Characteristics'!$C:$C,0)))</f>
        <v>0.01</v>
      </c>
      <c r="O450" s="293" t="str">
        <f>IF(ISBLANK(INDEX('Policy Characteristics'!I:I,MATCH($C450,'Policy Characteristics'!$C:$C,0))),"",INDEX('Policy Characteristics'!I:I,MATCH($C450,'Policy Characteristics'!$C:$C,0)))</f>
        <v>% of CO2 captured</v>
      </c>
      <c r="P450" s="293"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293" t="str">
        <f>IF(ISBLANK(INDEX('Policy Characteristics'!K:K,MATCH($C450,'Policy Characteristics'!$C:$C,0))),"",INDEX('Policy Characteristics'!K:K,MATCH($C450,'Policy Characteristics'!$C:$C,0)))</f>
        <v>ccs.html#ccs</v>
      </c>
      <c r="R450" s="293" t="str">
        <f>IF(ISBLANK(INDEX('Policy Characteristics'!L:L,MATCH($C450,'Policy Characteristics'!$C:$C,0))),"",INDEX('Policy Characteristics'!L:L,MATCH($C450,'Policy Characteristics'!$C:$C,0)))</f>
        <v>carbon-capture-and-sequestration.html</v>
      </c>
    </row>
    <row r="451" spans="1:18" x14ac:dyDescent="0.25">
      <c r="A451" s="293" t="str">
        <f>IF(ISBLANK(INDEX('Policy Characteristics'!A:A,MATCH($C451,'Policy Characteristics'!$C:$C,0))),"",INDEX('Policy Characteristics'!A:A,MATCH($C451,'Policy Characteristics'!$C:$C,0)))</f>
        <v>Industry</v>
      </c>
      <c r="B451" s="294" t="str">
        <f>IF(ISBLANK(INDEX('Policy Characteristics'!B:B,MATCH($C451,'Policy Characteristics'!$C:$C,0))),"",INDEX('Policy Characteristics'!B:B,MATCH($C451,'Policy Characteristics'!$C:$C,0)))</f>
        <v>Carbon Capture and Sequestration</v>
      </c>
      <c r="C451" s="293" t="str">
        <f t="shared" si="30"/>
        <v>Industry Sector Fraction of Potential Additional CCS Achieved</v>
      </c>
      <c r="D451" s="299" t="s">
        <v>777</v>
      </c>
      <c r="E451" s="299" t="s">
        <v>793</v>
      </c>
      <c r="F451" t="s">
        <v>778</v>
      </c>
      <c r="G451" s="298" t="s">
        <v>794</v>
      </c>
      <c r="H451" s="20">
        <v>945</v>
      </c>
      <c r="I451" s="297" t="s">
        <v>660</v>
      </c>
      <c r="J451" s="296" t="str">
        <f>IF(ISBLANK(INDEX('Policy Characteristics'!D:D,MATCH($C451,'Policy Characteristics'!$C:$C,0))),"",INDEX('Policy Characteristics'!D:D,MATCH($C451,'Policy Characteristics'!$C:$C,0)))</f>
        <v>Industry CCS</v>
      </c>
      <c r="K451" s="293" t="str">
        <f>IF(ISBLANK(INDEX('Policy Characteristics'!E:E,MATCH($C451,'Policy Characteristics'!$C:$C,0))),"",INDEX('Policy Characteristics'!E:E,MATCH($C451,'Policy Characteristics'!$C:$C,0)))</f>
        <v>indst CCS</v>
      </c>
      <c r="L451" s="237">
        <f>IF(ISBLANK(INDEX('Policy Characteristics'!F:F,MATCH($C451,'Policy Characteristics'!$C:$C,0))),"",INDEX('Policy Characteristics'!F:F,MATCH($C451,'Policy Characteristics'!$C:$C,0)))</f>
        <v>0</v>
      </c>
      <c r="M451" s="237">
        <f>IF(ISBLANK(INDEX('Policy Characteristics'!G:G,MATCH($C451,'Policy Characteristics'!$C:$C,0))),"",INDEX('Policy Characteristics'!G:G,MATCH($C451,'Policy Characteristics'!$C:$C,0)))</f>
        <v>1</v>
      </c>
      <c r="N451" s="237">
        <f>IF(ISBLANK(INDEX('Policy Characteristics'!H:H,MATCH($C451,'Policy Characteristics'!$C:$C,0))),"",INDEX('Policy Characteristics'!H:H,MATCH($C451,'Policy Characteristics'!$C:$C,0)))</f>
        <v>0.01</v>
      </c>
      <c r="O451" s="293" t="str">
        <f>IF(ISBLANK(INDEX('Policy Characteristics'!I:I,MATCH($C451,'Policy Characteristics'!$C:$C,0))),"",INDEX('Policy Characteristics'!I:I,MATCH($C451,'Policy Characteristics'!$C:$C,0)))</f>
        <v>% of CO2 captured</v>
      </c>
      <c r="P451" s="293"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293" t="str">
        <f>IF(ISBLANK(INDEX('Policy Characteristics'!K:K,MATCH($C451,'Policy Characteristics'!$C:$C,0))),"",INDEX('Policy Characteristics'!K:K,MATCH($C451,'Policy Characteristics'!$C:$C,0)))</f>
        <v>ccs.html#ccs</v>
      </c>
      <c r="R451" s="293" t="str">
        <f>IF(ISBLANK(INDEX('Policy Characteristics'!L:L,MATCH($C451,'Policy Characteristics'!$C:$C,0))),"",INDEX('Policy Characteristics'!L:L,MATCH($C451,'Policy Characteristics'!$C:$C,0)))</f>
        <v>carbon-capture-and-sequestration.html</v>
      </c>
    </row>
    <row r="452" spans="1:18" x14ac:dyDescent="0.25">
      <c r="A452" s="293" t="str">
        <f>IF(ISBLANK(INDEX('Policy Characteristics'!A:A,MATCH($C452,'Policy Characteristics'!$C:$C,0))),"",INDEX('Policy Characteristics'!A:A,MATCH($C452,'Policy Characteristics'!$C:$C,0)))</f>
        <v>Industry</v>
      </c>
      <c r="B452" s="294" t="str">
        <f>IF(ISBLANK(INDEX('Policy Characteristics'!B:B,MATCH($C452,'Policy Characteristics'!$C:$C,0))),"",INDEX('Policy Characteristics'!B:B,MATCH($C452,'Policy Characteristics'!$C:$C,0)))</f>
        <v>Carbon Capture and Sequestration</v>
      </c>
      <c r="C452" s="293" t="str">
        <f t="shared" si="30"/>
        <v>Industry Sector Fraction of Potential Additional CCS Achieved</v>
      </c>
      <c r="D452" s="299" t="s">
        <v>779</v>
      </c>
      <c r="E452" s="299" t="s">
        <v>791</v>
      </c>
      <c r="F452" t="s">
        <v>780</v>
      </c>
      <c r="G452" s="298" t="s">
        <v>792</v>
      </c>
      <c r="H452" s="20">
        <v>946</v>
      </c>
      <c r="I452" s="295" t="s">
        <v>650</v>
      </c>
      <c r="J452" s="296" t="str">
        <f>IF(ISBLANK(INDEX('Policy Characteristics'!D:D,MATCH($C452,'Policy Characteristics'!$C:$C,0))),"",INDEX('Policy Characteristics'!D:D,MATCH($C452,'Policy Characteristics'!$C:$C,0)))</f>
        <v>Industry CCS</v>
      </c>
      <c r="K452" s="293" t="str">
        <f>IF(ISBLANK(INDEX('Policy Characteristics'!E:E,MATCH($C452,'Policy Characteristics'!$C:$C,0))),"",INDEX('Policy Characteristics'!E:E,MATCH($C452,'Policy Characteristics'!$C:$C,0)))</f>
        <v>indst CCS</v>
      </c>
      <c r="L452" s="237">
        <f>IF(ISBLANK(INDEX('Policy Characteristics'!F:F,MATCH($C452,'Policy Characteristics'!$C:$C,0))),"",INDEX('Policy Characteristics'!F:F,MATCH($C452,'Policy Characteristics'!$C:$C,0)))</f>
        <v>0</v>
      </c>
      <c r="M452" s="237">
        <f>IF(ISBLANK(INDEX('Policy Characteristics'!G:G,MATCH($C452,'Policy Characteristics'!$C:$C,0))),"",INDEX('Policy Characteristics'!G:G,MATCH($C452,'Policy Characteristics'!$C:$C,0)))</f>
        <v>1</v>
      </c>
      <c r="N452" s="237">
        <f>IF(ISBLANK(INDEX('Policy Characteristics'!H:H,MATCH($C452,'Policy Characteristics'!$C:$C,0))),"",INDEX('Policy Characteristics'!H:H,MATCH($C452,'Policy Characteristics'!$C:$C,0)))</f>
        <v>0.01</v>
      </c>
      <c r="O452" s="293" t="str">
        <f>IF(ISBLANK(INDEX('Policy Characteristics'!I:I,MATCH($C452,'Policy Characteristics'!$C:$C,0))),"",INDEX('Policy Characteristics'!I:I,MATCH($C452,'Policy Characteristics'!$C:$C,0)))</f>
        <v>% of CO2 captured</v>
      </c>
      <c r="P452" s="293"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293" t="str">
        <f>IF(ISBLANK(INDEX('Policy Characteristics'!K:K,MATCH($C452,'Policy Characteristics'!$C:$C,0))),"",INDEX('Policy Characteristics'!K:K,MATCH($C452,'Policy Characteristics'!$C:$C,0)))</f>
        <v>ccs.html#ccs</v>
      </c>
      <c r="R452" s="293" t="str">
        <f>IF(ISBLANK(INDEX('Policy Characteristics'!L:L,MATCH($C452,'Policy Characteristics'!$C:$C,0))),"",INDEX('Policy Characteristics'!L:L,MATCH($C452,'Policy Characteristics'!$C:$C,0)))</f>
        <v>carbon-capture-and-sequestration.html</v>
      </c>
    </row>
    <row r="453" spans="1:18" x14ac:dyDescent="0.25">
      <c r="A453" s="293" t="str">
        <f>IF(ISBLANK(INDEX('Policy Characteristics'!A:A,MATCH($C453,'Policy Characteristics'!$C:$C,0))),"",INDEX('Policy Characteristics'!A:A,MATCH($C453,'Policy Characteristics'!$C:$C,0)))</f>
        <v>Industry</v>
      </c>
      <c r="B453" s="294" t="str">
        <f>IF(ISBLANK(INDEX('Policy Characteristics'!B:B,MATCH($C453,'Policy Characteristics'!$C:$C,0))),"",INDEX('Policy Characteristics'!B:B,MATCH($C453,'Policy Characteristics'!$C:$C,0)))</f>
        <v>Carbon Capture and Sequestration</v>
      </c>
      <c r="C453" s="293" t="str">
        <f t="shared" si="30"/>
        <v>Industry Sector Fraction of Potential Additional CCS Achieved</v>
      </c>
      <c r="D453" s="299" t="s">
        <v>779</v>
      </c>
      <c r="E453" s="299" t="s">
        <v>793</v>
      </c>
      <c r="F453" t="s">
        <v>780</v>
      </c>
      <c r="G453" s="298" t="s">
        <v>794</v>
      </c>
      <c r="H453" s="20">
        <v>947</v>
      </c>
      <c r="I453" s="297" t="s">
        <v>660</v>
      </c>
      <c r="J453" s="296" t="str">
        <f>IF(ISBLANK(INDEX('Policy Characteristics'!D:D,MATCH($C453,'Policy Characteristics'!$C:$C,0))),"",INDEX('Policy Characteristics'!D:D,MATCH($C453,'Policy Characteristics'!$C:$C,0)))</f>
        <v>Industry CCS</v>
      </c>
      <c r="K453" s="293" t="str">
        <f>IF(ISBLANK(INDEX('Policy Characteristics'!E:E,MATCH($C453,'Policy Characteristics'!$C:$C,0))),"",INDEX('Policy Characteristics'!E:E,MATCH($C453,'Policy Characteristics'!$C:$C,0)))</f>
        <v>indst CCS</v>
      </c>
      <c r="L453" s="237">
        <f>IF(ISBLANK(INDEX('Policy Characteristics'!F:F,MATCH($C453,'Policy Characteristics'!$C:$C,0))),"",INDEX('Policy Characteristics'!F:F,MATCH($C453,'Policy Characteristics'!$C:$C,0)))</f>
        <v>0</v>
      </c>
      <c r="M453" s="237">
        <f>IF(ISBLANK(INDEX('Policy Characteristics'!G:G,MATCH($C453,'Policy Characteristics'!$C:$C,0))),"",INDEX('Policy Characteristics'!G:G,MATCH($C453,'Policy Characteristics'!$C:$C,0)))</f>
        <v>1</v>
      </c>
      <c r="N453" s="237">
        <f>IF(ISBLANK(INDEX('Policy Characteristics'!H:H,MATCH($C453,'Policy Characteristics'!$C:$C,0))),"",INDEX('Policy Characteristics'!H:H,MATCH($C453,'Policy Characteristics'!$C:$C,0)))</f>
        <v>0.01</v>
      </c>
      <c r="O453" s="293" t="str">
        <f>IF(ISBLANK(INDEX('Policy Characteristics'!I:I,MATCH($C453,'Policy Characteristics'!$C:$C,0))),"",INDEX('Policy Characteristics'!I:I,MATCH($C453,'Policy Characteristics'!$C:$C,0)))</f>
        <v>% of CO2 captured</v>
      </c>
      <c r="P453" s="293"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293" t="str">
        <f>IF(ISBLANK(INDEX('Policy Characteristics'!K:K,MATCH($C453,'Policy Characteristics'!$C:$C,0))),"",INDEX('Policy Characteristics'!K:K,MATCH($C453,'Policy Characteristics'!$C:$C,0)))</f>
        <v>ccs.html#ccs</v>
      </c>
      <c r="R453" s="293" t="str">
        <f>IF(ISBLANK(INDEX('Policy Characteristics'!L:L,MATCH($C453,'Policy Characteristics'!$C:$C,0))),"",INDEX('Policy Characteristics'!L:L,MATCH($C453,'Policy Characteristics'!$C:$C,0)))</f>
        <v>carbon-capture-and-sequestration.html</v>
      </c>
    </row>
    <row r="454" spans="1:18" x14ac:dyDescent="0.25">
      <c r="A454" s="293" t="str">
        <f>IF(ISBLANK(INDEX('Policy Characteristics'!A:A,MATCH($C454,'Policy Characteristics'!$C:$C,0))),"",INDEX('Policy Characteristics'!A:A,MATCH($C454,'Policy Characteristics'!$C:$C,0)))</f>
        <v>Industry</v>
      </c>
      <c r="B454" s="294" t="str">
        <f>IF(ISBLANK(INDEX('Policy Characteristics'!B:B,MATCH($C454,'Policy Characteristics'!$C:$C,0))),"",INDEX('Policy Characteristics'!B:B,MATCH($C454,'Policy Characteristics'!$C:$C,0)))</f>
        <v>Carbon Capture and Sequestration</v>
      </c>
      <c r="C454" s="293" t="str">
        <f t="shared" si="30"/>
        <v>Industry Sector Fraction of Potential Additional CCS Achieved</v>
      </c>
      <c r="D454" s="299" t="s">
        <v>781</v>
      </c>
      <c r="E454" s="299" t="s">
        <v>791</v>
      </c>
      <c r="F454" t="s">
        <v>782</v>
      </c>
      <c r="G454" s="298" t="s">
        <v>792</v>
      </c>
      <c r="H454" s="20">
        <v>948</v>
      </c>
      <c r="I454" s="295" t="s">
        <v>650</v>
      </c>
      <c r="J454" s="296" t="str">
        <f>IF(ISBLANK(INDEX('Policy Characteristics'!D:D,MATCH($C454,'Policy Characteristics'!$C:$C,0))),"",INDEX('Policy Characteristics'!D:D,MATCH($C454,'Policy Characteristics'!$C:$C,0)))</f>
        <v>Industry CCS</v>
      </c>
      <c r="K454" s="293" t="str">
        <f>IF(ISBLANK(INDEX('Policy Characteristics'!E:E,MATCH($C454,'Policy Characteristics'!$C:$C,0))),"",INDEX('Policy Characteristics'!E:E,MATCH($C454,'Policy Characteristics'!$C:$C,0)))</f>
        <v>indst CCS</v>
      </c>
      <c r="L454" s="237">
        <f>IF(ISBLANK(INDEX('Policy Characteristics'!F:F,MATCH($C454,'Policy Characteristics'!$C:$C,0))),"",INDEX('Policy Characteristics'!F:F,MATCH($C454,'Policy Characteristics'!$C:$C,0)))</f>
        <v>0</v>
      </c>
      <c r="M454" s="237">
        <f>IF(ISBLANK(INDEX('Policy Characteristics'!G:G,MATCH($C454,'Policy Characteristics'!$C:$C,0))),"",INDEX('Policy Characteristics'!G:G,MATCH($C454,'Policy Characteristics'!$C:$C,0)))</f>
        <v>1</v>
      </c>
      <c r="N454" s="237">
        <f>IF(ISBLANK(INDEX('Policy Characteristics'!H:H,MATCH($C454,'Policy Characteristics'!$C:$C,0))),"",INDEX('Policy Characteristics'!H:H,MATCH($C454,'Policy Characteristics'!$C:$C,0)))</f>
        <v>0.01</v>
      </c>
      <c r="O454" s="293" t="str">
        <f>IF(ISBLANK(INDEX('Policy Characteristics'!I:I,MATCH($C454,'Policy Characteristics'!$C:$C,0))),"",INDEX('Policy Characteristics'!I:I,MATCH($C454,'Policy Characteristics'!$C:$C,0)))</f>
        <v>% of CO2 captured</v>
      </c>
      <c r="P454" s="293"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293" t="str">
        <f>IF(ISBLANK(INDEX('Policy Characteristics'!K:K,MATCH($C454,'Policy Characteristics'!$C:$C,0))),"",INDEX('Policy Characteristics'!K:K,MATCH($C454,'Policy Characteristics'!$C:$C,0)))</f>
        <v>ccs.html#ccs</v>
      </c>
      <c r="R454" s="293" t="str">
        <f>IF(ISBLANK(INDEX('Policy Characteristics'!L:L,MATCH($C454,'Policy Characteristics'!$C:$C,0))),"",INDEX('Policy Characteristics'!L:L,MATCH($C454,'Policy Characteristics'!$C:$C,0)))</f>
        <v>carbon-capture-and-sequestration.html</v>
      </c>
    </row>
    <row r="455" spans="1:18" x14ac:dyDescent="0.25">
      <c r="A455" s="293" t="str">
        <f>IF(ISBLANK(INDEX('Policy Characteristics'!A:A,MATCH($C455,'Policy Characteristics'!$C:$C,0))),"",INDEX('Policy Characteristics'!A:A,MATCH($C455,'Policy Characteristics'!$C:$C,0)))</f>
        <v>Industry</v>
      </c>
      <c r="B455" s="294" t="str">
        <f>IF(ISBLANK(INDEX('Policy Characteristics'!B:B,MATCH($C455,'Policy Characteristics'!$C:$C,0))),"",INDEX('Policy Characteristics'!B:B,MATCH($C455,'Policy Characteristics'!$C:$C,0)))</f>
        <v>Carbon Capture and Sequestration</v>
      </c>
      <c r="C455" s="293" t="str">
        <f t="shared" si="30"/>
        <v>Industry Sector Fraction of Potential Additional CCS Achieved</v>
      </c>
      <c r="D455" s="299" t="s">
        <v>781</v>
      </c>
      <c r="E455" s="299" t="s">
        <v>793</v>
      </c>
      <c r="F455" t="s">
        <v>782</v>
      </c>
      <c r="G455" s="298" t="s">
        <v>794</v>
      </c>
      <c r="H455" s="20">
        <v>949</v>
      </c>
      <c r="I455" s="297" t="s">
        <v>660</v>
      </c>
      <c r="J455" s="296" t="str">
        <f>IF(ISBLANK(INDEX('Policy Characteristics'!D:D,MATCH($C455,'Policy Characteristics'!$C:$C,0))),"",INDEX('Policy Characteristics'!D:D,MATCH($C455,'Policy Characteristics'!$C:$C,0)))</f>
        <v>Industry CCS</v>
      </c>
      <c r="K455" s="293" t="str">
        <f>IF(ISBLANK(INDEX('Policy Characteristics'!E:E,MATCH($C455,'Policy Characteristics'!$C:$C,0))),"",INDEX('Policy Characteristics'!E:E,MATCH($C455,'Policy Characteristics'!$C:$C,0)))</f>
        <v>indst CCS</v>
      </c>
      <c r="L455" s="237">
        <f>IF(ISBLANK(INDEX('Policy Characteristics'!F:F,MATCH($C455,'Policy Characteristics'!$C:$C,0))),"",INDEX('Policy Characteristics'!F:F,MATCH($C455,'Policy Characteristics'!$C:$C,0)))</f>
        <v>0</v>
      </c>
      <c r="M455" s="237">
        <f>IF(ISBLANK(INDEX('Policy Characteristics'!G:G,MATCH($C455,'Policy Characteristics'!$C:$C,0))),"",INDEX('Policy Characteristics'!G:G,MATCH($C455,'Policy Characteristics'!$C:$C,0)))</f>
        <v>1</v>
      </c>
      <c r="N455" s="237">
        <f>IF(ISBLANK(INDEX('Policy Characteristics'!H:H,MATCH($C455,'Policy Characteristics'!$C:$C,0))),"",INDEX('Policy Characteristics'!H:H,MATCH($C455,'Policy Characteristics'!$C:$C,0)))</f>
        <v>0.01</v>
      </c>
      <c r="O455" s="293" t="str">
        <f>IF(ISBLANK(INDEX('Policy Characteristics'!I:I,MATCH($C455,'Policy Characteristics'!$C:$C,0))),"",INDEX('Policy Characteristics'!I:I,MATCH($C455,'Policy Characteristics'!$C:$C,0)))</f>
        <v>% of CO2 captured</v>
      </c>
      <c r="P455" s="293"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293" t="str">
        <f>IF(ISBLANK(INDEX('Policy Characteristics'!K:K,MATCH($C455,'Policy Characteristics'!$C:$C,0))),"",INDEX('Policy Characteristics'!K:K,MATCH($C455,'Policy Characteristics'!$C:$C,0)))</f>
        <v>ccs.html#ccs</v>
      </c>
      <c r="R455" s="293" t="str">
        <f>IF(ISBLANK(INDEX('Policy Characteristics'!L:L,MATCH($C455,'Policy Characteristics'!$C:$C,0))),"",INDEX('Policy Characteristics'!L:L,MATCH($C455,'Policy Characteristics'!$C:$C,0)))</f>
        <v>carbon-capture-and-sequestration.html</v>
      </c>
    </row>
    <row r="456" spans="1:18" x14ac:dyDescent="0.25">
      <c r="A456" s="293" t="str">
        <f>IF(ISBLANK(INDEX('Policy Characteristics'!A:A,MATCH($C456,'Policy Characteristics'!$C:$C,0))),"",INDEX('Policy Characteristics'!A:A,MATCH($C456,'Policy Characteristics'!$C:$C,0)))</f>
        <v>Industry</v>
      </c>
      <c r="B456" s="294" t="str">
        <f>IF(ISBLANK(INDEX('Policy Characteristics'!B:B,MATCH($C456,'Policy Characteristics'!$C:$C,0))),"",INDEX('Policy Characteristics'!B:B,MATCH($C456,'Policy Characteristics'!$C:$C,0)))</f>
        <v>Carbon Capture and Sequestration</v>
      </c>
      <c r="C456" s="293" t="str">
        <f t="shared" si="30"/>
        <v>Industry Sector Fraction of Potential Additional CCS Achieved</v>
      </c>
      <c r="D456" s="299" t="s">
        <v>783</v>
      </c>
      <c r="E456" s="299" t="s">
        <v>791</v>
      </c>
      <c r="F456" t="s">
        <v>784</v>
      </c>
      <c r="G456" s="298" t="s">
        <v>792</v>
      </c>
      <c r="H456" s="20">
        <v>950</v>
      </c>
      <c r="I456" s="295" t="s">
        <v>650</v>
      </c>
      <c r="J456" s="296" t="str">
        <f>IF(ISBLANK(INDEX('Policy Characteristics'!D:D,MATCH($C456,'Policy Characteristics'!$C:$C,0))),"",INDEX('Policy Characteristics'!D:D,MATCH($C456,'Policy Characteristics'!$C:$C,0)))</f>
        <v>Industry CCS</v>
      </c>
      <c r="K456" s="293" t="str">
        <f>IF(ISBLANK(INDEX('Policy Characteristics'!E:E,MATCH($C456,'Policy Characteristics'!$C:$C,0))),"",INDEX('Policy Characteristics'!E:E,MATCH($C456,'Policy Characteristics'!$C:$C,0)))</f>
        <v>indst CCS</v>
      </c>
      <c r="L456" s="237">
        <f>IF(ISBLANK(INDEX('Policy Characteristics'!F:F,MATCH($C456,'Policy Characteristics'!$C:$C,0))),"",INDEX('Policy Characteristics'!F:F,MATCH($C456,'Policy Characteristics'!$C:$C,0)))</f>
        <v>0</v>
      </c>
      <c r="M456" s="237">
        <f>IF(ISBLANK(INDEX('Policy Characteristics'!G:G,MATCH($C456,'Policy Characteristics'!$C:$C,0))),"",INDEX('Policy Characteristics'!G:G,MATCH($C456,'Policy Characteristics'!$C:$C,0)))</f>
        <v>1</v>
      </c>
      <c r="N456" s="237">
        <f>IF(ISBLANK(INDEX('Policy Characteristics'!H:H,MATCH($C456,'Policy Characteristics'!$C:$C,0))),"",INDEX('Policy Characteristics'!H:H,MATCH($C456,'Policy Characteristics'!$C:$C,0)))</f>
        <v>0.01</v>
      </c>
      <c r="O456" s="293" t="str">
        <f>IF(ISBLANK(INDEX('Policy Characteristics'!I:I,MATCH($C456,'Policy Characteristics'!$C:$C,0))),"",INDEX('Policy Characteristics'!I:I,MATCH($C456,'Policy Characteristics'!$C:$C,0)))</f>
        <v>% of CO2 captured</v>
      </c>
      <c r="P456" s="293"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293" t="str">
        <f>IF(ISBLANK(INDEX('Policy Characteristics'!K:K,MATCH($C456,'Policy Characteristics'!$C:$C,0))),"",INDEX('Policy Characteristics'!K:K,MATCH($C456,'Policy Characteristics'!$C:$C,0)))</f>
        <v>ccs.html#ccs</v>
      </c>
      <c r="R456" s="293" t="str">
        <f>IF(ISBLANK(INDEX('Policy Characteristics'!L:L,MATCH($C456,'Policy Characteristics'!$C:$C,0))),"",INDEX('Policy Characteristics'!L:L,MATCH($C456,'Policy Characteristics'!$C:$C,0)))</f>
        <v>carbon-capture-and-sequestration.html</v>
      </c>
    </row>
    <row r="457" spans="1:18" x14ac:dyDescent="0.25">
      <c r="A457" s="293" t="str">
        <f>IF(ISBLANK(INDEX('Policy Characteristics'!A:A,MATCH($C457,'Policy Characteristics'!$C:$C,0))),"",INDEX('Policy Characteristics'!A:A,MATCH($C457,'Policy Characteristics'!$C:$C,0)))</f>
        <v>Industry</v>
      </c>
      <c r="B457" s="294" t="str">
        <f>IF(ISBLANK(INDEX('Policy Characteristics'!B:B,MATCH($C457,'Policy Characteristics'!$C:$C,0))),"",INDEX('Policy Characteristics'!B:B,MATCH($C457,'Policy Characteristics'!$C:$C,0)))</f>
        <v>Carbon Capture and Sequestration</v>
      </c>
      <c r="C457" s="293" t="str">
        <f t="shared" si="30"/>
        <v>Industry Sector Fraction of Potential Additional CCS Achieved</v>
      </c>
      <c r="D457" s="299" t="s">
        <v>783</v>
      </c>
      <c r="E457" s="299" t="s">
        <v>793</v>
      </c>
      <c r="F457" t="s">
        <v>784</v>
      </c>
      <c r="G457" s="298" t="s">
        <v>794</v>
      </c>
      <c r="H457" s="20">
        <v>951</v>
      </c>
      <c r="I457" s="297" t="s">
        <v>660</v>
      </c>
      <c r="J457" s="296" t="str">
        <f>IF(ISBLANK(INDEX('Policy Characteristics'!D:D,MATCH($C457,'Policy Characteristics'!$C:$C,0))),"",INDEX('Policy Characteristics'!D:D,MATCH($C457,'Policy Characteristics'!$C:$C,0)))</f>
        <v>Industry CCS</v>
      </c>
      <c r="K457" s="293" t="str">
        <f>IF(ISBLANK(INDEX('Policy Characteristics'!E:E,MATCH($C457,'Policy Characteristics'!$C:$C,0))),"",INDEX('Policy Characteristics'!E:E,MATCH($C457,'Policy Characteristics'!$C:$C,0)))</f>
        <v>indst CCS</v>
      </c>
      <c r="L457" s="237">
        <f>IF(ISBLANK(INDEX('Policy Characteristics'!F:F,MATCH($C457,'Policy Characteristics'!$C:$C,0))),"",INDEX('Policy Characteristics'!F:F,MATCH($C457,'Policy Characteristics'!$C:$C,0)))</f>
        <v>0</v>
      </c>
      <c r="M457" s="237">
        <f>IF(ISBLANK(INDEX('Policy Characteristics'!G:G,MATCH($C457,'Policy Characteristics'!$C:$C,0))),"",INDEX('Policy Characteristics'!G:G,MATCH($C457,'Policy Characteristics'!$C:$C,0)))</f>
        <v>1</v>
      </c>
      <c r="N457" s="237">
        <f>IF(ISBLANK(INDEX('Policy Characteristics'!H:H,MATCH($C457,'Policy Characteristics'!$C:$C,0))),"",INDEX('Policy Characteristics'!H:H,MATCH($C457,'Policy Characteristics'!$C:$C,0)))</f>
        <v>0.01</v>
      </c>
      <c r="O457" s="293" t="str">
        <f>IF(ISBLANK(INDEX('Policy Characteristics'!I:I,MATCH($C457,'Policy Characteristics'!$C:$C,0))),"",INDEX('Policy Characteristics'!I:I,MATCH($C457,'Policy Characteristics'!$C:$C,0)))</f>
        <v>% of CO2 captured</v>
      </c>
      <c r="P457" s="293"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293" t="str">
        <f>IF(ISBLANK(INDEX('Policy Characteristics'!K:K,MATCH($C457,'Policy Characteristics'!$C:$C,0))),"",INDEX('Policy Characteristics'!K:K,MATCH($C457,'Policy Characteristics'!$C:$C,0)))</f>
        <v>ccs.html#ccs</v>
      </c>
      <c r="R457" s="293" t="str">
        <f>IF(ISBLANK(INDEX('Policy Characteristics'!L:L,MATCH($C457,'Policy Characteristics'!$C:$C,0))),"",INDEX('Policy Characteristics'!L:L,MATCH($C457,'Policy Characteristics'!$C:$C,0)))</f>
        <v>carbon-capture-and-sequestration.html</v>
      </c>
    </row>
    <row r="458" spans="1:18" x14ac:dyDescent="0.25">
      <c r="A458" s="293" t="str">
        <f>IF(ISBLANK(INDEX('Policy Characteristics'!A:A,MATCH($C458,'Policy Characteristics'!$C:$C,0))),"",INDEX('Policy Characteristics'!A:A,MATCH($C458,'Policy Characteristics'!$C:$C,0)))</f>
        <v>Industry</v>
      </c>
      <c r="B458" s="294" t="str">
        <f>IF(ISBLANK(INDEX('Policy Characteristics'!B:B,MATCH($C458,'Policy Characteristics'!$C:$C,0))),"",INDEX('Policy Characteristics'!B:B,MATCH($C458,'Policy Characteristics'!$C:$C,0)))</f>
        <v>Carbon Capture and Sequestration</v>
      </c>
      <c r="C458" s="293" t="str">
        <f t="shared" si="30"/>
        <v>Industry Sector Fraction of Potential Additional CCS Achieved</v>
      </c>
      <c r="D458" s="299" t="s">
        <v>785</v>
      </c>
      <c r="E458" s="299" t="s">
        <v>791</v>
      </c>
      <c r="F458" t="s">
        <v>786</v>
      </c>
      <c r="G458" s="298" t="s">
        <v>792</v>
      </c>
      <c r="H458" s="20">
        <v>952</v>
      </c>
      <c r="I458" s="295" t="s">
        <v>650</v>
      </c>
      <c r="J458" s="296" t="str">
        <f>IF(ISBLANK(INDEX('Policy Characteristics'!D:D,MATCH($C458,'Policy Characteristics'!$C:$C,0))),"",INDEX('Policy Characteristics'!D:D,MATCH($C458,'Policy Characteristics'!$C:$C,0)))</f>
        <v>Industry CCS</v>
      </c>
      <c r="K458" s="293" t="str">
        <f>IF(ISBLANK(INDEX('Policy Characteristics'!E:E,MATCH($C458,'Policy Characteristics'!$C:$C,0))),"",INDEX('Policy Characteristics'!E:E,MATCH($C458,'Policy Characteristics'!$C:$C,0)))</f>
        <v>indst CCS</v>
      </c>
      <c r="L458" s="237">
        <f>IF(ISBLANK(INDEX('Policy Characteristics'!F:F,MATCH($C458,'Policy Characteristics'!$C:$C,0))),"",INDEX('Policy Characteristics'!F:F,MATCH($C458,'Policy Characteristics'!$C:$C,0)))</f>
        <v>0</v>
      </c>
      <c r="M458" s="237">
        <f>IF(ISBLANK(INDEX('Policy Characteristics'!G:G,MATCH($C458,'Policy Characteristics'!$C:$C,0))),"",INDEX('Policy Characteristics'!G:G,MATCH($C458,'Policy Characteristics'!$C:$C,0)))</f>
        <v>1</v>
      </c>
      <c r="N458" s="237">
        <f>IF(ISBLANK(INDEX('Policy Characteristics'!H:H,MATCH($C458,'Policy Characteristics'!$C:$C,0))),"",INDEX('Policy Characteristics'!H:H,MATCH($C458,'Policy Characteristics'!$C:$C,0)))</f>
        <v>0.01</v>
      </c>
      <c r="O458" s="293" t="str">
        <f>IF(ISBLANK(INDEX('Policy Characteristics'!I:I,MATCH($C458,'Policy Characteristics'!$C:$C,0))),"",INDEX('Policy Characteristics'!I:I,MATCH($C458,'Policy Characteristics'!$C:$C,0)))</f>
        <v>% of CO2 captured</v>
      </c>
      <c r="P458" s="293"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293" t="str">
        <f>IF(ISBLANK(INDEX('Policy Characteristics'!K:K,MATCH($C458,'Policy Characteristics'!$C:$C,0))),"",INDEX('Policy Characteristics'!K:K,MATCH($C458,'Policy Characteristics'!$C:$C,0)))</f>
        <v>ccs.html#ccs</v>
      </c>
      <c r="R458" s="293" t="str">
        <f>IF(ISBLANK(INDEX('Policy Characteristics'!L:L,MATCH($C458,'Policy Characteristics'!$C:$C,0))),"",INDEX('Policy Characteristics'!L:L,MATCH($C458,'Policy Characteristics'!$C:$C,0)))</f>
        <v>carbon-capture-and-sequestration.html</v>
      </c>
    </row>
    <row r="459" spans="1:18" x14ac:dyDescent="0.25">
      <c r="A459" s="293" t="str">
        <f>IF(ISBLANK(INDEX('Policy Characteristics'!A:A,MATCH($C459,'Policy Characteristics'!$C:$C,0))),"",INDEX('Policy Characteristics'!A:A,MATCH($C459,'Policy Characteristics'!$C:$C,0)))</f>
        <v>Industry</v>
      </c>
      <c r="B459" s="294" t="str">
        <f>IF(ISBLANK(INDEX('Policy Characteristics'!B:B,MATCH($C459,'Policy Characteristics'!$C:$C,0))),"",INDEX('Policy Characteristics'!B:B,MATCH($C459,'Policy Characteristics'!$C:$C,0)))</f>
        <v>Carbon Capture and Sequestration</v>
      </c>
      <c r="C459" s="293" t="str">
        <f t="shared" si="30"/>
        <v>Industry Sector Fraction of Potential Additional CCS Achieved</v>
      </c>
      <c r="D459" s="299" t="s">
        <v>785</v>
      </c>
      <c r="E459" s="299" t="s">
        <v>793</v>
      </c>
      <c r="F459" t="s">
        <v>786</v>
      </c>
      <c r="G459" s="298" t="s">
        <v>794</v>
      </c>
      <c r="H459" s="20">
        <v>953</v>
      </c>
      <c r="I459" s="297" t="s">
        <v>650</v>
      </c>
      <c r="J459" s="296" t="str">
        <f>IF(ISBLANK(INDEX('Policy Characteristics'!D:D,MATCH($C459,'Policy Characteristics'!$C:$C,0))),"",INDEX('Policy Characteristics'!D:D,MATCH($C459,'Policy Characteristics'!$C:$C,0)))</f>
        <v>Industry CCS</v>
      </c>
      <c r="K459" s="293" t="str">
        <f>IF(ISBLANK(INDEX('Policy Characteristics'!E:E,MATCH($C459,'Policy Characteristics'!$C:$C,0))),"",INDEX('Policy Characteristics'!E:E,MATCH($C459,'Policy Characteristics'!$C:$C,0)))</f>
        <v>indst CCS</v>
      </c>
      <c r="L459" s="237">
        <f>IF(ISBLANK(INDEX('Policy Characteristics'!F:F,MATCH($C459,'Policy Characteristics'!$C:$C,0))),"",INDEX('Policy Characteristics'!F:F,MATCH($C459,'Policy Characteristics'!$C:$C,0)))</f>
        <v>0</v>
      </c>
      <c r="M459" s="237">
        <f>IF(ISBLANK(INDEX('Policy Characteristics'!G:G,MATCH($C459,'Policy Characteristics'!$C:$C,0))),"",INDEX('Policy Characteristics'!G:G,MATCH($C459,'Policy Characteristics'!$C:$C,0)))</f>
        <v>1</v>
      </c>
      <c r="N459" s="237">
        <f>IF(ISBLANK(INDEX('Policy Characteristics'!H:H,MATCH($C459,'Policy Characteristics'!$C:$C,0))),"",INDEX('Policy Characteristics'!H:H,MATCH($C459,'Policy Characteristics'!$C:$C,0)))</f>
        <v>0.01</v>
      </c>
      <c r="O459" s="293" t="str">
        <f>IF(ISBLANK(INDEX('Policy Characteristics'!I:I,MATCH($C459,'Policy Characteristics'!$C:$C,0))),"",INDEX('Policy Characteristics'!I:I,MATCH($C459,'Policy Characteristics'!$C:$C,0)))</f>
        <v>% of CO2 captured</v>
      </c>
      <c r="P459" s="293"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293" t="str">
        <f>IF(ISBLANK(INDEX('Policy Characteristics'!K:K,MATCH($C459,'Policy Characteristics'!$C:$C,0))),"",INDEX('Policy Characteristics'!K:K,MATCH($C459,'Policy Characteristics'!$C:$C,0)))</f>
        <v>ccs.html#ccs</v>
      </c>
      <c r="R459" s="293" t="str">
        <f>IF(ISBLANK(INDEX('Policy Characteristics'!L:L,MATCH($C459,'Policy Characteristics'!$C:$C,0))),"",INDEX('Policy Characteristics'!L:L,MATCH($C459,'Policy Characteristics'!$C:$C,0)))</f>
        <v>carbon-capture-and-sequestration.html</v>
      </c>
    </row>
    <row r="460" spans="1:18" x14ac:dyDescent="0.25">
      <c r="A460" s="293" t="str">
        <f>IF(ISBLANK(INDEX('Policy Characteristics'!A:A,MATCH($C460,'Policy Characteristics'!$C:$C,0))),"",INDEX('Policy Characteristics'!A:A,MATCH($C460,'Policy Characteristics'!$C:$C,0)))</f>
        <v>Industry</v>
      </c>
      <c r="B460" s="294" t="str">
        <f>IF(ISBLANK(INDEX('Policy Characteristics'!B:B,MATCH($C460,'Policy Characteristics'!$C:$C,0))),"",INDEX('Policy Characteristics'!B:B,MATCH($C460,'Policy Characteristics'!$C:$C,0)))</f>
        <v>Carbon Capture and Sequestration</v>
      </c>
      <c r="C460" s="293" t="str">
        <f t="shared" si="30"/>
        <v>Industry Sector Fraction of Potential Additional CCS Achieved</v>
      </c>
      <c r="D460" s="299" t="s">
        <v>787</v>
      </c>
      <c r="E460" s="299" t="s">
        <v>791</v>
      </c>
      <c r="F460" t="s">
        <v>788</v>
      </c>
      <c r="G460" s="298" t="s">
        <v>792</v>
      </c>
      <c r="H460" s="20">
        <v>954</v>
      </c>
      <c r="I460" s="297" t="s">
        <v>660</v>
      </c>
      <c r="J460" s="296" t="str">
        <f>IF(ISBLANK(INDEX('Policy Characteristics'!D:D,MATCH($C460,'Policy Characteristics'!$C:$C,0))),"",INDEX('Policy Characteristics'!D:D,MATCH($C460,'Policy Characteristics'!$C:$C,0)))</f>
        <v>Industry CCS</v>
      </c>
      <c r="K460" s="293" t="str">
        <f>IF(ISBLANK(INDEX('Policy Characteristics'!E:E,MATCH($C460,'Policy Characteristics'!$C:$C,0))),"",INDEX('Policy Characteristics'!E:E,MATCH($C460,'Policy Characteristics'!$C:$C,0)))</f>
        <v>indst CCS</v>
      </c>
      <c r="L460" s="237">
        <f>IF(ISBLANK(INDEX('Policy Characteristics'!F:F,MATCH($C460,'Policy Characteristics'!$C:$C,0))),"",INDEX('Policy Characteristics'!F:F,MATCH($C460,'Policy Characteristics'!$C:$C,0)))</f>
        <v>0</v>
      </c>
      <c r="M460" s="237">
        <f>IF(ISBLANK(INDEX('Policy Characteristics'!G:G,MATCH($C460,'Policy Characteristics'!$C:$C,0))),"",INDEX('Policy Characteristics'!G:G,MATCH($C460,'Policy Characteristics'!$C:$C,0)))</f>
        <v>1</v>
      </c>
      <c r="N460" s="237">
        <f>IF(ISBLANK(INDEX('Policy Characteristics'!H:H,MATCH($C460,'Policy Characteristics'!$C:$C,0))),"",INDEX('Policy Characteristics'!H:H,MATCH($C460,'Policy Characteristics'!$C:$C,0)))</f>
        <v>0.01</v>
      </c>
      <c r="O460" s="293" t="str">
        <f>IF(ISBLANK(INDEX('Policy Characteristics'!I:I,MATCH($C460,'Policy Characteristics'!$C:$C,0))),"",INDEX('Policy Characteristics'!I:I,MATCH($C460,'Policy Characteristics'!$C:$C,0)))</f>
        <v>% of CO2 captured</v>
      </c>
      <c r="P460" s="293"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293" t="str">
        <f>IF(ISBLANK(INDEX('Policy Characteristics'!K:K,MATCH($C460,'Policy Characteristics'!$C:$C,0))),"",INDEX('Policy Characteristics'!K:K,MATCH($C460,'Policy Characteristics'!$C:$C,0)))</f>
        <v>ccs.html#ccs</v>
      </c>
      <c r="R460" s="293" t="str">
        <f>IF(ISBLANK(INDEX('Policy Characteristics'!L:L,MATCH($C460,'Policy Characteristics'!$C:$C,0))),"",INDEX('Policy Characteristics'!L:L,MATCH($C460,'Policy Characteristics'!$C:$C,0)))</f>
        <v>carbon-capture-and-sequestration.html</v>
      </c>
    </row>
    <row r="461" spans="1:18" x14ac:dyDescent="0.25">
      <c r="A461" s="293" t="str">
        <f>IF(ISBLANK(INDEX('Policy Characteristics'!A:A,MATCH($C461,'Policy Characteristics'!$C:$C,0))),"",INDEX('Policy Characteristics'!A:A,MATCH($C461,'Policy Characteristics'!$C:$C,0)))</f>
        <v>Industry</v>
      </c>
      <c r="B461" s="294" t="str">
        <f>IF(ISBLANK(INDEX('Policy Characteristics'!B:B,MATCH($C461,'Policy Characteristics'!$C:$C,0))),"",INDEX('Policy Characteristics'!B:B,MATCH($C461,'Policy Characteristics'!$C:$C,0)))</f>
        <v>Carbon Capture and Sequestration</v>
      </c>
      <c r="C461" s="293" t="str">
        <f t="shared" si="30"/>
        <v>Industry Sector Fraction of Potential Additional CCS Achieved</v>
      </c>
      <c r="D461" s="299" t="s">
        <v>787</v>
      </c>
      <c r="E461" s="299" t="s">
        <v>793</v>
      </c>
      <c r="F461" t="s">
        <v>788</v>
      </c>
      <c r="G461" s="298" t="s">
        <v>794</v>
      </c>
      <c r="H461" s="20">
        <v>955</v>
      </c>
      <c r="I461" s="297" t="s">
        <v>660</v>
      </c>
      <c r="J461" s="296" t="str">
        <f>IF(ISBLANK(INDEX('Policy Characteristics'!D:D,MATCH($C461,'Policy Characteristics'!$C:$C,0))),"",INDEX('Policy Characteristics'!D:D,MATCH($C461,'Policy Characteristics'!$C:$C,0)))</f>
        <v>Industry CCS</v>
      </c>
      <c r="K461" s="293" t="str">
        <f>IF(ISBLANK(INDEX('Policy Characteristics'!E:E,MATCH($C461,'Policy Characteristics'!$C:$C,0))),"",INDEX('Policy Characteristics'!E:E,MATCH($C461,'Policy Characteristics'!$C:$C,0)))</f>
        <v>indst CCS</v>
      </c>
      <c r="L461" s="237">
        <f>IF(ISBLANK(INDEX('Policy Characteristics'!F:F,MATCH($C461,'Policy Characteristics'!$C:$C,0))),"",INDEX('Policy Characteristics'!F:F,MATCH($C461,'Policy Characteristics'!$C:$C,0)))</f>
        <v>0</v>
      </c>
      <c r="M461" s="237">
        <f>IF(ISBLANK(INDEX('Policy Characteristics'!G:G,MATCH($C461,'Policy Characteristics'!$C:$C,0))),"",INDEX('Policy Characteristics'!G:G,MATCH($C461,'Policy Characteristics'!$C:$C,0)))</f>
        <v>1</v>
      </c>
      <c r="N461" s="237">
        <f>IF(ISBLANK(INDEX('Policy Characteristics'!H:H,MATCH($C461,'Policy Characteristics'!$C:$C,0))),"",INDEX('Policy Characteristics'!H:H,MATCH($C461,'Policy Characteristics'!$C:$C,0)))</f>
        <v>0.01</v>
      </c>
      <c r="O461" s="293" t="str">
        <f>IF(ISBLANK(INDEX('Policy Characteristics'!I:I,MATCH($C461,'Policy Characteristics'!$C:$C,0))),"",INDEX('Policy Characteristics'!I:I,MATCH($C461,'Policy Characteristics'!$C:$C,0)))</f>
        <v>% of CO2 captured</v>
      </c>
      <c r="P461" s="293"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293" t="str">
        <f>IF(ISBLANK(INDEX('Policy Characteristics'!K:K,MATCH($C461,'Policy Characteristics'!$C:$C,0))),"",INDEX('Policy Characteristics'!K:K,MATCH($C461,'Policy Characteristics'!$C:$C,0)))</f>
        <v>ccs.html#ccs</v>
      </c>
      <c r="R461" s="293" t="str">
        <f>IF(ISBLANK(INDEX('Policy Characteristics'!L:L,MATCH($C461,'Policy Characteristics'!$C:$C,0))),"",INDEX('Policy Characteristics'!L:L,MATCH($C461,'Policy Characteristics'!$C:$C,0)))</f>
        <v>carbon-capture-and-sequestration.html</v>
      </c>
    </row>
    <row r="462" spans="1:18" x14ac:dyDescent="0.25">
      <c r="A462" s="293" t="str">
        <f>IF(ISBLANK(INDEX('Policy Characteristics'!A:A,MATCH($C462,'Policy Characteristics'!$C:$C,0))),"",INDEX('Policy Characteristics'!A:A,MATCH($C462,'Policy Characteristics'!$C:$C,0)))</f>
        <v>Industry</v>
      </c>
      <c r="B462" s="294" t="str">
        <f>IF(ISBLANK(INDEX('Policy Characteristics'!B:B,MATCH($C462,'Policy Characteristics'!$C:$C,0))),"",INDEX('Policy Characteristics'!B:B,MATCH($C462,'Policy Characteristics'!$C:$C,0)))</f>
        <v>Carbon Capture and Sequestration</v>
      </c>
      <c r="C462" s="293" t="str">
        <f t="shared" si="30"/>
        <v>Industry Sector Fraction of Potential Additional CCS Achieved</v>
      </c>
      <c r="D462" s="299" t="s">
        <v>789</v>
      </c>
      <c r="E462" s="299" t="s">
        <v>791</v>
      </c>
      <c r="F462" t="s">
        <v>790</v>
      </c>
      <c r="G462" s="298" t="s">
        <v>792</v>
      </c>
      <c r="H462" s="20">
        <v>956</v>
      </c>
      <c r="I462" s="297" t="s">
        <v>660</v>
      </c>
      <c r="J462" s="296" t="str">
        <f>IF(ISBLANK(INDEX('Policy Characteristics'!D:D,MATCH($C462,'Policy Characteristics'!$C:$C,0))),"",INDEX('Policy Characteristics'!D:D,MATCH($C462,'Policy Characteristics'!$C:$C,0)))</f>
        <v>Industry CCS</v>
      </c>
      <c r="K462" s="293" t="str">
        <f>IF(ISBLANK(INDEX('Policy Characteristics'!E:E,MATCH($C462,'Policy Characteristics'!$C:$C,0))),"",INDEX('Policy Characteristics'!E:E,MATCH($C462,'Policy Characteristics'!$C:$C,0)))</f>
        <v>indst CCS</v>
      </c>
      <c r="L462" s="237">
        <f>IF(ISBLANK(INDEX('Policy Characteristics'!F:F,MATCH($C462,'Policy Characteristics'!$C:$C,0))),"",INDEX('Policy Characteristics'!F:F,MATCH($C462,'Policy Characteristics'!$C:$C,0)))</f>
        <v>0</v>
      </c>
      <c r="M462" s="237">
        <f>IF(ISBLANK(INDEX('Policy Characteristics'!G:G,MATCH($C462,'Policy Characteristics'!$C:$C,0))),"",INDEX('Policy Characteristics'!G:G,MATCH($C462,'Policy Characteristics'!$C:$C,0)))</f>
        <v>1</v>
      </c>
      <c r="N462" s="237">
        <f>IF(ISBLANK(INDEX('Policy Characteristics'!H:H,MATCH($C462,'Policy Characteristics'!$C:$C,0))),"",INDEX('Policy Characteristics'!H:H,MATCH($C462,'Policy Characteristics'!$C:$C,0)))</f>
        <v>0.01</v>
      </c>
      <c r="O462" s="293" t="str">
        <f>IF(ISBLANK(INDEX('Policy Characteristics'!I:I,MATCH($C462,'Policy Characteristics'!$C:$C,0))),"",INDEX('Policy Characteristics'!I:I,MATCH($C462,'Policy Characteristics'!$C:$C,0)))</f>
        <v>% of CO2 captured</v>
      </c>
      <c r="P462" s="293"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293" t="str">
        <f>IF(ISBLANK(INDEX('Policy Characteristics'!K:K,MATCH($C462,'Policy Characteristics'!$C:$C,0))),"",INDEX('Policy Characteristics'!K:K,MATCH($C462,'Policy Characteristics'!$C:$C,0)))</f>
        <v>ccs.html#ccs</v>
      </c>
      <c r="R462" s="293" t="str">
        <f>IF(ISBLANK(INDEX('Policy Characteristics'!L:L,MATCH($C462,'Policy Characteristics'!$C:$C,0))),"",INDEX('Policy Characteristics'!L:L,MATCH($C462,'Policy Characteristics'!$C:$C,0)))</f>
        <v>carbon-capture-and-sequestration.html</v>
      </c>
    </row>
    <row r="463" spans="1:18" x14ac:dyDescent="0.25">
      <c r="A463" s="293" t="str">
        <f>IF(ISBLANK(INDEX('Policy Characteristics'!A:A,MATCH($C463,'Policy Characteristics'!$C:$C,0))),"",INDEX('Policy Characteristics'!A:A,MATCH($C463,'Policy Characteristics'!$C:$C,0)))</f>
        <v>Industry</v>
      </c>
      <c r="B463" s="294" t="str">
        <f>IF(ISBLANK(INDEX('Policy Characteristics'!B:B,MATCH($C463,'Policy Characteristics'!$C:$C,0))),"",INDEX('Policy Characteristics'!B:B,MATCH($C463,'Policy Characteristics'!$C:$C,0)))</f>
        <v>Carbon Capture and Sequestration</v>
      </c>
      <c r="C463" s="293" t="str">
        <f t="shared" si="30"/>
        <v>Industry Sector Fraction of Potential Additional CCS Achieved</v>
      </c>
      <c r="D463" s="299" t="s">
        <v>789</v>
      </c>
      <c r="E463" s="299" t="s">
        <v>793</v>
      </c>
      <c r="F463" t="s">
        <v>790</v>
      </c>
      <c r="G463" s="298" t="s">
        <v>794</v>
      </c>
      <c r="H463" s="20">
        <v>957</v>
      </c>
      <c r="I463" s="297" t="s">
        <v>660</v>
      </c>
      <c r="J463" s="296" t="str">
        <f>IF(ISBLANK(INDEX('Policy Characteristics'!D:D,MATCH($C463,'Policy Characteristics'!$C:$C,0))),"",INDEX('Policy Characteristics'!D:D,MATCH($C463,'Policy Characteristics'!$C:$C,0)))</f>
        <v>Industry CCS</v>
      </c>
      <c r="K463" s="293" t="str">
        <f>IF(ISBLANK(INDEX('Policy Characteristics'!E:E,MATCH($C463,'Policy Characteristics'!$C:$C,0))),"",INDEX('Policy Characteristics'!E:E,MATCH($C463,'Policy Characteristics'!$C:$C,0)))</f>
        <v>indst CCS</v>
      </c>
      <c r="L463" s="237">
        <f>IF(ISBLANK(INDEX('Policy Characteristics'!F:F,MATCH($C463,'Policy Characteristics'!$C:$C,0))),"",INDEX('Policy Characteristics'!F:F,MATCH($C463,'Policy Characteristics'!$C:$C,0)))</f>
        <v>0</v>
      </c>
      <c r="M463" s="237">
        <f>IF(ISBLANK(INDEX('Policy Characteristics'!G:G,MATCH($C463,'Policy Characteristics'!$C:$C,0))),"",INDEX('Policy Characteristics'!G:G,MATCH($C463,'Policy Characteristics'!$C:$C,0)))</f>
        <v>1</v>
      </c>
      <c r="N463" s="237">
        <f>IF(ISBLANK(INDEX('Policy Characteristics'!H:H,MATCH($C463,'Policy Characteristics'!$C:$C,0))),"",INDEX('Policy Characteristics'!H:H,MATCH($C463,'Policy Characteristics'!$C:$C,0)))</f>
        <v>0.01</v>
      </c>
      <c r="O463" s="293" t="str">
        <f>IF(ISBLANK(INDEX('Policy Characteristics'!I:I,MATCH($C463,'Policy Characteristics'!$C:$C,0))),"",INDEX('Policy Characteristics'!I:I,MATCH($C463,'Policy Characteristics'!$C:$C,0)))</f>
        <v>% of CO2 captured</v>
      </c>
      <c r="P463" s="293"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293" t="str">
        <f>IF(ISBLANK(INDEX('Policy Characteristics'!K:K,MATCH($C463,'Policy Characteristics'!$C:$C,0))),"",INDEX('Policy Characteristics'!K:K,MATCH($C463,'Policy Characteristics'!$C:$C,0)))</f>
        <v>ccs.html#ccs</v>
      </c>
      <c r="R463" s="293" t="str">
        <f>IF(ISBLANK(INDEX('Policy Characteristics'!L:L,MATCH($C463,'Policy Characteristics'!$C:$C,0))),"",INDEX('Policy Characteristics'!L:L,MATCH($C463,'Policy Characteristics'!$C:$C,0)))</f>
        <v>carbon-capture-and-sequestration.html</v>
      </c>
    </row>
    <row r="464" spans="1:18" x14ac:dyDescent="0.25">
      <c r="A464" s="293" t="str">
        <f>IF(ISBLANK(INDEX('Policy Characteristics'!A:A,MATCH($C464,'Policy Characteristics'!$C:$C,0))),"",INDEX('Policy Characteristics'!A:A,MATCH($C464,'Policy Characteristics'!$C:$C,0)))</f>
        <v>Industry</v>
      </c>
      <c r="B464" s="294" t="str">
        <f>IF(ISBLANK(INDEX('Policy Characteristics'!B:B,MATCH($C464,'Policy Characteristics'!$C:$C,0))),"",INDEX('Policy Characteristics'!B:B,MATCH($C464,'Policy Characteristics'!$C:$C,0)))</f>
        <v>Cement Clinker Substitution</v>
      </c>
      <c r="C464" t="s">
        <v>345</v>
      </c>
      <c r="D464" s="298"/>
      <c r="E464" s="298"/>
      <c r="F464" s="298"/>
      <c r="G464" s="298"/>
      <c r="H464" s="20">
        <v>43</v>
      </c>
      <c r="I464" s="295" t="s">
        <v>650</v>
      </c>
      <c r="J464" s="296" t="str">
        <f>IF(ISBLANK(INDEX('Policy Characteristics'!D:D,MATCH($C464,'Policy Characteristics'!$C:$C,0))),"",INDEX('Policy Characteristics'!D:D,MATCH($C464,'Policy Characteristics'!$C:$C,0)))</f>
        <v>Cement Clinker Substitution</v>
      </c>
      <c r="K464" s="293" t="str">
        <f>IF(ISBLANK(INDEX('Policy Characteristics'!E:E,MATCH($C464,'Policy Characteristics'!$C:$C,0))),"",INDEX('Policy Characteristics'!E:E,MATCH($C464,'Policy Characteristics'!$C:$C,0)))</f>
        <v>indst cement measures</v>
      </c>
      <c r="L464" s="237">
        <f>IF(ISBLANK(INDEX('Policy Characteristics'!F:F,MATCH($C464,'Policy Characteristics'!$C:$C,0))),"",INDEX('Policy Characteristics'!F:F,MATCH($C464,'Policy Characteristics'!$C:$C,0)))</f>
        <v>0</v>
      </c>
      <c r="M464" s="237">
        <f>IF(ISBLANK(INDEX('Policy Characteristics'!G:G,MATCH($C464,'Policy Characteristics'!$C:$C,0))),"",INDEX('Policy Characteristics'!G:G,MATCH($C464,'Policy Characteristics'!$C:$C,0)))</f>
        <v>1</v>
      </c>
      <c r="N464" s="237">
        <f>IF(ISBLANK(INDEX('Policy Characteristics'!H:H,MATCH($C464,'Policy Characteristics'!$C:$C,0))),"",INDEX('Policy Characteristics'!H:H,MATCH($C464,'Policy Characteristics'!$C:$C,0)))</f>
        <v>0.01</v>
      </c>
      <c r="O464" s="293" t="str">
        <f>IF(ISBLANK(INDEX('Policy Characteristics'!I:I,MATCH($C464,'Policy Characteristics'!$C:$C,0))),"",INDEX('Policy Characteristics'!I:I,MATCH($C464,'Policy Characteristics'!$C:$C,0)))</f>
        <v>% of potential achieved</v>
      </c>
      <c r="P464" s="293"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293" t="str">
        <f>IF(ISBLANK(INDEX('Policy Characteristics'!K:K,MATCH($C464,'Policy Characteristics'!$C:$C,0))),"",INDEX('Policy Characteristics'!K:K,MATCH($C464,'Policy Characteristics'!$C:$C,0)))</f>
        <v>industry-ag-main.html#clinker</v>
      </c>
      <c r="R464" s="293" t="str">
        <f>IF(ISBLANK(INDEX('Policy Characteristics'!L:L,MATCH($C464,'Policy Characteristics'!$C:$C,0))),"",INDEX('Policy Characteristics'!L:L,MATCH($C464,'Policy Characteristics'!$C:$C,0)))</f>
        <v>cement-clinker-substitution.html</v>
      </c>
    </row>
    <row r="465" spans="1:18" s="293" customFormat="1" x14ac:dyDescent="0.25">
      <c r="A465" s="293" t="str">
        <f>IF(ISBLANK(INDEX('Policy Characteristics'!A:A,MATCH($C465,'Policy Characteristics'!$C:$C,0))),"",INDEX('Policy Characteristics'!A:A,MATCH($C465,'Policy Characteristics'!$C:$C,0)))</f>
        <v>Industry</v>
      </c>
      <c r="B465" s="294" t="str">
        <f>IF(ISBLANK(INDEX('Policy Characteristics'!B:B,MATCH($C465,'Policy Characteristics'!$C:$C,0))),"",INDEX('Policy Characteristics'!B:B,MATCH($C465,'Policy Characteristics'!$C:$C,0)))</f>
        <v>Cogeneration and Waste Heat Recovery</v>
      </c>
      <c r="C465" t="s">
        <v>352</v>
      </c>
      <c r="D465" s="298"/>
      <c r="E465" s="298"/>
      <c r="F465" s="298"/>
      <c r="G465" s="298"/>
      <c r="H465" s="20">
        <v>44</v>
      </c>
      <c r="I465" s="295" t="s">
        <v>650</v>
      </c>
      <c r="J465" s="296" t="str">
        <f>IF(ISBLANK(INDEX('Policy Characteristics'!D:D,MATCH($C465,'Policy Characteristics'!$C:$C,0))),"",INDEX('Policy Characteristics'!D:D,MATCH($C465,'Policy Characteristics'!$C:$C,0)))</f>
        <v>Cogeneration and Waste Heat Recovery</v>
      </c>
      <c r="K465" s="293" t="str">
        <f>IF(ISBLANK(INDEX('Policy Characteristics'!E:E,MATCH($C465,'Policy Characteristics'!$C:$C,0))),"",INDEX('Policy Characteristics'!E:E,MATCH($C465,'Policy Characteristics'!$C:$C,0)))</f>
        <v>indst CHP</v>
      </c>
      <c r="L465" s="237">
        <f>IF(ISBLANK(INDEX('Policy Characteristics'!F:F,MATCH($C465,'Policy Characteristics'!$C:$C,0))),"",INDEX('Policy Characteristics'!F:F,MATCH($C465,'Policy Characteristics'!$C:$C,0)))</f>
        <v>0</v>
      </c>
      <c r="M465" s="237">
        <f>IF(ISBLANK(INDEX('Policy Characteristics'!G:G,MATCH($C465,'Policy Characteristics'!$C:$C,0))),"",INDEX('Policy Characteristics'!G:G,MATCH($C465,'Policy Characteristics'!$C:$C,0)))</f>
        <v>1</v>
      </c>
      <c r="N465" s="237">
        <f>IF(ISBLANK(INDEX('Policy Characteristics'!H:H,MATCH($C465,'Policy Characteristics'!$C:$C,0))),"",INDEX('Policy Characteristics'!H:H,MATCH($C465,'Policy Characteristics'!$C:$C,0)))</f>
        <v>0.01</v>
      </c>
      <c r="O465" s="293" t="str">
        <f>IF(ISBLANK(INDEX('Policy Characteristics'!I:I,MATCH($C465,'Policy Characteristics'!$C:$C,0))),"",INDEX('Policy Characteristics'!I:I,MATCH($C465,'Policy Characteristics'!$C:$C,0)))</f>
        <v>% of potential achieved</v>
      </c>
      <c r="P465" s="293"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293" t="str">
        <f>IF(ISBLANK(INDEX('Policy Characteristics'!K:K,MATCH($C465,'Policy Characteristics'!$C:$C,0))),"",INDEX('Policy Characteristics'!K:K,MATCH($C465,'Policy Characteristics'!$C:$C,0)))</f>
        <v>industry-ag-main.html#cogen</v>
      </c>
      <c r="R465" s="293" t="str">
        <f>IF(ISBLANK(INDEX('Policy Characteristics'!L:L,MATCH($C465,'Policy Characteristics'!$C:$C,0))),"",INDEX('Policy Characteristics'!L:L,MATCH($C465,'Policy Characteristics'!$C:$C,0)))</f>
        <v>cogeneration-and-waste-heat-recovery.html</v>
      </c>
    </row>
    <row r="466" spans="1:18" s="293" customFormat="1" x14ac:dyDescent="0.25">
      <c r="A466" s="293" t="str">
        <f>IF(ISBLANK(INDEX('Policy Characteristics'!A:A,MATCH($C466,'Policy Characteristics'!$C:$C,0))),"",INDEX('Policy Characteristics'!A:A,MATCH($C466,'Policy Characteristics'!$C:$C,0)))</f>
        <v>Industry</v>
      </c>
      <c r="B466" s="294" t="str">
        <f>IF(ISBLANK(INDEX('Policy Characteristics'!B:B,MATCH($C466,'Policy Characteristics'!$C:$C,0))),"",INDEX('Policy Characteristics'!B:B,MATCH($C466,'Policy Characteristics'!$C:$C,0)))</f>
        <v>Early Retirement of Industrial Facilities</v>
      </c>
      <c r="C466" t="s">
        <v>358</v>
      </c>
      <c r="D466" s="298"/>
      <c r="E466" s="298"/>
      <c r="F466" s="298"/>
      <c r="G466" s="298"/>
      <c r="H466" s="20">
        <v>45</v>
      </c>
      <c r="I466" s="295" t="s">
        <v>650</v>
      </c>
      <c r="J466" s="296" t="str">
        <f>IF(ISBLANK(INDEX('Policy Characteristics'!D:D,MATCH($C466,'Policy Characteristics'!$C:$C,0))),"",INDEX('Policy Characteristics'!D:D,MATCH($C466,'Policy Characteristics'!$C:$C,0)))</f>
        <v>Early Retirement of Industrial Facilities</v>
      </c>
      <c r="K466" s="293" t="str">
        <f>IF(ISBLANK(INDEX('Policy Characteristics'!E:E,MATCH($C466,'Policy Characteristics'!$C:$C,0))),"",INDEX('Policy Characteristics'!E:E,MATCH($C466,'Policy Characteristics'!$C:$C,0)))</f>
        <v>indst early retirement</v>
      </c>
      <c r="L466" s="237">
        <f>IF(ISBLANK(INDEX('Policy Characteristics'!F:F,MATCH($C466,'Policy Characteristics'!$C:$C,0))),"",INDEX('Policy Characteristics'!F:F,MATCH($C466,'Policy Characteristics'!$C:$C,0)))</f>
        <v>0</v>
      </c>
      <c r="M466" s="237">
        <f>IF(ISBLANK(INDEX('Policy Characteristics'!G:G,MATCH($C466,'Policy Characteristics'!$C:$C,0))),"",INDEX('Policy Characteristics'!G:G,MATCH($C466,'Policy Characteristics'!$C:$C,0)))</f>
        <v>1</v>
      </c>
      <c r="N466" s="237">
        <f>IF(ISBLANK(INDEX('Policy Characteristics'!H:H,MATCH($C466,'Policy Characteristics'!$C:$C,0))),"",INDEX('Policy Characteristics'!H:H,MATCH($C466,'Policy Characteristics'!$C:$C,0)))</f>
        <v>0.01</v>
      </c>
      <c r="O466" s="293" t="str">
        <f>IF(ISBLANK(INDEX('Policy Characteristics'!I:I,MATCH($C466,'Policy Characteristics'!$C:$C,0))),"",INDEX('Policy Characteristics'!I:I,MATCH($C466,'Policy Characteristics'!$C:$C,0)))</f>
        <v>% of potential achieved</v>
      </c>
      <c r="P466" s="293"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293" t="str">
        <f>IF(ISBLANK(INDEX('Policy Characteristics'!K:K,MATCH($C466,'Policy Characteristics'!$C:$C,0))),"",INDEX('Policy Characteristics'!K:K,MATCH($C466,'Policy Characteristics'!$C:$C,0)))</f>
        <v>industry-ag-main.html#early-ret</v>
      </c>
      <c r="R466" s="293" t="str">
        <f>IF(ISBLANK(INDEX('Policy Characteristics'!L:L,MATCH($C466,'Policy Characteristics'!$C:$C,0))),"",INDEX('Policy Characteristics'!L:L,MATCH($C466,'Policy Characteristics'!$C:$C,0)))</f>
        <v>early-retirement-of-industrial-facilities.html</v>
      </c>
    </row>
    <row r="467" spans="1:18" x14ac:dyDescent="0.25">
      <c r="A467" s="293" t="str">
        <f>IF(ISBLANK(INDEX('Policy Characteristics'!A:A,MATCH($C467,'Policy Characteristics'!$C:$C,0))),"",INDEX('Policy Characteristics'!A:A,MATCH($C467,'Policy Characteristics'!$C:$C,0)))</f>
        <v>Industry</v>
      </c>
      <c r="B467" s="294" t="str">
        <f>IF(ISBLANK(INDEX('Policy Characteristics'!B:B,MATCH($C467,'Policy Characteristics'!$C:$C,0))),"",INDEX('Policy Characteristics'!B:B,MATCH($C467,'Policy Characteristics'!$C:$C,0)))</f>
        <v>Electrification + Hydrogen (Med &amp; High Temp)</v>
      </c>
      <c r="C467" t="s">
        <v>377</v>
      </c>
      <c r="D467" s="298" t="s">
        <v>741</v>
      </c>
      <c r="E467" s="298" t="s">
        <v>795</v>
      </c>
      <c r="F467" t="s">
        <v>742</v>
      </c>
      <c r="G467" s="298" t="s">
        <v>796</v>
      </c>
      <c r="H467" s="20">
        <v>1208</v>
      </c>
      <c r="I467" s="295" t="s">
        <v>660</v>
      </c>
      <c r="J467" s="296" t="str">
        <f>IF(ISBLANK(INDEX('Policy Characteristics'!D:D,MATCH($C467,'Policy Characteristics'!$C:$C,0))),"",INDEX('Policy Characteristics'!D:D,MATCH($C467,'Policy Characteristics'!$C:$C,0)))</f>
        <v>Electrification + Hydrogen</v>
      </c>
      <c r="K467" s="293" t="str">
        <f>IF(ISBLANK(INDEX('Policy Characteristics'!E:E,MATCH($C467,'Policy Characteristics'!$C:$C,0))),"",INDEX('Policy Characteristics'!E:E,MATCH($C467,'Policy Characteristics'!$C:$C,0)))</f>
        <v>indst med and high temp fuel type shifting</v>
      </c>
      <c r="L467" s="237">
        <f>IF(ISBLANK(INDEX('Policy Characteristics'!F:F,MATCH($C467,'Policy Characteristics'!$C:$C,0))),"",INDEX('Policy Characteristics'!F:F,MATCH($C467,'Policy Characteristics'!$C:$C,0)))</f>
        <v>0</v>
      </c>
      <c r="M467" s="237">
        <f>IF(ISBLANK(INDEX('Policy Characteristics'!G:G,MATCH($C467,'Policy Characteristics'!$C:$C,0))),"",INDEX('Policy Characteristics'!G:G,MATCH($C467,'Policy Characteristics'!$C:$C,0)))</f>
        <v>1</v>
      </c>
      <c r="N467" s="237">
        <f>IF(ISBLANK(INDEX('Policy Characteristics'!H:H,MATCH($C467,'Policy Characteristics'!$C:$C,0))),"",INDEX('Policy Characteristics'!H:H,MATCH($C467,'Policy Characteristics'!$C:$C,0)))</f>
        <v>0.01</v>
      </c>
      <c r="O467" s="293" t="str">
        <f>IF(ISBLANK(INDEX('Policy Characteristics'!I:I,MATCH($C467,'Policy Characteristics'!$C:$C,0))),"",INDEX('Policy Characteristics'!I:I,MATCH($C467,'Policy Characteristics'!$C:$C,0)))</f>
        <v>% of fuel shifted</v>
      </c>
      <c r="P467" s="293"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67" s="293" t="str">
        <f>IF(ISBLANK(INDEX('Policy Characteristics'!K:K,MATCH($C467,'Policy Characteristics'!$C:$C,0))),"",INDEX('Policy Characteristics'!K:K,MATCH($C467,'Policy Characteristics'!$C:$C,0)))</f>
        <v>industry-ag-main.html#fuel-switching</v>
      </c>
      <c r="R467" s="293" t="str">
        <f>IF(ISBLANK(INDEX('Policy Characteristics'!L:L,MATCH($C467,'Policy Characteristics'!$C:$C,0))),"",INDEX('Policy Characteristics'!L:L,MATCH($C467,'Policy Characteristics'!$C:$C,0)))</f>
        <v>industry-elec-and-hydrogen.html</v>
      </c>
    </row>
    <row r="468" spans="1:18" x14ac:dyDescent="0.25">
      <c r="A468" s="293" t="str">
        <f>IF(ISBLANK(INDEX('Policy Characteristics'!A:A,MATCH($C468,'Policy Characteristics'!$C:$C,0))),"",INDEX('Policy Characteristics'!A:A,MATCH($C468,'Policy Characteristics'!$C:$C,0)))</f>
        <v>Industry</v>
      </c>
      <c r="B468" s="294" t="str">
        <f>IF(ISBLANK(INDEX('Policy Characteristics'!B:B,MATCH($C468,'Policy Characteristics'!$C:$C,0))),"",INDEX('Policy Characteristics'!B:B,MATCH($C468,'Policy Characteristics'!$C:$C,0)))</f>
        <v>Electrification + Hydrogen (Med &amp; High Temp)</v>
      </c>
      <c r="C468" s="293" t="str">
        <f t="shared" ref="C468:C499" si="31">C$467</f>
        <v>Fraction of Med and High Temp Industrial Heat Shifted to Other Fuels</v>
      </c>
      <c r="D468" s="298" t="s">
        <v>741</v>
      </c>
      <c r="E468" s="298" t="s">
        <v>797</v>
      </c>
      <c r="F468" t="s">
        <v>742</v>
      </c>
      <c r="G468" s="298" t="s">
        <v>798</v>
      </c>
      <c r="H468" s="20">
        <v>1209</v>
      </c>
      <c r="I468" s="295" t="s">
        <v>660</v>
      </c>
      <c r="J468" s="296" t="str">
        <f>IF(ISBLANK(INDEX('Policy Characteristics'!D:D,MATCH($C468,'Policy Characteristics'!$C:$C,0))),"",INDEX('Policy Characteristics'!D:D,MATCH($C468,'Policy Characteristics'!$C:$C,0)))</f>
        <v>Electrification + Hydrogen</v>
      </c>
      <c r="K468" s="293" t="str">
        <f>IF(ISBLANK(INDEX('Policy Characteristics'!E:E,MATCH($C468,'Policy Characteristics'!$C:$C,0))),"",INDEX('Policy Characteristics'!E:E,MATCH($C468,'Policy Characteristics'!$C:$C,0)))</f>
        <v>indst med and high temp fuel type shifting</v>
      </c>
      <c r="L468" s="237">
        <f>IF(ISBLANK(INDEX('Policy Characteristics'!F:F,MATCH($C468,'Policy Characteristics'!$C:$C,0))),"",INDEX('Policy Characteristics'!F:F,MATCH($C468,'Policy Characteristics'!$C:$C,0)))</f>
        <v>0</v>
      </c>
      <c r="M468" s="237">
        <f>IF(ISBLANK(INDEX('Policy Characteristics'!G:G,MATCH($C468,'Policy Characteristics'!$C:$C,0))),"",INDEX('Policy Characteristics'!G:G,MATCH($C468,'Policy Characteristics'!$C:$C,0)))</f>
        <v>1</v>
      </c>
      <c r="N468" s="237">
        <f>IF(ISBLANK(INDEX('Policy Characteristics'!H:H,MATCH($C468,'Policy Characteristics'!$C:$C,0))),"",INDEX('Policy Characteristics'!H:H,MATCH($C468,'Policy Characteristics'!$C:$C,0)))</f>
        <v>0.01</v>
      </c>
      <c r="O468" s="293" t="str">
        <f>IF(ISBLANK(INDEX('Policy Characteristics'!I:I,MATCH($C468,'Policy Characteristics'!$C:$C,0))),"",INDEX('Policy Characteristics'!I:I,MATCH($C468,'Policy Characteristics'!$C:$C,0)))</f>
        <v>% of fuel shifted</v>
      </c>
      <c r="P468" s="293"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68" s="293" t="str">
        <f>IF(ISBLANK(INDEX('Policy Characteristics'!K:K,MATCH($C468,'Policy Characteristics'!$C:$C,0))),"",INDEX('Policy Characteristics'!K:K,MATCH($C468,'Policy Characteristics'!$C:$C,0)))</f>
        <v>industry-ag-main.html#fuel-switching</v>
      </c>
      <c r="R468" s="293" t="str">
        <f>IF(ISBLANK(INDEX('Policy Characteristics'!L:L,MATCH($C468,'Policy Characteristics'!$C:$C,0))),"",INDEX('Policy Characteristics'!L:L,MATCH($C468,'Policy Characteristics'!$C:$C,0)))</f>
        <v>industry-elec-and-hydrogen.html</v>
      </c>
    </row>
    <row r="469" spans="1:18" x14ac:dyDescent="0.25">
      <c r="A469" s="293" t="str">
        <f>IF(ISBLANK(INDEX('Policy Characteristics'!A:A,MATCH($C469,'Policy Characteristics'!$C:$C,0))),"",INDEX('Policy Characteristics'!A:A,MATCH($C469,'Policy Characteristics'!$C:$C,0)))</f>
        <v>Industry</v>
      </c>
      <c r="B469" s="294" t="str">
        <f>IF(ISBLANK(INDEX('Policy Characteristics'!B:B,MATCH($C469,'Policy Characteristics'!$C:$C,0))),"",INDEX('Policy Characteristics'!B:B,MATCH($C469,'Policy Characteristics'!$C:$C,0)))</f>
        <v>Electrification + Hydrogen (Med &amp; High Temp)</v>
      </c>
      <c r="C469" s="293" t="str">
        <f t="shared" si="31"/>
        <v>Fraction of Med and High Temp Industrial Heat Shifted to Other Fuels</v>
      </c>
      <c r="D469" s="298" t="s">
        <v>741</v>
      </c>
      <c r="E469" s="298" t="s">
        <v>799</v>
      </c>
      <c r="F469" t="s">
        <v>742</v>
      </c>
      <c r="G469" s="298" t="s">
        <v>800</v>
      </c>
      <c r="H469" s="20">
        <v>1210</v>
      </c>
      <c r="I469" s="295" t="s">
        <v>660</v>
      </c>
      <c r="J469" s="296" t="str">
        <f>IF(ISBLANK(INDEX('Policy Characteristics'!D:D,MATCH($C469,'Policy Characteristics'!$C:$C,0))),"",INDEX('Policy Characteristics'!D:D,MATCH($C469,'Policy Characteristics'!$C:$C,0)))</f>
        <v>Electrification + Hydrogen</v>
      </c>
      <c r="K469" s="293" t="str">
        <f>IF(ISBLANK(INDEX('Policy Characteristics'!E:E,MATCH($C469,'Policy Characteristics'!$C:$C,0))),"",INDEX('Policy Characteristics'!E:E,MATCH($C469,'Policy Characteristics'!$C:$C,0)))</f>
        <v>indst med and high temp fuel type shifting</v>
      </c>
      <c r="L469" s="237">
        <f>IF(ISBLANK(INDEX('Policy Characteristics'!F:F,MATCH($C469,'Policy Characteristics'!$C:$C,0))),"",INDEX('Policy Characteristics'!F:F,MATCH($C469,'Policy Characteristics'!$C:$C,0)))</f>
        <v>0</v>
      </c>
      <c r="M469" s="237">
        <f>IF(ISBLANK(INDEX('Policy Characteristics'!G:G,MATCH($C469,'Policy Characteristics'!$C:$C,0))),"",INDEX('Policy Characteristics'!G:G,MATCH($C469,'Policy Characteristics'!$C:$C,0)))</f>
        <v>1</v>
      </c>
      <c r="N469" s="237">
        <f>IF(ISBLANK(INDEX('Policy Characteristics'!H:H,MATCH($C469,'Policy Characteristics'!$C:$C,0))),"",INDEX('Policy Characteristics'!H:H,MATCH($C469,'Policy Characteristics'!$C:$C,0)))</f>
        <v>0.01</v>
      </c>
      <c r="O469" s="293" t="str">
        <f>IF(ISBLANK(INDEX('Policy Characteristics'!I:I,MATCH($C469,'Policy Characteristics'!$C:$C,0))),"",INDEX('Policy Characteristics'!I:I,MATCH($C469,'Policy Characteristics'!$C:$C,0)))</f>
        <v>% of fuel shifted</v>
      </c>
      <c r="P469" s="293"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69" s="293" t="str">
        <f>IF(ISBLANK(INDEX('Policy Characteristics'!K:K,MATCH($C469,'Policy Characteristics'!$C:$C,0))),"",INDEX('Policy Characteristics'!K:K,MATCH($C469,'Policy Characteristics'!$C:$C,0)))</f>
        <v>industry-ag-main.html#fuel-switching</v>
      </c>
      <c r="R469" s="293" t="str">
        <f>IF(ISBLANK(INDEX('Policy Characteristics'!L:L,MATCH($C469,'Policy Characteristics'!$C:$C,0))),"",INDEX('Policy Characteristics'!L:L,MATCH($C469,'Policy Characteristics'!$C:$C,0)))</f>
        <v>industry-elec-and-hydrogen.html</v>
      </c>
    </row>
    <row r="470" spans="1:18" x14ac:dyDescent="0.25">
      <c r="A470" s="293" t="str">
        <f>IF(ISBLANK(INDEX('Policy Characteristics'!A:A,MATCH($C470,'Policy Characteristics'!$C:$C,0))),"",INDEX('Policy Characteristics'!A:A,MATCH($C470,'Policy Characteristics'!$C:$C,0)))</f>
        <v>Industry</v>
      </c>
      <c r="B470" s="294" t="str">
        <f>IF(ISBLANK(INDEX('Policy Characteristics'!B:B,MATCH($C470,'Policy Characteristics'!$C:$C,0))),"",INDEX('Policy Characteristics'!B:B,MATCH($C470,'Policy Characteristics'!$C:$C,0)))</f>
        <v>Electrification + Hydrogen (Med &amp; High Temp)</v>
      </c>
      <c r="C470" s="293" t="str">
        <f t="shared" si="31"/>
        <v>Fraction of Med and High Temp Industrial Heat Shifted to Other Fuels</v>
      </c>
      <c r="D470" s="298" t="s">
        <v>741</v>
      </c>
      <c r="E470" s="298" t="s">
        <v>801</v>
      </c>
      <c r="F470" t="s">
        <v>742</v>
      </c>
      <c r="G470" s="298" t="s">
        <v>802</v>
      </c>
      <c r="H470" s="20">
        <v>1211</v>
      </c>
      <c r="I470" s="295" t="s">
        <v>660</v>
      </c>
      <c r="J470" s="296" t="str">
        <f>IF(ISBLANK(INDEX('Policy Characteristics'!D:D,MATCH($C470,'Policy Characteristics'!$C:$C,0))),"",INDEX('Policy Characteristics'!D:D,MATCH($C470,'Policy Characteristics'!$C:$C,0)))</f>
        <v>Electrification + Hydrogen</v>
      </c>
      <c r="K470" s="293" t="str">
        <f>IF(ISBLANK(INDEX('Policy Characteristics'!E:E,MATCH($C470,'Policy Characteristics'!$C:$C,0))),"",INDEX('Policy Characteristics'!E:E,MATCH($C470,'Policy Characteristics'!$C:$C,0)))</f>
        <v>indst med and high temp fuel type shifting</v>
      </c>
      <c r="L470" s="237">
        <f>IF(ISBLANK(INDEX('Policy Characteristics'!F:F,MATCH($C470,'Policy Characteristics'!$C:$C,0))),"",INDEX('Policy Characteristics'!F:F,MATCH($C470,'Policy Characteristics'!$C:$C,0)))</f>
        <v>0</v>
      </c>
      <c r="M470" s="237">
        <f>IF(ISBLANK(INDEX('Policy Characteristics'!G:G,MATCH($C470,'Policy Characteristics'!$C:$C,0))),"",INDEX('Policy Characteristics'!G:G,MATCH($C470,'Policy Characteristics'!$C:$C,0)))</f>
        <v>1</v>
      </c>
      <c r="N470" s="237">
        <f>IF(ISBLANK(INDEX('Policy Characteristics'!H:H,MATCH($C470,'Policy Characteristics'!$C:$C,0))),"",INDEX('Policy Characteristics'!H:H,MATCH($C470,'Policy Characteristics'!$C:$C,0)))</f>
        <v>0.01</v>
      </c>
      <c r="O470" s="293" t="str">
        <f>IF(ISBLANK(INDEX('Policy Characteristics'!I:I,MATCH($C470,'Policy Characteristics'!$C:$C,0))),"",INDEX('Policy Characteristics'!I:I,MATCH($C470,'Policy Characteristics'!$C:$C,0)))</f>
        <v>% of fuel shifted</v>
      </c>
      <c r="P470" s="293"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0" s="293" t="str">
        <f>IF(ISBLANK(INDEX('Policy Characteristics'!K:K,MATCH($C470,'Policy Characteristics'!$C:$C,0))),"",INDEX('Policy Characteristics'!K:K,MATCH($C470,'Policy Characteristics'!$C:$C,0)))</f>
        <v>industry-ag-main.html#fuel-switching</v>
      </c>
      <c r="R470" s="293" t="str">
        <f>IF(ISBLANK(INDEX('Policy Characteristics'!L:L,MATCH($C470,'Policy Characteristics'!$C:$C,0))),"",INDEX('Policy Characteristics'!L:L,MATCH($C470,'Policy Characteristics'!$C:$C,0)))</f>
        <v>industry-elec-and-hydrogen.html</v>
      </c>
    </row>
    <row r="471" spans="1:18" x14ac:dyDescent="0.25">
      <c r="A471" s="293" t="str">
        <f>IF(ISBLANK(INDEX('Policy Characteristics'!A:A,MATCH($C471,'Policy Characteristics'!$C:$C,0))),"",INDEX('Policy Characteristics'!A:A,MATCH($C471,'Policy Characteristics'!$C:$C,0)))</f>
        <v>Industry</v>
      </c>
      <c r="B471" s="294" t="str">
        <f>IF(ISBLANK(INDEX('Policy Characteristics'!B:B,MATCH($C471,'Policy Characteristics'!$C:$C,0))),"",INDEX('Policy Characteristics'!B:B,MATCH($C471,'Policy Characteristics'!$C:$C,0)))</f>
        <v>Electrification + Hydrogen (Med &amp; High Temp)</v>
      </c>
      <c r="C471" s="293" t="str">
        <f t="shared" si="31"/>
        <v>Fraction of Med and High Temp Industrial Heat Shifted to Other Fuels</v>
      </c>
      <c r="D471" s="298" t="s">
        <v>741</v>
      </c>
      <c r="E471" s="298" t="s">
        <v>803</v>
      </c>
      <c r="F471" t="s">
        <v>742</v>
      </c>
      <c r="G471" s="298" t="s">
        <v>804</v>
      </c>
      <c r="H471" s="20">
        <v>1212</v>
      </c>
      <c r="I471" s="295" t="s">
        <v>660</v>
      </c>
      <c r="J471" s="296" t="str">
        <f>IF(ISBLANK(INDEX('Policy Characteristics'!D:D,MATCH($C471,'Policy Characteristics'!$C:$C,0))),"",INDEX('Policy Characteristics'!D:D,MATCH($C471,'Policy Characteristics'!$C:$C,0)))</f>
        <v>Electrification + Hydrogen</v>
      </c>
      <c r="K471" s="293" t="str">
        <f>IF(ISBLANK(INDEX('Policy Characteristics'!E:E,MATCH($C471,'Policy Characteristics'!$C:$C,0))),"",INDEX('Policy Characteristics'!E:E,MATCH($C471,'Policy Characteristics'!$C:$C,0)))</f>
        <v>indst med and high temp fuel type shifting</v>
      </c>
      <c r="L471" s="237">
        <f>IF(ISBLANK(INDEX('Policy Characteristics'!F:F,MATCH($C471,'Policy Characteristics'!$C:$C,0))),"",INDEX('Policy Characteristics'!F:F,MATCH($C471,'Policy Characteristics'!$C:$C,0)))</f>
        <v>0</v>
      </c>
      <c r="M471" s="237">
        <f>IF(ISBLANK(INDEX('Policy Characteristics'!G:G,MATCH($C471,'Policy Characteristics'!$C:$C,0))),"",INDEX('Policy Characteristics'!G:G,MATCH($C471,'Policy Characteristics'!$C:$C,0)))</f>
        <v>1</v>
      </c>
      <c r="N471" s="237">
        <f>IF(ISBLANK(INDEX('Policy Characteristics'!H:H,MATCH($C471,'Policy Characteristics'!$C:$C,0))),"",INDEX('Policy Characteristics'!H:H,MATCH($C471,'Policy Characteristics'!$C:$C,0)))</f>
        <v>0.01</v>
      </c>
      <c r="O471" s="293" t="str">
        <f>IF(ISBLANK(INDEX('Policy Characteristics'!I:I,MATCH($C471,'Policy Characteristics'!$C:$C,0))),"",INDEX('Policy Characteristics'!I:I,MATCH($C471,'Policy Characteristics'!$C:$C,0)))</f>
        <v>% of fuel shifted</v>
      </c>
      <c r="P471" s="293"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1" s="293" t="str">
        <f>IF(ISBLANK(INDEX('Policy Characteristics'!K:K,MATCH($C471,'Policy Characteristics'!$C:$C,0))),"",INDEX('Policy Characteristics'!K:K,MATCH($C471,'Policy Characteristics'!$C:$C,0)))</f>
        <v>industry-ag-main.html#fuel-switching</v>
      </c>
      <c r="R471" s="293" t="str">
        <f>IF(ISBLANK(INDEX('Policy Characteristics'!L:L,MATCH($C471,'Policy Characteristics'!$C:$C,0))),"",INDEX('Policy Characteristics'!L:L,MATCH($C471,'Policy Characteristics'!$C:$C,0)))</f>
        <v>industry-elec-and-hydrogen.html</v>
      </c>
    </row>
    <row r="472" spans="1:18" x14ac:dyDescent="0.25">
      <c r="A472" s="293" t="str">
        <f>IF(ISBLANK(INDEX('Policy Characteristics'!A:A,MATCH($C472,'Policy Characteristics'!$C:$C,0))),"",INDEX('Policy Characteristics'!A:A,MATCH($C472,'Policy Characteristics'!$C:$C,0)))</f>
        <v>Industry</v>
      </c>
      <c r="B472" s="294" t="str">
        <f>IF(ISBLANK(INDEX('Policy Characteristics'!B:B,MATCH($C472,'Policy Characteristics'!$C:$C,0))),"",INDEX('Policy Characteristics'!B:B,MATCH($C472,'Policy Characteristics'!$C:$C,0)))</f>
        <v>Electrification + Hydrogen (Med &amp; High Temp)</v>
      </c>
      <c r="C472" s="293" t="str">
        <f t="shared" si="31"/>
        <v>Fraction of Med and High Temp Industrial Heat Shifted to Other Fuels</v>
      </c>
      <c r="D472" s="298" t="s">
        <v>741</v>
      </c>
      <c r="E472" s="298" t="s">
        <v>805</v>
      </c>
      <c r="F472" t="s">
        <v>742</v>
      </c>
      <c r="G472" s="298" t="s">
        <v>806</v>
      </c>
      <c r="H472" s="20">
        <v>1213</v>
      </c>
      <c r="I472" s="295" t="s">
        <v>660</v>
      </c>
      <c r="J472" s="296" t="str">
        <f>IF(ISBLANK(INDEX('Policy Characteristics'!D:D,MATCH($C472,'Policy Characteristics'!$C:$C,0))),"",INDEX('Policy Characteristics'!D:D,MATCH($C472,'Policy Characteristics'!$C:$C,0)))</f>
        <v>Electrification + Hydrogen</v>
      </c>
      <c r="K472" s="293" t="str">
        <f>IF(ISBLANK(INDEX('Policy Characteristics'!E:E,MATCH($C472,'Policy Characteristics'!$C:$C,0))),"",INDEX('Policy Characteristics'!E:E,MATCH($C472,'Policy Characteristics'!$C:$C,0)))</f>
        <v>indst med and high temp fuel type shifting</v>
      </c>
      <c r="L472" s="237">
        <f>IF(ISBLANK(INDEX('Policy Characteristics'!F:F,MATCH($C472,'Policy Characteristics'!$C:$C,0))),"",INDEX('Policy Characteristics'!F:F,MATCH($C472,'Policy Characteristics'!$C:$C,0)))</f>
        <v>0</v>
      </c>
      <c r="M472" s="237">
        <f>IF(ISBLANK(INDEX('Policy Characteristics'!G:G,MATCH($C472,'Policy Characteristics'!$C:$C,0))),"",INDEX('Policy Characteristics'!G:G,MATCH($C472,'Policy Characteristics'!$C:$C,0)))</f>
        <v>1</v>
      </c>
      <c r="N472" s="237">
        <f>IF(ISBLANK(INDEX('Policy Characteristics'!H:H,MATCH($C472,'Policy Characteristics'!$C:$C,0))),"",INDEX('Policy Characteristics'!H:H,MATCH($C472,'Policy Characteristics'!$C:$C,0)))</f>
        <v>0.01</v>
      </c>
      <c r="O472" s="293" t="str">
        <f>IF(ISBLANK(INDEX('Policy Characteristics'!I:I,MATCH($C472,'Policy Characteristics'!$C:$C,0))),"",INDEX('Policy Characteristics'!I:I,MATCH($C472,'Policy Characteristics'!$C:$C,0)))</f>
        <v>% of fuel shifted</v>
      </c>
      <c r="P472" s="293"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2" s="293" t="str">
        <f>IF(ISBLANK(INDEX('Policy Characteristics'!K:K,MATCH($C472,'Policy Characteristics'!$C:$C,0))),"",INDEX('Policy Characteristics'!K:K,MATCH($C472,'Policy Characteristics'!$C:$C,0)))</f>
        <v>industry-ag-main.html#fuel-switching</v>
      </c>
      <c r="R472" s="293" t="str">
        <f>IF(ISBLANK(INDEX('Policy Characteristics'!L:L,MATCH($C472,'Policy Characteristics'!$C:$C,0))),"",INDEX('Policy Characteristics'!L:L,MATCH($C472,'Policy Characteristics'!$C:$C,0)))</f>
        <v>industry-elec-and-hydrogen.html</v>
      </c>
    </row>
    <row r="473" spans="1:18" x14ac:dyDescent="0.25">
      <c r="A473" s="293" t="str">
        <f>IF(ISBLANK(INDEX('Policy Characteristics'!A:A,MATCH($C473,'Policy Characteristics'!$C:$C,0))),"",INDEX('Policy Characteristics'!A:A,MATCH($C473,'Policy Characteristics'!$C:$C,0)))</f>
        <v>Industry</v>
      </c>
      <c r="B473" s="294" t="str">
        <f>IF(ISBLANK(INDEX('Policy Characteristics'!B:B,MATCH($C473,'Policy Characteristics'!$C:$C,0))),"",INDEX('Policy Characteristics'!B:B,MATCH($C473,'Policy Characteristics'!$C:$C,0)))</f>
        <v>Electrification + Hydrogen (Med &amp; High Temp)</v>
      </c>
      <c r="C473" s="293" t="str">
        <f t="shared" si="31"/>
        <v>Fraction of Med and High Temp Industrial Heat Shifted to Other Fuels</v>
      </c>
      <c r="D473" s="298" t="s">
        <v>741</v>
      </c>
      <c r="E473" s="298" t="s">
        <v>807</v>
      </c>
      <c r="F473" t="s">
        <v>742</v>
      </c>
      <c r="G473" s="298" t="s">
        <v>808</v>
      </c>
      <c r="H473" s="20">
        <v>1214</v>
      </c>
      <c r="I473" s="295" t="s">
        <v>660</v>
      </c>
      <c r="J473" s="296" t="str">
        <f>IF(ISBLANK(INDEX('Policy Characteristics'!D:D,MATCH($C473,'Policy Characteristics'!$C:$C,0))),"",INDEX('Policy Characteristics'!D:D,MATCH($C473,'Policy Characteristics'!$C:$C,0)))</f>
        <v>Electrification + Hydrogen</v>
      </c>
      <c r="K473" s="293" t="str">
        <f>IF(ISBLANK(INDEX('Policy Characteristics'!E:E,MATCH($C473,'Policy Characteristics'!$C:$C,0))),"",INDEX('Policy Characteristics'!E:E,MATCH($C473,'Policy Characteristics'!$C:$C,0)))</f>
        <v>indst med and high temp fuel type shifting</v>
      </c>
      <c r="L473" s="237">
        <f>IF(ISBLANK(INDEX('Policy Characteristics'!F:F,MATCH($C473,'Policy Characteristics'!$C:$C,0))),"",INDEX('Policy Characteristics'!F:F,MATCH($C473,'Policy Characteristics'!$C:$C,0)))</f>
        <v>0</v>
      </c>
      <c r="M473" s="237">
        <f>IF(ISBLANK(INDEX('Policy Characteristics'!G:G,MATCH($C473,'Policy Characteristics'!$C:$C,0))),"",INDEX('Policy Characteristics'!G:G,MATCH($C473,'Policy Characteristics'!$C:$C,0)))</f>
        <v>1</v>
      </c>
      <c r="N473" s="237">
        <f>IF(ISBLANK(INDEX('Policy Characteristics'!H:H,MATCH($C473,'Policy Characteristics'!$C:$C,0))),"",INDEX('Policy Characteristics'!H:H,MATCH($C473,'Policy Characteristics'!$C:$C,0)))</f>
        <v>0.01</v>
      </c>
      <c r="O473" s="293" t="str">
        <f>IF(ISBLANK(INDEX('Policy Characteristics'!I:I,MATCH($C473,'Policy Characteristics'!$C:$C,0))),"",INDEX('Policy Characteristics'!I:I,MATCH($C473,'Policy Characteristics'!$C:$C,0)))</f>
        <v>% of fuel shifted</v>
      </c>
      <c r="P473" s="293"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3" s="293" t="str">
        <f>IF(ISBLANK(INDEX('Policy Characteristics'!K:K,MATCH($C473,'Policy Characteristics'!$C:$C,0))),"",INDEX('Policy Characteristics'!K:K,MATCH($C473,'Policy Characteristics'!$C:$C,0)))</f>
        <v>industry-ag-main.html#fuel-switching</v>
      </c>
      <c r="R473" s="293" t="str">
        <f>IF(ISBLANK(INDEX('Policy Characteristics'!L:L,MATCH($C473,'Policy Characteristics'!$C:$C,0))),"",INDEX('Policy Characteristics'!L:L,MATCH($C473,'Policy Characteristics'!$C:$C,0)))</f>
        <v>industry-elec-and-hydrogen.html</v>
      </c>
    </row>
    <row r="474" spans="1:18" x14ac:dyDescent="0.25">
      <c r="A474" s="293" t="str">
        <f>IF(ISBLANK(INDEX('Policy Characteristics'!A:A,MATCH($C474,'Policy Characteristics'!$C:$C,0))),"",INDEX('Policy Characteristics'!A:A,MATCH($C474,'Policy Characteristics'!$C:$C,0)))</f>
        <v>Industry</v>
      </c>
      <c r="B474" s="294" t="str">
        <f>IF(ISBLANK(INDEX('Policy Characteristics'!B:B,MATCH($C474,'Policy Characteristics'!$C:$C,0))),"",INDEX('Policy Characteristics'!B:B,MATCH($C474,'Policy Characteristics'!$C:$C,0)))</f>
        <v>Electrification + Hydrogen (Med &amp; High Temp)</v>
      </c>
      <c r="C474" s="293" t="str">
        <f t="shared" si="31"/>
        <v>Fraction of Med and High Temp Industrial Heat Shifted to Other Fuels</v>
      </c>
      <c r="D474" s="298" t="s">
        <v>741</v>
      </c>
      <c r="E474" s="298" t="s">
        <v>809</v>
      </c>
      <c r="F474" t="s">
        <v>742</v>
      </c>
      <c r="G474" s="298" t="s">
        <v>810</v>
      </c>
      <c r="H474" s="20">
        <v>1215</v>
      </c>
      <c r="I474" s="295" t="s">
        <v>660</v>
      </c>
      <c r="J474" s="296" t="str">
        <f>IF(ISBLANK(INDEX('Policy Characteristics'!D:D,MATCH($C474,'Policy Characteristics'!$C:$C,0))),"",INDEX('Policy Characteristics'!D:D,MATCH($C474,'Policy Characteristics'!$C:$C,0)))</f>
        <v>Electrification + Hydrogen</v>
      </c>
      <c r="K474" s="293" t="str">
        <f>IF(ISBLANK(INDEX('Policy Characteristics'!E:E,MATCH($C474,'Policy Characteristics'!$C:$C,0))),"",INDEX('Policy Characteristics'!E:E,MATCH($C474,'Policy Characteristics'!$C:$C,0)))</f>
        <v>indst med and high temp fuel type shifting</v>
      </c>
      <c r="L474" s="237">
        <f>IF(ISBLANK(INDEX('Policy Characteristics'!F:F,MATCH($C474,'Policy Characteristics'!$C:$C,0))),"",INDEX('Policy Characteristics'!F:F,MATCH($C474,'Policy Characteristics'!$C:$C,0)))</f>
        <v>0</v>
      </c>
      <c r="M474" s="237">
        <f>IF(ISBLANK(INDEX('Policy Characteristics'!G:G,MATCH($C474,'Policy Characteristics'!$C:$C,0))),"",INDEX('Policy Characteristics'!G:G,MATCH($C474,'Policy Characteristics'!$C:$C,0)))</f>
        <v>1</v>
      </c>
      <c r="N474" s="237">
        <f>IF(ISBLANK(INDEX('Policy Characteristics'!H:H,MATCH($C474,'Policy Characteristics'!$C:$C,0))),"",INDEX('Policy Characteristics'!H:H,MATCH($C474,'Policy Characteristics'!$C:$C,0)))</f>
        <v>0.01</v>
      </c>
      <c r="O474" s="293" t="str">
        <f>IF(ISBLANK(INDEX('Policy Characteristics'!I:I,MATCH($C474,'Policy Characteristics'!$C:$C,0))),"",INDEX('Policy Characteristics'!I:I,MATCH($C474,'Policy Characteristics'!$C:$C,0)))</f>
        <v>% of fuel shifted</v>
      </c>
      <c r="P474" s="293"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4" s="293" t="str">
        <f>IF(ISBLANK(INDEX('Policy Characteristics'!K:K,MATCH($C474,'Policy Characteristics'!$C:$C,0))),"",INDEX('Policy Characteristics'!K:K,MATCH($C474,'Policy Characteristics'!$C:$C,0)))</f>
        <v>industry-ag-main.html#fuel-switching</v>
      </c>
      <c r="R474" s="293" t="str">
        <f>IF(ISBLANK(INDEX('Policy Characteristics'!L:L,MATCH($C474,'Policy Characteristics'!$C:$C,0))),"",INDEX('Policy Characteristics'!L:L,MATCH($C474,'Policy Characteristics'!$C:$C,0)))</f>
        <v>industry-elec-and-hydrogen.html</v>
      </c>
    </row>
    <row r="475" spans="1:18" x14ac:dyDescent="0.25">
      <c r="A475" s="293" t="str">
        <f>IF(ISBLANK(INDEX('Policy Characteristics'!A:A,MATCH($C475,'Policy Characteristics'!$C:$C,0))),"",INDEX('Policy Characteristics'!A:A,MATCH($C475,'Policy Characteristics'!$C:$C,0)))</f>
        <v>Industry</v>
      </c>
      <c r="B475" s="294" t="str">
        <f>IF(ISBLANK(INDEX('Policy Characteristics'!B:B,MATCH($C475,'Policy Characteristics'!$C:$C,0))),"",INDEX('Policy Characteristics'!B:B,MATCH($C475,'Policy Characteristics'!$C:$C,0)))</f>
        <v>Electrification + Hydrogen (Med &amp; High Temp)</v>
      </c>
      <c r="C475" s="293" t="str">
        <f t="shared" si="31"/>
        <v>Fraction of Med and High Temp Industrial Heat Shifted to Other Fuels</v>
      </c>
      <c r="D475" s="298" t="s">
        <v>741</v>
      </c>
      <c r="E475" s="298" t="s">
        <v>811</v>
      </c>
      <c r="F475" t="s">
        <v>742</v>
      </c>
      <c r="G475" s="298" t="s">
        <v>812</v>
      </c>
      <c r="H475" s="20">
        <v>1216</v>
      </c>
      <c r="I475" s="295" t="s">
        <v>660</v>
      </c>
      <c r="J475" s="296" t="str">
        <f>IF(ISBLANK(INDEX('Policy Characteristics'!D:D,MATCH($C475,'Policy Characteristics'!$C:$C,0))),"",INDEX('Policy Characteristics'!D:D,MATCH($C475,'Policy Characteristics'!$C:$C,0)))</f>
        <v>Electrification + Hydrogen</v>
      </c>
      <c r="K475" s="293" t="str">
        <f>IF(ISBLANK(INDEX('Policy Characteristics'!E:E,MATCH($C475,'Policy Characteristics'!$C:$C,0))),"",INDEX('Policy Characteristics'!E:E,MATCH($C475,'Policy Characteristics'!$C:$C,0)))</f>
        <v>indst med and high temp fuel type shifting</v>
      </c>
      <c r="L475" s="237">
        <f>IF(ISBLANK(INDEX('Policy Characteristics'!F:F,MATCH($C475,'Policy Characteristics'!$C:$C,0))),"",INDEX('Policy Characteristics'!F:F,MATCH($C475,'Policy Characteristics'!$C:$C,0)))</f>
        <v>0</v>
      </c>
      <c r="M475" s="237">
        <f>IF(ISBLANK(INDEX('Policy Characteristics'!G:G,MATCH($C475,'Policy Characteristics'!$C:$C,0))),"",INDEX('Policy Characteristics'!G:G,MATCH($C475,'Policy Characteristics'!$C:$C,0)))</f>
        <v>1</v>
      </c>
      <c r="N475" s="237">
        <f>IF(ISBLANK(INDEX('Policy Characteristics'!H:H,MATCH($C475,'Policy Characteristics'!$C:$C,0))),"",INDEX('Policy Characteristics'!H:H,MATCH($C475,'Policy Characteristics'!$C:$C,0)))</f>
        <v>0.01</v>
      </c>
      <c r="O475" s="293" t="str">
        <f>IF(ISBLANK(INDEX('Policy Characteristics'!I:I,MATCH($C475,'Policy Characteristics'!$C:$C,0))),"",INDEX('Policy Characteristics'!I:I,MATCH($C475,'Policy Characteristics'!$C:$C,0)))</f>
        <v>% of fuel shifted</v>
      </c>
      <c r="P475" s="293"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5" s="293" t="str">
        <f>IF(ISBLANK(INDEX('Policy Characteristics'!K:K,MATCH($C475,'Policy Characteristics'!$C:$C,0))),"",INDEX('Policy Characteristics'!K:K,MATCH($C475,'Policy Characteristics'!$C:$C,0)))</f>
        <v>industry-ag-main.html#fuel-switching</v>
      </c>
      <c r="R475" s="293" t="str">
        <f>IF(ISBLANK(INDEX('Policy Characteristics'!L:L,MATCH($C475,'Policy Characteristics'!$C:$C,0))),"",INDEX('Policy Characteristics'!L:L,MATCH($C475,'Policy Characteristics'!$C:$C,0)))</f>
        <v>industry-elec-and-hydrogen.html</v>
      </c>
    </row>
    <row r="476" spans="1:18" x14ac:dyDescent="0.25">
      <c r="A476" s="293" t="str">
        <f>IF(ISBLANK(INDEX('Policy Characteristics'!A:A,MATCH($C476,'Policy Characteristics'!$C:$C,0))),"",INDEX('Policy Characteristics'!A:A,MATCH($C476,'Policy Characteristics'!$C:$C,0)))</f>
        <v>Industry</v>
      </c>
      <c r="B476" s="294" t="str">
        <f>IF(ISBLANK(INDEX('Policy Characteristics'!B:B,MATCH($C476,'Policy Characteristics'!$C:$C,0))),"",INDEX('Policy Characteristics'!B:B,MATCH($C476,'Policy Characteristics'!$C:$C,0)))</f>
        <v>Electrification + Hydrogen (Med &amp; High Temp)</v>
      </c>
      <c r="C476" s="293" t="str">
        <f t="shared" si="31"/>
        <v>Fraction of Med and High Temp Industrial Heat Shifted to Other Fuels</v>
      </c>
      <c r="D476" s="298" t="s">
        <v>741</v>
      </c>
      <c r="E476" s="298" t="s">
        <v>813</v>
      </c>
      <c r="F476" t="s">
        <v>742</v>
      </c>
      <c r="G476" s="298" t="s">
        <v>814</v>
      </c>
      <c r="H476" s="20">
        <v>1217</v>
      </c>
      <c r="I476" s="295" t="s">
        <v>660</v>
      </c>
      <c r="J476" s="296" t="str">
        <f>IF(ISBLANK(INDEX('Policy Characteristics'!D:D,MATCH($C476,'Policy Characteristics'!$C:$C,0))),"",INDEX('Policy Characteristics'!D:D,MATCH($C476,'Policy Characteristics'!$C:$C,0)))</f>
        <v>Electrification + Hydrogen</v>
      </c>
      <c r="K476" s="293" t="str">
        <f>IF(ISBLANK(INDEX('Policy Characteristics'!E:E,MATCH($C476,'Policy Characteristics'!$C:$C,0))),"",INDEX('Policy Characteristics'!E:E,MATCH($C476,'Policy Characteristics'!$C:$C,0)))</f>
        <v>indst med and high temp fuel type shifting</v>
      </c>
      <c r="L476" s="237">
        <f>IF(ISBLANK(INDEX('Policy Characteristics'!F:F,MATCH($C476,'Policy Characteristics'!$C:$C,0))),"",INDEX('Policy Characteristics'!F:F,MATCH($C476,'Policy Characteristics'!$C:$C,0)))</f>
        <v>0</v>
      </c>
      <c r="M476" s="237">
        <f>IF(ISBLANK(INDEX('Policy Characteristics'!G:G,MATCH($C476,'Policy Characteristics'!$C:$C,0))),"",INDEX('Policy Characteristics'!G:G,MATCH($C476,'Policy Characteristics'!$C:$C,0)))</f>
        <v>1</v>
      </c>
      <c r="N476" s="237">
        <f>IF(ISBLANK(INDEX('Policy Characteristics'!H:H,MATCH($C476,'Policy Characteristics'!$C:$C,0))),"",INDEX('Policy Characteristics'!H:H,MATCH($C476,'Policy Characteristics'!$C:$C,0)))</f>
        <v>0.01</v>
      </c>
      <c r="O476" s="293" t="str">
        <f>IF(ISBLANK(INDEX('Policy Characteristics'!I:I,MATCH($C476,'Policy Characteristics'!$C:$C,0))),"",INDEX('Policy Characteristics'!I:I,MATCH($C476,'Policy Characteristics'!$C:$C,0)))</f>
        <v>% of fuel shifted</v>
      </c>
      <c r="P476" s="293"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6" s="293" t="str">
        <f>IF(ISBLANK(INDEX('Policy Characteristics'!K:K,MATCH($C476,'Policy Characteristics'!$C:$C,0))),"",INDEX('Policy Characteristics'!K:K,MATCH($C476,'Policy Characteristics'!$C:$C,0)))</f>
        <v>industry-ag-main.html#fuel-switching</v>
      </c>
      <c r="R476" s="293" t="str">
        <f>IF(ISBLANK(INDEX('Policy Characteristics'!L:L,MATCH($C476,'Policy Characteristics'!$C:$C,0))),"",INDEX('Policy Characteristics'!L:L,MATCH($C476,'Policy Characteristics'!$C:$C,0)))</f>
        <v>industry-elec-and-hydrogen.html</v>
      </c>
    </row>
    <row r="477" spans="1:18" x14ac:dyDescent="0.25">
      <c r="A477" s="293" t="str">
        <f>IF(ISBLANK(INDEX('Policy Characteristics'!A:A,MATCH($C477,'Policy Characteristics'!$C:$C,0))),"",INDEX('Policy Characteristics'!A:A,MATCH($C477,'Policy Characteristics'!$C:$C,0)))</f>
        <v>Industry</v>
      </c>
      <c r="B477" s="294" t="str">
        <f>IF(ISBLANK(INDEX('Policy Characteristics'!B:B,MATCH($C477,'Policy Characteristics'!$C:$C,0))),"",INDEX('Policy Characteristics'!B:B,MATCH($C477,'Policy Characteristics'!$C:$C,0)))</f>
        <v>Electrification + Hydrogen (Med &amp; High Temp)</v>
      </c>
      <c r="C477" s="293" t="str">
        <f t="shared" si="31"/>
        <v>Fraction of Med and High Temp Industrial Heat Shifted to Other Fuels</v>
      </c>
      <c r="D477" s="299" t="s">
        <v>743</v>
      </c>
      <c r="E477" s="298" t="s">
        <v>795</v>
      </c>
      <c r="F477" t="s">
        <v>744</v>
      </c>
      <c r="G477" s="298" t="s">
        <v>796</v>
      </c>
      <c r="H477" s="20">
        <v>1218</v>
      </c>
      <c r="I477" s="295" t="s">
        <v>650</v>
      </c>
      <c r="J477" s="296" t="str">
        <f>IF(ISBLANK(INDEX('Policy Characteristics'!D:D,MATCH($C477,'Policy Characteristics'!$C:$C,0))),"",INDEX('Policy Characteristics'!D:D,MATCH($C477,'Policy Characteristics'!$C:$C,0)))</f>
        <v>Electrification + Hydrogen</v>
      </c>
      <c r="K477" s="293" t="str">
        <f>IF(ISBLANK(INDEX('Policy Characteristics'!E:E,MATCH($C477,'Policy Characteristics'!$C:$C,0))),"",INDEX('Policy Characteristics'!E:E,MATCH($C477,'Policy Characteristics'!$C:$C,0)))</f>
        <v>indst med and high temp fuel type shifting</v>
      </c>
      <c r="L477" s="237">
        <f>IF(ISBLANK(INDEX('Policy Characteristics'!F:F,MATCH($C477,'Policy Characteristics'!$C:$C,0))),"",INDEX('Policy Characteristics'!F:F,MATCH($C477,'Policy Characteristics'!$C:$C,0)))</f>
        <v>0</v>
      </c>
      <c r="M477" s="237">
        <f>IF(ISBLANK(INDEX('Policy Characteristics'!G:G,MATCH($C477,'Policy Characteristics'!$C:$C,0))),"",INDEX('Policy Characteristics'!G:G,MATCH($C477,'Policy Characteristics'!$C:$C,0)))</f>
        <v>1</v>
      </c>
      <c r="N477" s="237">
        <f>IF(ISBLANK(INDEX('Policy Characteristics'!H:H,MATCH($C477,'Policy Characteristics'!$C:$C,0))),"",INDEX('Policy Characteristics'!H:H,MATCH($C477,'Policy Characteristics'!$C:$C,0)))</f>
        <v>0.01</v>
      </c>
      <c r="O477" s="293" t="str">
        <f>IF(ISBLANK(INDEX('Policy Characteristics'!I:I,MATCH($C477,'Policy Characteristics'!$C:$C,0))),"",INDEX('Policy Characteristics'!I:I,MATCH($C477,'Policy Characteristics'!$C:$C,0)))</f>
        <v>% of fuel shifted</v>
      </c>
      <c r="P477" s="293"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7" s="293" t="str">
        <f>IF(ISBLANK(INDEX('Policy Characteristics'!K:K,MATCH($C477,'Policy Characteristics'!$C:$C,0))),"",INDEX('Policy Characteristics'!K:K,MATCH($C477,'Policy Characteristics'!$C:$C,0)))</f>
        <v>industry-ag-main.html#fuel-switching</v>
      </c>
      <c r="R477" s="293" t="str">
        <f>IF(ISBLANK(INDEX('Policy Characteristics'!L:L,MATCH($C477,'Policy Characteristics'!$C:$C,0))),"",INDEX('Policy Characteristics'!L:L,MATCH($C477,'Policy Characteristics'!$C:$C,0)))</f>
        <v>industry-elec-and-hydrogen.html</v>
      </c>
    </row>
    <row r="478" spans="1:18" x14ac:dyDescent="0.25">
      <c r="A478" s="293" t="str">
        <f>IF(ISBLANK(INDEX('Policy Characteristics'!A:A,MATCH($C478,'Policy Characteristics'!$C:$C,0))),"",INDEX('Policy Characteristics'!A:A,MATCH($C478,'Policy Characteristics'!$C:$C,0)))</f>
        <v>Industry</v>
      </c>
      <c r="B478" s="294" t="str">
        <f>IF(ISBLANK(INDEX('Policy Characteristics'!B:B,MATCH($C478,'Policy Characteristics'!$C:$C,0))),"",INDEX('Policy Characteristics'!B:B,MATCH($C478,'Policy Characteristics'!$C:$C,0)))</f>
        <v>Electrification + Hydrogen (Med &amp; High Temp)</v>
      </c>
      <c r="C478" s="293" t="str">
        <f t="shared" si="31"/>
        <v>Fraction of Med and High Temp Industrial Heat Shifted to Other Fuels</v>
      </c>
      <c r="D478" s="299" t="s">
        <v>743</v>
      </c>
      <c r="E478" s="298" t="s">
        <v>797</v>
      </c>
      <c r="F478" t="s">
        <v>744</v>
      </c>
      <c r="G478" s="298" t="s">
        <v>798</v>
      </c>
      <c r="H478" s="20">
        <v>1219</v>
      </c>
      <c r="I478" s="295" t="s">
        <v>660</v>
      </c>
      <c r="J478" s="296" t="str">
        <f>IF(ISBLANK(INDEX('Policy Characteristics'!D:D,MATCH($C478,'Policy Characteristics'!$C:$C,0))),"",INDEX('Policy Characteristics'!D:D,MATCH($C478,'Policy Characteristics'!$C:$C,0)))</f>
        <v>Electrification + Hydrogen</v>
      </c>
      <c r="K478" s="293" t="str">
        <f>IF(ISBLANK(INDEX('Policy Characteristics'!E:E,MATCH($C478,'Policy Characteristics'!$C:$C,0))),"",INDEX('Policy Characteristics'!E:E,MATCH($C478,'Policy Characteristics'!$C:$C,0)))</f>
        <v>indst med and high temp fuel type shifting</v>
      </c>
      <c r="L478" s="237">
        <f>IF(ISBLANK(INDEX('Policy Characteristics'!F:F,MATCH($C478,'Policy Characteristics'!$C:$C,0))),"",INDEX('Policy Characteristics'!F:F,MATCH($C478,'Policy Characteristics'!$C:$C,0)))</f>
        <v>0</v>
      </c>
      <c r="M478" s="237">
        <f>IF(ISBLANK(INDEX('Policy Characteristics'!G:G,MATCH($C478,'Policy Characteristics'!$C:$C,0))),"",INDEX('Policy Characteristics'!G:G,MATCH($C478,'Policy Characteristics'!$C:$C,0)))</f>
        <v>1</v>
      </c>
      <c r="N478" s="237">
        <f>IF(ISBLANK(INDEX('Policy Characteristics'!H:H,MATCH($C478,'Policy Characteristics'!$C:$C,0))),"",INDEX('Policy Characteristics'!H:H,MATCH($C478,'Policy Characteristics'!$C:$C,0)))</f>
        <v>0.01</v>
      </c>
      <c r="O478" s="293" t="str">
        <f>IF(ISBLANK(INDEX('Policy Characteristics'!I:I,MATCH($C478,'Policy Characteristics'!$C:$C,0))),"",INDEX('Policy Characteristics'!I:I,MATCH($C478,'Policy Characteristics'!$C:$C,0)))</f>
        <v>% of fuel shifted</v>
      </c>
      <c r="P478" s="293"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8" s="293" t="str">
        <f>IF(ISBLANK(INDEX('Policy Characteristics'!K:K,MATCH($C478,'Policy Characteristics'!$C:$C,0))),"",INDEX('Policy Characteristics'!K:K,MATCH($C478,'Policy Characteristics'!$C:$C,0)))</f>
        <v>industry-ag-main.html#fuel-switching</v>
      </c>
      <c r="R478" s="293" t="str">
        <f>IF(ISBLANK(INDEX('Policy Characteristics'!L:L,MATCH($C478,'Policy Characteristics'!$C:$C,0))),"",INDEX('Policy Characteristics'!L:L,MATCH($C478,'Policy Characteristics'!$C:$C,0)))</f>
        <v>industry-elec-and-hydrogen.html</v>
      </c>
    </row>
    <row r="479" spans="1:18" x14ac:dyDescent="0.25">
      <c r="A479" s="293" t="str">
        <f>IF(ISBLANK(INDEX('Policy Characteristics'!A:A,MATCH($C479,'Policy Characteristics'!$C:$C,0))),"",INDEX('Policy Characteristics'!A:A,MATCH($C479,'Policy Characteristics'!$C:$C,0)))</f>
        <v>Industry</v>
      </c>
      <c r="B479" s="294" t="str">
        <f>IF(ISBLANK(INDEX('Policy Characteristics'!B:B,MATCH($C479,'Policy Characteristics'!$C:$C,0))),"",INDEX('Policy Characteristics'!B:B,MATCH($C479,'Policy Characteristics'!$C:$C,0)))</f>
        <v>Electrification + Hydrogen (Med &amp; High Temp)</v>
      </c>
      <c r="C479" s="293" t="str">
        <f t="shared" si="31"/>
        <v>Fraction of Med and High Temp Industrial Heat Shifted to Other Fuels</v>
      </c>
      <c r="D479" s="299" t="s">
        <v>743</v>
      </c>
      <c r="E479" s="298" t="s">
        <v>799</v>
      </c>
      <c r="F479" t="s">
        <v>744</v>
      </c>
      <c r="G479" s="298" t="s">
        <v>800</v>
      </c>
      <c r="H479" s="20">
        <v>1220</v>
      </c>
      <c r="I479" s="295" t="s">
        <v>660</v>
      </c>
      <c r="J479" s="296" t="str">
        <f>IF(ISBLANK(INDEX('Policy Characteristics'!D:D,MATCH($C479,'Policy Characteristics'!$C:$C,0))),"",INDEX('Policy Characteristics'!D:D,MATCH($C479,'Policy Characteristics'!$C:$C,0)))</f>
        <v>Electrification + Hydrogen</v>
      </c>
      <c r="K479" s="293" t="str">
        <f>IF(ISBLANK(INDEX('Policy Characteristics'!E:E,MATCH($C479,'Policy Characteristics'!$C:$C,0))),"",INDEX('Policy Characteristics'!E:E,MATCH($C479,'Policy Characteristics'!$C:$C,0)))</f>
        <v>indst med and high temp fuel type shifting</v>
      </c>
      <c r="L479" s="237">
        <f>IF(ISBLANK(INDEX('Policy Characteristics'!F:F,MATCH($C479,'Policy Characteristics'!$C:$C,0))),"",INDEX('Policy Characteristics'!F:F,MATCH($C479,'Policy Characteristics'!$C:$C,0)))</f>
        <v>0</v>
      </c>
      <c r="M479" s="237">
        <f>IF(ISBLANK(INDEX('Policy Characteristics'!G:G,MATCH($C479,'Policy Characteristics'!$C:$C,0))),"",INDEX('Policy Characteristics'!G:G,MATCH($C479,'Policy Characteristics'!$C:$C,0)))</f>
        <v>1</v>
      </c>
      <c r="N479" s="237">
        <f>IF(ISBLANK(INDEX('Policy Characteristics'!H:H,MATCH($C479,'Policy Characteristics'!$C:$C,0))),"",INDEX('Policy Characteristics'!H:H,MATCH($C479,'Policy Characteristics'!$C:$C,0)))</f>
        <v>0.01</v>
      </c>
      <c r="O479" s="293" t="str">
        <f>IF(ISBLANK(INDEX('Policy Characteristics'!I:I,MATCH($C479,'Policy Characteristics'!$C:$C,0))),"",INDEX('Policy Characteristics'!I:I,MATCH($C479,'Policy Characteristics'!$C:$C,0)))</f>
        <v>% of fuel shifted</v>
      </c>
      <c r="P479" s="293"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9" s="293" t="str">
        <f>IF(ISBLANK(INDEX('Policy Characteristics'!K:K,MATCH($C479,'Policy Characteristics'!$C:$C,0))),"",INDEX('Policy Characteristics'!K:K,MATCH($C479,'Policy Characteristics'!$C:$C,0)))</f>
        <v>industry-ag-main.html#fuel-switching</v>
      </c>
      <c r="R479" s="293" t="str">
        <f>IF(ISBLANK(INDEX('Policy Characteristics'!L:L,MATCH($C479,'Policy Characteristics'!$C:$C,0))),"",INDEX('Policy Characteristics'!L:L,MATCH($C479,'Policy Characteristics'!$C:$C,0)))</f>
        <v>industry-elec-and-hydrogen.html</v>
      </c>
    </row>
    <row r="480" spans="1:18" x14ac:dyDescent="0.25">
      <c r="A480" s="293" t="str">
        <f>IF(ISBLANK(INDEX('Policy Characteristics'!A:A,MATCH($C480,'Policy Characteristics'!$C:$C,0))),"",INDEX('Policy Characteristics'!A:A,MATCH($C480,'Policy Characteristics'!$C:$C,0)))</f>
        <v>Industry</v>
      </c>
      <c r="B480" s="294" t="str">
        <f>IF(ISBLANK(INDEX('Policy Characteristics'!B:B,MATCH($C480,'Policy Characteristics'!$C:$C,0))),"",INDEX('Policy Characteristics'!B:B,MATCH($C480,'Policy Characteristics'!$C:$C,0)))</f>
        <v>Electrification + Hydrogen (Med &amp; High Temp)</v>
      </c>
      <c r="C480" s="293" t="str">
        <f t="shared" si="31"/>
        <v>Fraction of Med and High Temp Industrial Heat Shifted to Other Fuels</v>
      </c>
      <c r="D480" s="299" t="s">
        <v>743</v>
      </c>
      <c r="E480" s="298" t="s">
        <v>801</v>
      </c>
      <c r="F480" t="s">
        <v>744</v>
      </c>
      <c r="G480" s="298" t="s">
        <v>802</v>
      </c>
      <c r="H480" s="20">
        <v>1221</v>
      </c>
      <c r="I480" s="295" t="s">
        <v>660</v>
      </c>
      <c r="J480" s="296" t="str">
        <f>IF(ISBLANK(INDEX('Policy Characteristics'!D:D,MATCH($C480,'Policy Characteristics'!$C:$C,0))),"",INDEX('Policy Characteristics'!D:D,MATCH($C480,'Policy Characteristics'!$C:$C,0)))</f>
        <v>Electrification + Hydrogen</v>
      </c>
      <c r="K480" s="293" t="str">
        <f>IF(ISBLANK(INDEX('Policy Characteristics'!E:E,MATCH($C480,'Policy Characteristics'!$C:$C,0))),"",INDEX('Policy Characteristics'!E:E,MATCH($C480,'Policy Characteristics'!$C:$C,0)))</f>
        <v>indst med and high temp fuel type shifting</v>
      </c>
      <c r="L480" s="237">
        <f>IF(ISBLANK(INDEX('Policy Characteristics'!F:F,MATCH($C480,'Policy Characteristics'!$C:$C,0))),"",INDEX('Policy Characteristics'!F:F,MATCH($C480,'Policy Characteristics'!$C:$C,0)))</f>
        <v>0</v>
      </c>
      <c r="M480" s="237">
        <f>IF(ISBLANK(INDEX('Policy Characteristics'!G:G,MATCH($C480,'Policy Characteristics'!$C:$C,0))),"",INDEX('Policy Characteristics'!G:G,MATCH($C480,'Policy Characteristics'!$C:$C,0)))</f>
        <v>1</v>
      </c>
      <c r="N480" s="237">
        <f>IF(ISBLANK(INDEX('Policy Characteristics'!H:H,MATCH($C480,'Policy Characteristics'!$C:$C,0))),"",INDEX('Policy Characteristics'!H:H,MATCH($C480,'Policy Characteristics'!$C:$C,0)))</f>
        <v>0.01</v>
      </c>
      <c r="O480" s="293" t="str">
        <f>IF(ISBLANK(INDEX('Policy Characteristics'!I:I,MATCH($C480,'Policy Characteristics'!$C:$C,0))),"",INDEX('Policy Characteristics'!I:I,MATCH($C480,'Policy Characteristics'!$C:$C,0)))</f>
        <v>% of fuel shifted</v>
      </c>
      <c r="P480" s="293"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0" s="293" t="str">
        <f>IF(ISBLANK(INDEX('Policy Characteristics'!K:K,MATCH($C480,'Policy Characteristics'!$C:$C,0))),"",INDEX('Policy Characteristics'!K:K,MATCH($C480,'Policy Characteristics'!$C:$C,0)))</f>
        <v>industry-ag-main.html#fuel-switching</v>
      </c>
      <c r="R480" s="293" t="str">
        <f>IF(ISBLANK(INDEX('Policy Characteristics'!L:L,MATCH($C480,'Policy Characteristics'!$C:$C,0))),"",INDEX('Policy Characteristics'!L:L,MATCH($C480,'Policy Characteristics'!$C:$C,0)))</f>
        <v>industry-elec-and-hydrogen.html</v>
      </c>
    </row>
    <row r="481" spans="1:18" x14ac:dyDescent="0.25">
      <c r="A481" s="293" t="str">
        <f>IF(ISBLANK(INDEX('Policy Characteristics'!A:A,MATCH($C481,'Policy Characteristics'!$C:$C,0))),"",INDEX('Policy Characteristics'!A:A,MATCH($C481,'Policy Characteristics'!$C:$C,0)))</f>
        <v>Industry</v>
      </c>
      <c r="B481" s="294" t="str">
        <f>IF(ISBLANK(INDEX('Policy Characteristics'!B:B,MATCH($C481,'Policy Characteristics'!$C:$C,0))),"",INDEX('Policy Characteristics'!B:B,MATCH($C481,'Policy Characteristics'!$C:$C,0)))</f>
        <v>Electrification + Hydrogen (Med &amp; High Temp)</v>
      </c>
      <c r="C481" s="293" t="str">
        <f t="shared" si="31"/>
        <v>Fraction of Med and High Temp Industrial Heat Shifted to Other Fuels</v>
      </c>
      <c r="D481" s="299" t="s">
        <v>743</v>
      </c>
      <c r="E481" s="298" t="s">
        <v>803</v>
      </c>
      <c r="F481" t="s">
        <v>744</v>
      </c>
      <c r="G481" s="298" t="s">
        <v>804</v>
      </c>
      <c r="H481" s="20">
        <v>1222</v>
      </c>
      <c r="I481" s="295" t="s">
        <v>660</v>
      </c>
      <c r="J481" s="296" t="str">
        <f>IF(ISBLANK(INDEX('Policy Characteristics'!D:D,MATCH($C481,'Policy Characteristics'!$C:$C,0))),"",INDEX('Policy Characteristics'!D:D,MATCH($C481,'Policy Characteristics'!$C:$C,0)))</f>
        <v>Electrification + Hydrogen</v>
      </c>
      <c r="K481" s="293" t="str">
        <f>IF(ISBLANK(INDEX('Policy Characteristics'!E:E,MATCH($C481,'Policy Characteristics'!$C:$C,0))),"",INDEX('Policy Characteristics'!E:E,MATCH($C481,'Policy Characteristics'!$C:$C,0)))</f>
        <v>indst med and high temp fuel type shifting</v>
      </c>
      <c r="L481" s="237">
        <f>IF(ISBLANK(INDEX('Policy Characteristics'!F:F,MATCH($C481,'Policy Characteristics'!$C:$C,0))),"",INDEX('Policy Characteristics'!F:F,MATCH($C481,'Policy Characteristics'!$C:$C,0)))</f>
        <v>0</v>
      </c>
      <c r="M481" s="237">
        <f>IF(ISBLANK(INDEX('Policy Characteristics'!G:G,MATCH($C481,'Policy Characteristics'!$C:$C,0))),"",INDEX('Policy Characteristics'!G:G,MATCH($C481,'Policy Characteristics'!$C:$C,0)))</f>
        <v>1</v>
      </c>
      <c r="N481" s="237">
        <f>IF(ISBLANK(INDEX('Policy Characteristics'!H:H,MATCH($C481,'Policy Characteristics'!$C:$C,0))),"",INDEX('Policy Characteristics'!H:H,MATCH($C481,'Policy Characteristics'!$C:$C,0)))</f>
        <v>0.01</v>
      </c>
      <c r="O481" s="293" t="str">
        <f>IF(ISBLANK(INDEX('Policy Characteristics'!I:I,MATCH($C481,'Policy Characteristics'!$C:$C,0))),"",INDEX('Policy Characteristics'!I:I,MATCH($C481,'Policy Characteristics'!$C:$C,0)))</f>
        <v>% of fuel shifted</v>
      </c>
      <c r="P481" s="293"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1" s="293" t="str">
        <f>IF(ISBLANK(INDEX('Policy Characteristics'!K:K,MATCH($C481,'Policy Characteristics'!$C:$C,0))),"",INDEX('Policy Characteristics'!K:K,MATCH($C481,'Policy Characteristics'!$C:$C,0)))</f>
        <v>industry-ag-main.html#fuel-switching</v>
      </c>
      <c r="R481" s="293" t="str">
        <f>IF(ISBLANK(INDEX('Policy Characteristics'!L:L,MATCH($C481,'Policy Characteristics'!$C:$C,0))),"",INDEX('Policy Characteristics'!L:L,MATCH($C481,'Policy Characteristics'!$C:$C,0)))</f>
        <v>industry-elec-and-hydrogen.html</v>
      </c>
    </row>
    <row r="482" spans="1:18" x14ac:dyDescent="0.25">
      <c r="A482" s="293" t="str">
        <f>IF(ISBLANK(INDEX('Policy Characteristics'!A:A,MATCH($C482,'Policy Characteristics'!$C:$C,0))),"",INDEX('Policy Characteristics'!A:A,MATCH($C482,'Policy Characteristics'!$C:$C,0)))</f>
        <v>Industry</v>
      </c>
      <c r="B482" s="294" t="str">
        <f>IF(ISBLANK(INDEX('Policy Characteristics'!B:B,MATCH($C482,'Policy Characteristics'!$C:$C,0))),"",INDEX('Policy Characteristics'!B:B,MATCH($C482,'Policy Characteristics'!$C:$C,0)))</f>
        <v>Electrification + Hydrogen (Med &amp; High Temp)</v>
      </c>
      <c r="C482" s="293" t="str">
        <f t="shared" si="31"/>
        <v>Fraction of Med and High Temp Industrial Heat Shifted to Other Fuels</v>
      </c>
      <c r="D482" s="299" t="s">
        <v>743</v>
      </c>
      <c r="E482" s="298" t="s">
        <v>805</v>
      </c>
      <c r="F482" t="s">
        <v>744</v>
      </c>
      <c r="G482" s="298" t="s">
        <v>806</v>
      </c>
      <c r="H482" s="20">
        <v>1223</v>
      </c>
      <c r="I482" s="295" t="s">
        <v>660</v>
      </c>
      <c r="J482" s="296" t="str">
        <f>IF(ISBLANK(INDEX('Policy Characteristics'!D:D,MATCH($C482,'Policy Characteristics'!$C:$C,0))),"",INDEX('Policy Characteristics'!D:D,MATCH($C482,'Policy Characteristics'!$C:$C,0)))</f>
        <v>Electrification + Hydrogen</v>
      </c>
      <c r="K482" s="293" t="str">
        <f>IF(ISBLANK(INDEX('Policy Characteristics'!E:E,MATCH($C482,'Policy Characteristics'!$C:$C,0))),"",INDEX('Policy Characteristics'!E:E,MATCH($C482,'Policy Characteristics'!$C:$C,0)))</f>
        <v>indst med and high temp fuel type shifting</v>
      </c>
      <c r="L482" s="237">
        <f>IF(ISBLANK(INDEX('Policy Characteristics'!F:F,MATCH($C482,'Policy Characteristics'!$C:$C,0))),"",INDEX('Policy Characteristics'!F:F,MATCH($C482,'Policy Characteristics'!$C:$C,0)))</f>
        <v>0</v>
      </c>
      <c r="M482" s="237">
        <f>IF(ISBLANK(INDEX('Policy Characteristics'!G:G,MATCH($C482,'Policy Characteristics'!$C:$C,0))),"",INDEX('Policy Characteristics'!G:G,MATCH($C482,'Policy Characteristics'!$C:$C,0)))</f>
        <v>1</v>
      </c>
      <c r="N482" s="237">
        <f>IF(ISBLANK(INDEX('Policy Characteristics'!H:H,MATCH($C482,'Policy Characteristics'!$C:$C,0))),"",INDEX('Policy Characteristics'!H:H,MATCH($C482,'Policy Characteristics'!$C:$C,0)))</f>
        <v>0.01</v>
      </c>
      <c r="O482" s="293" t="str">
        <f>IF(ISBLANK(INDEX('Policy Characteristics'!I:I,MATCH($C482,'Policy Characteristics'!$C:$C,0))),"",INDEX('Policy Characteristics'!I:I,MATCH($C482,'Policy Characteristics'!$C:$C,0)))</f>
        <v>% of fuel shifted</v>
      </c>
      <c r="P482" s="293"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2" s="293" t="str">
        <f>IF(ISBLANK(INDEX('Policy Characteristics'!K:K,MATCH($C482,'Policy Characteristics'!$C:$C,0))),"",INDEX('Policy Characteristics'!K:K,MATCH($C482,'Policy Characteristics'!$C:$C,0)))</f>
        <v>industry-ag-main.html#fuel-switching</v>
      </c>
      <c r="R482" s="293" t="str">
        <f>IF(ISBLANK(INDEX('Policy Characteristics'!L:L,MATCH($C482,'Policy Characteristics'!$C:$C,0))),"",INDEX('Policy Characteristics'!L:L,MATCH($C482,'Policy Characteristics'!$C:$C,0)))</f>
        <v>industry-elec-and-hydrogen.html</v>
      </c>
    </row>
    <row r="483" spans="1:18" x14ac:dyDescent="0.25">
      <c r="A483" s="293" t="str">
        <f>IF(ISBLANK(INDEX('Policy Characteristics'!A:A,MATCH($C483,'Policy Characteristics'!$C:$C,0))),"",INDEX('Policy Characteristics'!A:A,MATCH($C483,'Policy Characteristics'!$C:$C,0)))</f>
        <v>Industry</v>
      </c>
      <c r="B483" s="294" t="str">
        <f>IF(ISBLANK(INDEX('Policy Characteristics'!B:B,MATCH($C483,'Policy Characteristics'!$C:$C,0))),"",INDEX('Policy Characteristics'!B:B,MATCH($C483,'Policy Characteristics'!$C:$C,0)))</f>
        <v>Electrification + Hydrogen (Med &amp; High Temp)</v>
      </c>
      <c r="C483" s="293" t="str">
        <f t="shared" si="31"/>
        <v>Fraction of Med and High Temp Industrial Heat Shifted to Other Fuels</v>
      </c>
      <c r="D483" s="299" t="s">
        <v>743</v>
      </c>
      <c r="E483" s="298" t="s">
        <v>807</v>
      </c>
      <c r="F483" t="s">
        <v>744</v>
      </c>
      <c r="G483" s="298" t="s">
        <v>808</v>
      </c>
      <c r="H483" s="20">
        <v>1224</v>
      </c>
      <c r="I483" s="295" t="s">
        <v>660</v>
      </c>
      <c r="J483" s="296" t="str">
        <f>IF(ISBLANK(INDEX('Policy Characteristics'!D:D,MATCH($C483,'Policy Characteristics'!$C:$C,0))),"",INDEX('Policy Characteristics'!D:D,MATCH($C483,'Policy Characteristics'!$C:$C,0)))</f>
        <v>Electrification + Hydrogen</v>
      </c>
      <c r="K483" s="293" t="str">
        <f>IF(ISBLANK(INDEX('Policy Characteristics'!E:E,MATCH($C483,'Policy Characteristics'!$C:$C,0))),"",INDEX('Policy Characteristics'!E:E,MATCH($C483,'Policy Characteristics'!$C:$C,0)))</f>
        <v>indst med and high temp fuel type shifting</v>
      </c>
      <c r="L483" s="237">
        <f>IF(ISBLANK(INDEX('Policy Characteristics'!F:F,MATCH($C483,'Policy Characteristics'!$C:$C,0))),"",INDEX('Policy Characteristics'!F:F,MATCH($C483,'Policy Characteristics'!$C:$C,0)))</f>
        <v>0</v>
      </c>
      <c r="M483" s="237">
        <f>IF(ISBLANK(INDEX('Policy Characteristics'!G:G,MATCH($C483,'Policy Characteristics'!$C:$C,0))),"",INDEX('Policy Characteristics'!G:G,MATCH($C483,'Policy Characteristics'!$C:$C,0)))</f>
        <v>1</v>
      </c>
      <c r="N483" s="237">
        <f>IF(ISBLANK(INDEX('Policy Characteristics'!H:H,MATCH($C483,'Policy Characteristics'!$C:$C,0))),"",INDEX('Policy Characteristics'!H:H,MATCH($C483,'Policy Characteristics'!$C:$C,0)))</f>
        <v>0.01</v>
      </c>
      <c r="O483" s="293" t="str">
        <f>IF(ISBLANK(INDEX('Policy Characteristics'!I:I,MATCH($C483,'Policy Characteristics'!$C:$C,0))),"",INDEX('Policy Characteristics'!I:I,MATCH($C483,'Policy Characteristics'!$C:$C,0)))</f>
        <v>% of fuel shifted</v>
      </c>
      <c r="P483" s="293"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3" s="293" t="str">
        <f>IF(ISBLANK(INDEX('Policy Characteristics'!K:K,MATCH($C483,'Policy Characteristics'!$C:$C,0))),"",INDEX('Policy Characteristics'!K:K,MATCH($C483,'Policy Characteristics'!$C:$C,0)))</f>
        <v>industry-ag-main.html#fuel-switching</v>
      </c>
      <c r="R483" s="293" t="str">
        <f>IF(ISBLANK(INDEX('Policy Characteristics'!L:L,MATCH($C483,'Policy Characteristics'!$C:$C,0))),"",INDEX('Policy Characteristics'!L:L,MATCH($C483,'Policy Characteristics'!$C:$C,0)))</f>
        <v>industry-elec-and-hydrogen.html</v>
      </c>
    </row>
    <row r="484" spans="1:18" x14ac:dyDescent="0.25">
      <c r="A484" s="293" t="str">
        <f>IF(ISBLANK(INDEX('Policy Characteristics'!A:A,MATCH($C484,'Policy Characteristics'!$C:$C,0))),"",INDEX('Policy Characteristics'!A:A,MATCH($C484,'Policy Characteristics'!$C:$C,0)))</f>
        <v>Industry</v>
      </c>
      <c r="B484" s="294" t="str">
        <f>IF(ISBLANK(INDEX('Policy Characteristics'!B:B,MATCH($C484,'Policy Characteristics'!$C:$C,0))),"",INDEX('Policy Characteristics'!B:B,MATCH($C484,'Policy Characteristics'!$C:$C,0)))</f>
        <v>Electrification + Hydrogen (Med &amp; High Temp)</v>
      </c>
      <c r="C484" s="293" t="str">
        <f t="shared" si="31"/>
        <v>Fraction of Med and High Temp Industrial Heat Shifted to Other Fuels</v>
      </c>
      <c r="D484" s="299" t="s">
        <v>743</v>
      </c>
      <c r="E484" s="298" t="s">
        <v>809</v>
      </c>
      <c r="F484" t="s">
        <v>744</v>
      </c>
      <c r="G484" s="298" t="s">
        <v>810</v>
      </c>
      <c r="H484" s="20">
        <v>1225</v>
      </c>
      <c r="I484" s="295" t="s">
        <v>660</v>
      </c>
      <c r="J484" s="296" t="str">
        <f>IF(ISBLANK(INDEX('Policy Characteristics'!D:D,MATCH($C484,'Policy Characteristics'!$C:$C,0))),"",INDEX('Policy Characteristics'!D:D,MATCH($C484,'Policy Characteristics'!$C:$C,0)))</f>
        <v>Electrification + Hydrogen</v>
      </c>
      <c r="K484" s="293" t="str">
        <f>IF(ISBLANK(INDEX('Policy Characteristics'!E:E,MATCH($C484,'Policy Characteristics'!$C:$C,0))),"",INDEX('Policy Characteristics'!E:E,MATCH($C484,'Policy Characteristics'!$C:$C,0)))</f>
        <v>indst med and high temp fuel type shifting</v>
      </c>
      <c r="L484" s="237">
        <f>IF(ISBLANK(INDEX('Policy Characteristics'!F:F,MATCH($C484,'Policy Characteristics'!$C:$C,0))),"",INDEX('Policy Characteristics'!F:F,MATCH($C484,'Policy Characteristics'!$C:$C,0)))</f>
        <v>0</v>
      </c>
      <c r="M484" s="237">
        <f>IF(ISBLANK(INDEX('Policy Characteristics'!G:G,MATCH($C484,'Policy Characteristics'!$C:$C,0))),"",INDEX('Policy Characteristics'!G:G,MATCH($C484,'Policy Characteristics'!$C:$C,0)))</f>
        <v>1</v>
      </c>
      <c r="N484" s="237">
        <f>IF(ISBLANK(INDEX('Policy Characteristics'!H:H,MATCH($C484,'Policy Characteristics'!$C:$C,0))),"",INDEX('Policy Characteristics'!H:H,MATCH($C484,'Policy Characteristics'!$C:$C,0)))</f>
        <v>0.01</v>
      </c>
      <c r="O484" s="293" t="str">
        <f>IF(ISBLANK(INDEX('Policy Characteristics'!I:I,MATCH($C484,'Policy Characteristics'!$C:$C,0))),"",INDEX('Policy Characteristics'!I:I,MATCH($C484,'Policy Characteristics'!$C:$C,0)))</f>
        <v>% of fuel shifted</v>
      </c>
      <c r="P484" s="293"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4" s="293" t="str">
        <f>IF(ISBLANK(INDEX('Policy Characteristics'!K:K,MATCH($C484,'Policy Characteristics'!$C:$C,0))),"",INDEX('Policy Characteristics'!K:K,MATCH($C484,'Policy Characteristics'!$C:$C,0)))</f>
        <v>industry-ag-main.html#fuel-switching</v>
      </c>
      <c r="R484" s="293" t="str">
        <f>IF(ISBLANK(INDEX('Policy Characteristics'!L:L,MATCH($C484,'Policy Characteristics'!$C:$C,0))),"",INDEX('Policy Characteristics'!L:L,MATCH($C484,'Policy Characteristics'!$C:$C,0)))</f>
        <v>industry-elec-and-hydrogen.html</v>
      </c>
    </row>
    <row r="485" spans="1:18" x14ac:dyDescent="0.25">
      <c r="A485" s="293" t="str">
        <f>IF(ISBLANK(INDEX('Policy Characteristics'!A:A,MATCH($C485,'Policy Characteristics'!$C:$C,0))),"",INDEX('Policy Characteristics'!A:A,MATCH($C485,'Policy Characteristics'!$C:$C,0)))</f>
        <v>Industry</v>
      </c>
      <c r="B485" s="294" t="str">
        <f>IF(ISBLANK(INDEX('Policy Characteristics'!B:B,MATCH($C485,'Policy Characteristics'!$C:$C,0))),"",INDEX('Policy Characteristics'!B:B,MATCH($C485,'Policy Characteristics'!$C:$C,0)))</f>
        <v>Electrification + Hydrogen (Med &amp; High Temp)</v>
      </c>
      <c r="C485" s="293" t="str">
        <f t="shared" si="31"/>
        <v>Fraction of Med and High Temp Industrial Heat Shifted to Other Fuels</v>
      </c>
      <c r="D485" s="299" t="s">
        <v>743</v>
      </c>
      <c r="E485" s="298" t="s">
        <v>811</v>
      </c>
      <c r="F485" t="s">
        <v>744</v>
      </c>
      <c r="G485" s="298" t="s">
        <v>812</v>
      </c>
      <c r="H485" s="20">
        <v>1226</v>
      </c>
      <c r="I485" s="295" t="s">
        <v>660</v>
      </c>
      <c r="J485" s="296" t="str">
        <f>IF(ISBLANK(INDEX('Policy Characteristics'!D:D,MATCH($C485,'Policy Characteristics'!$C:$C,0))),"",INDEX('Policy Characteristics'!D:D,MATCH($C485,'Policy Characteristics'!$C:$C,0)))</f>
        <v>Electrification + Hydrogen</v>
      </c>
      <c r="K485" s="293" t="str">
        <f>IF(ISBLANK(INDEX('Policy Characteristics'!E:E,MATCH($C485,'Policy Characteristics'!$C:$C,0))),"",INDEX('Policy Characteristics'!E:E,MATCH($C485,'Policy Characteristics'!$C:$C,0)))</f>
        <v>indst med and high temp fuel type shifting</v>
      </c>
      <c r="L485" s="237">
        <f>IF(ISBLANK(INDEX('Policy Characteristics'!F:F,MATCH($C485,'Policy Characteristics'!$C:$C,0))),"",INDEX('Policy Characteristics'!F:F,MATCH($C485,'Policy Characteristics'!$C:$C,0)))</f>
        <v>0</v>
      </c>
      <c r="M485" s="237">
        <f>IF(ISBLANK(INDEX('Policy Characteristics'!G:G,MATCH($C485,'Policy Characteristics'!$C:$C,0))),"",INDEX('Policy Characteristics'!G:G,MATCH($C485,'Policy Characteristics'!$C:$C,0)))</f>
        <v>1</v>
      </c>
      <c r="N485" s="237">
        <f>IF(ISBLANK(INDEX('Policy Characteristics'!H:H,MATCH($C485,'Policy Characteristics'!$C:$C,0))),"",INDEX('Policy Characteristics'!H:H,MATCH($C485,'Policy Characteristics'!$C:$C,0)))</f>
        <v>0.01</v>
      </c>
      <c r="O485" s="293" t="str">
        <f>IF(ISBLANK(INDEX('Policy Characteristics'!I:I,MATCH($C485,'Policy Characteristics'!$C:$C,0))),"",INDEX('Policy Characteristics'!I:I,MATCH($C485,'Policy Characteristics'!$C:$C,0)))</f>
        <v>% of fuel shifted</v>
      </c>
      <c r="P485" s="293"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5" s="293" t="str">
        <f>IF(ISBLANK(INDEX('Policy Characteristics'!K:K,MATCH($C485,'Policy Characteristics'!$C:$C,0))),"",INDEX('Policy Characteristics'!K:K,MATCH($C485,'Policy Characteristics'!$C:$C,0)))</f>
        <v>industry-ag-main.html#fuel-switching</v>
      </c>
      <c r="R485" s="293" t="str">
        <f>IF(ISBLANK(INDEX('Policy Characteristics'!L:L,MATCH($C485,'Policy Characteristics'!$C:$C,0))),"",INDEX('Policy Characteristics'!L:L,MATCH($C485,'Policy Characteristics'!$C:$C,0)))</f>
        <v>industry-elec-and-hydrogen.html</v>
      </c>
    </row>
    <row r="486" spans="1:18" x14ac:dyDescent="0.25">
      <c r="A486" s="293" t="str">
        <f>IF(ISBLANK(INDEX('Policy Characteristics'!A:A,MATCH($C486,'Policy Characteristics'!$C:$C,0))),"",INDEX('Policy Characteristics'!A:A,MATCH($C486,'Policy Characteristics'!$C:$C,0)))</f>
        <v>Industry</v>
      </c>
      <c r="B486" s="294" t="str">
        <f>IF(ISBLANK(INDEX('Policy Characteristics'!B:B,MATCH($C486,'Policy Characteristics'!$C:$C,0))),"",INDEX('Policy Characteristics'!B:B,MATCH($C486,'Policy Characteristics'!$C:$C,0)))</f>
        <v>Electrification + Hydrogen (Med &amp; High Temp)</v>
      </c>
      <c r="C486" s="293" t="str">
        <f t="shared" si="31"/>
        <v>Fraction of Med and High Temp Industrial Heat Shifted to Other Fuels</v>
      </c>
      <c r="D486" s="299" t="s">
        <v>743</v>
      </c>
      <c r="E486" s="298" t="s">
        <v>813</v>
      </c>
      <c r="F486" t="s">
        <v>744</v>
      </c>
      <c r="G486" s="298" t="s">
        <v>814</v>
      </c>
      <c r="H486" s="20">
        <v>1227</v>
      </c>
      <c r="I486" s="295" t="s">
        <v>650</v>
      </c>
      <c r="J486" s="296" t="str">
        <f>IF(ISBLANK(INDEX('Policy Characteristics'!D:D,MATCH($C486,'Policy Characteristics'!$C:$C,0))),"",INDEX('Policy Characteristics'!D:D,MATCH($C486,'Policy Characteristics'!$C:$C,0)))</f>
        <v>Electrification + Hydrogen</v>
      </c>
      <c r="K486" s="293" t="str">
        <f>IF(ISBLANK(INDEX('Policy Characteristics'!E:E,MATCH($C486,'Policy Characteristics'!$C:$C,0))),"",INDEX('Policy Characteristics'!E:E,MATCH($C486,'Policy Characteristics'!$C:$C,0)))</f>
        <v>indst med and high temp fuel type shifting</v>
      </c>
      <c r="L486" s="237">
        <f>IF(ISBLANK(INDEX('Policy Characteristics'!F:F,MATCH($C486,'Policy Characteristics'!$C:$C,0))),"",INDEX('Policy Characteristics'!F:F,MATCH($C486,'Policy Characteristics'!$C:$C,0)))</f>
        <v>0</v>
      </c>
      <c r="M486" s="237">
        <f>IF(ISBLANK(INDEX('Policy Characteristics'!G:G,MATCH($C486,'Policy Characteristics'!$C:$C,0))),"",INDEX('Policy Characteristics'!G:G,MATCH($C486,'Policy Characteristics'!$C:$C,0)))</f>
        <v>1</v>
      </c>
      <c r="N486" s="237">
        <f>IF(ISBLANK(INDEX('Policy Characteristics'!H:H,MATCH($C486,'Policy Characteristics'!$C:$C,0))),"",INDEX('Policy Characteristics'!H:H,MATCH($C486,'Policy Characteristics'!$C:$C,0)))</f>
        <v>0.01</v>
      </c>
      <c r="O486" s="293" t="str">
        <f>IF(ISBLANK(INDEX('Policy Characteristics'!I:I,MATCH($C486,'Policy Characteristics'!$C:$C,0))),"",INDEX('Policy Characteristics'!I:I,MATCH($C486,'Policy Characteristics'!$C:$C,0)))</f>
        <v>% of fuel shifted</v>
      </c>
      <c r="P486" s="293"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6" s="293" t="str">
        <f>IF(ISBLANK(INDEX('Policy Characteristics'!K:K,MATCH($C486,'Policy Characteristics'!$C:$C,0))),"",INDEX('Policy Characteristics'!K:K,MATCH($C486,'Policy Characteristics'!$C:$C,0)))</f>
        <v>industry-ag-main.html#fuel-switching</v>
      </c>
      <c r="R486" s="293" t="str">
        <f>IF(ISBLANK(INDEX('Policy Characteristics'!L:L,MATCH($C486,'Policy Characteristics'!$C:$C,0))),"",INDEX('Policy Characteristics'!L:L,MATCH($C486,'Policy Characteristics'!$C:$C,0)))</f>
        <v>industry-elec-and-hydrogen.html</v>
      </c>
    </row>
    <row r="487" spans="1:18" x14ac:dyDescent="0.25">
      <c r="A487" s="293" t="str">
        <f>IF(ISBLANK(INDEX('Policy Characteristics'!A:A,MATCH($C487,'Policy Characteristics'!$C:$C,0))),"",INDEX('Policy Characteristics'!A:A,MATCH($C487,'Policy Characteristics'!$C:$C,0)))</f>
        <v>Industry</v>
      </c>
      <c r="B487" s="294" t="str">
        <f>IF(ISBLANK(INDEX('Policy Characteristics'!B:B,MATCH($C487,'Policy Characteristics'!$C:$C,0))),"",INDEX('Policy Characteristics'!B:B,MATCH($C487,'Policy Characteristics'!$C:$C,0)))</f>
        <v>Electrification + Hydrogen (Med &amp; High Temp)</v>
      </c>
      <c r="C487" s="293" t="str">
        <f t="shared" si="31"/>
        <v>Fraction of Med and High Temp Industrial Heat Shifted to Other Fuels</v>
      </c>
      <c r="D487" s="299" t="s">
        <v>745</v>
      </c>
      <c r="E487" s="298" t="s">
        <v>795</v>
      </c>
      <c r="F487" t="s">
        <v>746</v>
      </c>
      <c r="G487" s="298" t="s">
        <v>796</v>
      </c>
      <c r="H487" s="20">
        <v>1228</v>
      </c>
      <c r="I487" s="295" t="s">
        <v>650</v>
      </c>
      <c r="J487" s="296" t="str">
        <f>IF(ISBLANK(INDEX('Policy Characteristics'!D:D,MATCH($C487,'Policy Characteristics'!$C:$C,0))),"",INDEX('Policy Characteristics'!D:D,MATCH($C487,'Policy Characteristics'!$C:$C,0)))</f>
        <v>Electrification + Hydrogen</v>
      </c>
      <c r="K487" s="293" t="str">
        <f>IF(ISBLANK(INDEX('Policy Characteristics'!E:E,MATCH($C487,'Policy Characteristics'!$C:$C,0))),"",INDEX('Policy Characteristics'!E:E,MATCH($C487,'Policy Characteristics'!$C:$C,0)))</f>
        <v>indst med and high temp fuel type shifting</v>
      </c>
      <c r="L487" s="237">
        <f>IF(ISBLANK(INDEX('Policy Characteristics'!F:F,MATCH($C487,'Policy Characteristics'!$C:$C,0))),"",INDEX('Policy Characteristics'!F:F,MATCH($C487,'Policy Characteristics'!$C:$C,0)))</f>
        <v>0</v>
      </c>
      <c r="M487" s="237">
        <f>IF(ISBLANK(INDEX('Policy Characteristics'!G:G,MATCH($C487,'Policy Characteristics'!$C:$C,0))),"",INDEX('Policy Characteristics'!G:G,MATCH($C487,'Policy Characteristics'!$C:$C,0)))</f>
        <v>1</v>
      </c>
      <c r="N487" s="237">
        <f>IF(ISBLANK(INDEX('Policy Characteristics'!H:H,MATCH($C487,'Policy Characteristics'!$C:$C,0))),"",INDEX('Policy Characteristics'!H:H,MATCH($C487,'Policy Characteristics'!$C:$C,0)))</f>
        <v>0.01</v>
      </c>
      <c r="O487" s="293" t="str">
        <f>IF(ISBLANK(INDEX('Policy Characteristics'!I:I,MATCH($C487,'Policy Characteristics'!$C:$C,0))),"",INDEX('Policy Characteristics'!I:I,MATCH($C487,'Policy Characteristics'!$C:$C,0)))</f>
        <v>% of fuel shifted</v>
      </c>
      <c r="P487" s="293"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7" s="293" t="str">
        <f>IF(ISBLANK(INDEX('Policy Characteristics'!K:K,MATCH($C487,'Policy Characteristics'!$C:$C,0))),"",INDEX('Policy Characteristics'!K:K,MATCH($C487,'Policy Characteristics'!$C:$C,0)))</f>
        <v>industry-ag-main.html#fuel-switching</v>
      </c>
      <c r="R487" s="293" t="str">
        <f>IF(ISBLANK(INDEX('Policy Characteristics'!L:L,MATCH($C487,'Policy Characteristics'!$C:$C,0))),"",INDEX('Policy Characteristics'!L:L,MATCH($C487,'Policy Characteristics'!$C:$C,0)))</f>
        <v>industry-elec-and-hydrogen.html</v>
      </c>
    </row>
    <row r="488" spans="1:18" x14ac:dyDescent="0.25">
      <c r="A488" s="293" t="str">
        <f>IF(ISBLANK(INDEX('Policy Characteristics'!A:A,MATCH($C488,'Policy Characteristics'!$C:$C,0))),"",INDEX('Policy Characteristics'!A:A,MATCH($C488,'Policy Characteristics'!$C:$C,0)))</f>
        <v>Industry</v>
      </c>
      <c r="B488" s="294" t="str">
        <f>IF(ISBLANK(INDEX('Policy Characteristics'!B:B,MATCH($C488,'Policy Characteristics'!$C:$C,0))),"",INDEX('Policy Characteristics'!B:B,MATCH($C488,'Policy Characteristics'!$C:$C,0)))</f>
        <v>Electrification + Hydrogen (Med &amp; High Temp)</v>
      </c>
      <c r="C488" s="293" t="str">
        <f t="shared" si="31"/>
        <v>Fraction of Med and High Temp Industrial Heat Shifted to Other Fuels</v>
      </c>
      <c r="D488" s="299" t="s">
        <v>745</v>
      </c>
      <c r="E488" s="298" t="s">
        <v>797</v>
      </c>
      <c r="F488" t="s">
        <v>746</v>
      </c>
      <c r="G488" s="298" t="s">
        <v>798</v>
      </c>
      <c r="H488" s="20">
        <v>1229</v>
      </c>
      <c r="I488" s="295" t="s">
        <v>660</v>
      </c>
      <c r="J488" s="296" t="str">
        <f>IF(ISBLANK(INDEX('Policy Characteristics'!D:D,MATCH($C488,'Policy Characteristics'!$C:$C,0))),"",INDEX('Policy Characteristics'!D:D,MATCH($C488,'Policy Characteristics'!$C:$C,0)))</f>
        <v>Electrification + Hydrogen</v>
      </c>
      <c r="K488" s="293" t="str">
        <f>IF(ISBLANK(INDEX('Policy Characteristics'!E:E,MATCH($C488,'Policy Characteristics'!$C:$C,0))),"",INDEX('Policy Characteristics'!E:E,MATCH($C488,'Policy Characteristics'!$C:$C,0)))</f>
        <v>indst med and high temp fuel type shifting</v>
      </c>
      <c r="L488" s="237">
        <f>IF(ISBLANK(INDEX('Policy Characteristics'!F:F,MATCH($C488,'Policy Characteristics'!$C:$C,0))),"",INDEX('Policy Characteristics'!F:F,MATCH($C488,'Policy Characteristics'!$C:$C,0)))</f>
        <v>0</v>
      </c>
      <c r="M488" s="237">
        <f>IF(ISBLANK(INDEX('Policy Characteristics'!G:G,MATCH($C488,'Policy Characteristics'!$C:$C,0))),"",INDEX('Policy Characteristics'!G:G,MATCH($C488,'Policy Characteristics'!$C:$C,0)))</f>
        <v>1</v>
      </c>
      <c r="N488" s="237">
        <f>IF(ISBLANK(INDEX('Policy Characteristics'!H:H,MATCH($C488,'Policy Characteristics'!$C:$C,0))),"",INDEX('Policy Characteristics'!H:H,MATCH($C488,'Policy Characteristics'!$C:$C,0)))</f>
        <v>0.01</v>
      </c>
      <c r="O488" s="293" t="str">
        <f>IF(ISBLANK(INDEX('Policy Characteristics'!I:I,MATCH($C488,'Policy Characteristics'!$C:$C,0))),"",INDEX('Policy Characteristics'!I:I,MATCH($C488,'Policy Characteristics'!$C:$C,0)))</f>
        <v>% of fuel shifted</v>
      </c>
      <c r="P488" s="293"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8" s="293" t="str">
        <f>IF(ISBLANK(INDEX('Policy Characteristics'!K:K,MATCH($C488,'Policy Characteristics'!$C:$C,0))),"",INDEX('Policy Characteristics'!K:K,MATCH($C488,'Policy Characteristics'!$C:$C,0)))</f>
        <v>industry-ag-main.html#fuel-switching</v>
      </c>
      <c r="R488" s="293" t="str">
        <f>IF(ISBLANK(INDEX('Policy Characteristics'!L:L,MATCH($C488,'Policy Characteristics'!$C:$C,0))),"",INDEX('Policy Characteristics'!L:L,MATCH($C488,'Policy Characteristics'!$C:$C,0)))</f>
        <v>industry-elec-and-hydrogen.html</v>
      </c>
    </row>
    <row r="489" spans="1:18" x14ac:dyDescent="0.25">
      <c r="A489" s="293" t="str">
        <f>IF(ISBLANK(INDEX('Policy Characteristics'!A:A,MATCH($C489,'Policy Characteristics'!$C:$C,0))),"",INDEX('Policy Characteristics'!A:A,MATCH($C489,'Policy Characteristics'!$C:$C,0)))</f>
        <v>Industry</v>
      </c>
      <c r="B489" s="294" t="str">
        <f>IF(ISBLANK(INDEX('Policy Characteristics'!B:B,MATCH($C489,'Policy Characteristics'!$C:$C,0))),"",INDEX('Policy Characteristics'!B:B,MATCH($C489,'Policy Characteristics'!$C:$C,0)))</f>
        <v>Electrification + Hydrogen (Med &amp; High Temp)</v>
      </c>
      <c r="C489" s="293" t="str">
        <f t="shared" si="31"/>
        <v>Fraction of Med and High Temp Industrial Heat Shifted to Other Fuels</v>
      </c>
      <c r="D489" s="299" t="s">
        <v>745</v>
      </c>
      <c r="E489" s="298" t="s">
        <v>799</v>
      </c>
      <c r="F489" t="s">
        <v>746</v>
      </c>
      <c r="G489" s="298" t="s">
        <v>800</v>
      </c>
      <c r="H489" s="20">
        <v>1230</v>
      </c>
      <c r="I489" s="295" t="s">
        <v>660</v>
      </c>
      <c r="J489" s="296" t="str">
        <f>IF(ISBLANK(INDEX('Policy Characteristics'!D:D,MATCH($C489,'Policy Characteristics'!$C:$C,0))),"",INDEX('Policy Characteristics'!D:D,MATCH($C489,'Policy Characteristics'!$C:$C,0)))</f>
        <v>Electrification + Hydrogen</v>
      </c>
      <c r="K489" s="293" t="str">
        <f>IF(ISBLANK(INDEX('Policy Characteristics'!E:E,MATCH($C489,'Policy Characteristics'!$C:$C,0))),"",INDEX('Policy Characteristics'!E:E,MATCH($C489,'Policy Characteristics'!$C:$C,0)))</f>
        <v>indst med and high temp fuel type shifting</v>
      </c>
      <c r="L489" s="237">
        <f>IF(ISBLANK(INDEX('Policy Characteristics'!F:F,MATCH($C489,'Policy Characteristics'!$C:$C,0))),"",INDEX('Policy Characteristics'!F:F,MATCH($C489,'Policy Characteristics'!$C:$C,0)))</f>
        <v>0</v>
      </c>
      <c r="M489" s="237">
        <f>IF(ISBLANK(INDEX('Policy Characteristics'!G:G,MATCH($C489,'Policy Characteristics'!$C:$C,0))),"",INDEX('Policy Characteristics'!G:G,MATCH($C489,'Policy Characteristics'!$C:$C,0)))</f>
        <v>1</v>
      </c>
      <c r="N489" s="237">
        <f>IF(ISBLANK(INDEX('Policy Characteristics'!H:H,MATCH($C489,'Policy Characteristics'!$C:$C,0))),"",INDEX('Policy Characteristics'!H:H,MATCH($C489,'Policy Characteristics'!$C:$C,0)))</f>
        <v>0.01</v>
      </c>
      <c r="O489" s="293" t="str">
        <f>IF(ISBLANK(INDEX('Policy Characteristics'!I:I,MATCH($C489,'Policy Characteristics'!$C:$C,0))),"",INDEX('Policy Characteristics'!I:I,MATCH($C489,'Policy Characteristics'!$C:$C,0)))</f>
        <v>% of fuel shifted</v>
      </c>
      <c r="P489" s="293"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9" s="293" t="str">
        <f>IF(ISBLANK(INDEX('Policy Characteristics'!K:K,MATCH($C489,'Policy Characteristics'!$C:$C,0))),"",INDEX('Policy Characteristics'!K:K,MATCH($C489,'Policy Characteristics'!$C:$C,0)))</f>
        <v>industry-ag-main.html#fuel-switching</v>
      </c>
      <c r="R489" s="293" t="str">
        <f>IF(ISBLANK(INDEX('Policy Characteristics'!L:L,MATCH($C489,'Policy Characteristics'!$C:$C,0))),"",INDEX('Policy Characteristics'!L:L,MATCH($C489,'Policy Characteristics'!$C:$C,0)))</f>
        <v>industry-elec-and-hydrogen.html</v>
      </c>
    </row>
    <row r="490" spans="1:18" x14ac:dyDescent="0.25">
      <c r="A490" s="293" t="str">
        <f>IF(ISBLANK(INDEX('Policy Characteristics'!A:A,MATCH($C490,'Policy Characteristics'!$C:$C,0))),"",INDEX('Policy Characteristics'!A:A,MATCH($C490,'Policy Characteristics'!$C:$C,0)))</f>
        <v>Industry</v>
      </c>
      <c r="B490" s="294" t="str">
        <f>IF(ISBLANK(INDEX('Policy Characteristics'!B:B,MATCH($C490,'Policy Characteristics'!$C:$C,0))),"",INDEX('Policy Characteristics'!B:B,MATCH($C490,'Policy Characteristics'!$C:$C,0)))</f>
        <v>Electrification + Hydrogen (Med &amp; High Temp)</v>
      </c>
      <c r="C490" s="293" t="str">
        <f t="shared" si="31"/>
        <v>Fraction of Med and High Temp Industrial Heat Shifted to Other Fuels</v>
      </c>
      <c r="D490" s="299" t="s">
        <v>745</v>
      </c>
      <c r="E490" s="298" t="s">
        <v>801</v>
      </c>
      <c r="F490" t="s">
        <v>746</v>
      </c>
      <c r="G490" s="298" t="s">
        <v>802</v>
      </c>
      <c r="H490" s="20">
        <v>1231</v>
      </c>
      <c r="I490" s="295" t="s">
        <v>660</v>
      </c>
      <c r="J490" s="296" t="str">
        <f>IF(ISBLANK(INDEX('Policy Characteristics'!D:D,MATCH($C490,'Policy Characteristics'!$C:$C,0))),"",INDEX('Policy Characteristics'!D:D,MATCH($C490,'Policy Characteristics'!$C:$C,0)))</f>
        <v>Electrification + Hydrogen</v>
      </c>
      <c r="K490" s="293" t="str">
        <f>IF(ISBLANK(INDEX('Policy Characteristics'!E:E,MATCH($C490,'Policy Characteristics'!$C:$C,0))),"",INDEX('Policy Characteristics'!E:E,MATCH($C490,'Policy Characteristics'!$C:$C,0)))</f>
        <v>indst med and high temp fuel type shifting</v>
      </c>
      <c r="L490" s="237">
        <f>IF(ISBLANK(INDEX('Policy Characteristics'!F:F,MATCH($C490,'Policy Characteristics'!$C:$C,0))),"",INDEX('Policy Characteristics'!F:F,MATCH($C490,'Policy Characteristics'!$C:$C,0)))</f>
        <v>0</v>
      </c>
      <c r="M490" s="237">
        <f>IF(ISBLANK(INDEX('Policy Characteristics'!G:G,MATCH($C490,'Policy Characteristics'!$C:$C,0))),"",INDEX('Policy Characteristics'!G:G,MATCH($C490,'Policy Characteristics'!$C:$C,0)))</f>
        <v>1</v>
      </c>
      <c r="N490" s="237">
        <f>IF(ISBLANK(INDEX('Policy Characteristics'!H:H,MATCH($C490,'Policy Characteristics'!$C:$C,0))),"",INDEX('Policy Characteristics'!H:H,MATCH($C490,'Policy Characteristics'!$C:$C,0)))</f>
        <v>0.01</v>
      </c>
      <c r="O490" s="293" t="str">
        <f>IF(ISBLANK(INDEX('Policy Characteristics'!I:I,MATCH($C490,'Policy Characteristics'!$C:$C,0))),"",INDEX('Policy Characteristics'!I:I,MATCH($C490,'Policy Characteristics'!$C:$C,0)))</f>
        <v>% of fuel shifted</v>
      </c>
      <c r="P490" s="293"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0" s="293" t="str">
        <f>IF(ISBLANK(INDEX('Policy Characteristics'!K:K,MATCH($C490,'Policy Characteristics'!$C:$C,0))),"",INDEX('Policy Characteristics'!K:K,MATCH($C490,'Policy Characteristics'!$C:$C,0)))</f>
        <v>industry-ag-main.html#fuel-switching</v>
      </c>
      <c r="R490" s="293" t="str">
        <f>IF(ISBLANK(INDEX('Policy Characteristics'!L:L,MATCH($C490,'Policy Characteristics'!$C:$C,0))),"",INDEX('Policy Characteristics'!L:L,MATCH($C490,'Policy Characteristics'!$C:$C,0)))</f>
        <v>industry-elec-and-hydrogen.html</v>
      </c>
    </row>
    <row r="491" spans="1:18" x14ac:dyDescent="0.25">
      <c r="A491" s="293" t="str">
        <f>IF(ISBLANK(INDEX('Policy Characteristics'!A:A,MATCH($C491,'Policy Characteristics'!$C:$C,0))),"",INDEX('Policy Characteristics'!A:A,MATCH($C491,'Policy Characteristics'!$C:$C,0)))</f>
        <v>Industry</v>
      </c>
      <c r="B491" s="294" t="str">
        <f>IF(ISBLANK(INDEX('Policy Characteristics'!B:B,MATCH($C491,'Policy Characteristics'!$C:$C,0))),"",INDEX('Policy Characteristics'!B:B,MATCH($C491,'Policy Characteristics'!$C:$C,0)))</f>
        <v>Electrification + Hydrogen (Med &amp; High Temp)</v>
      </c>
      <c r="C491" s="293" t="str">
        <f t="shared" si="31"/>
        <v>Fraction of Med and High Temp Industrial Heat Shifted to Other Fuels</v>
      </c>
      <c r="D491" s="299" t="s">
        <v>745</v>
      </c>
      <c r="E491" s="298" t="s">
        <v>803</v>
      </c>
      <c r="F491" t="s">
        <v>746</v>
      </c>
      <c r="G491" s="298" t="s">
        <v>804</v>
      </c>
      <c r="H491" s="20">
        <v>1232</v>
      </c>
      <c r="I491" s="295" t="s">
        <v>660</v>
      </c>
      <c r="J491" s="296" t="str">
        <f>IF(ISBLANK(INDEX('Policy Characteristics'!D:D,MATCH($C491,'Policy Characteristics'!$C:$C,0))),"",INDEX('Policy Characteristics'!D:D,MATCH($C491,'Policy Characteristics'!$C:$C,0)))</f>
        <v>Electrification + Hydrogen</v>
      </c>
      <c r="K491" s="293" t="str">
        <f>IF(ISBLANK(INDEX('Policy Characteristics'!E:E,MATCH($C491,'Policy Characteristics'!$C:$C,0))),"",INDEX('Policy Characteristics'!E:E,MATCH($C491,'Policy Characteristics'!$C:$C,0)))</f>
        <v>indst med and high temp fuel type shifting</v>
      </c>
      <c r="L491" s="237">
        <f>IF(ISBLANK(INDEX('Policy Characteristics'!F:F,MATCH($C491,'Policy Characteristics'!$C:$C,0))),"",INDEX('Policy Characteristics'!F:F,MATCH($C491,'Policy Characteristics'!$C:$C,0)))</f>
        <v>0</v>
      </c>
      <c r="M491" s="237">
        <f>IF(ISBLANK(INDEX('Policy Characteristics'!G:G,MATCH($C491,'Policy Characteristics'!$C:$C,0))),"",INDEX('Policy Characteristics'!G:G,MATCH($C491,'Policy Characteristics'!$C:$C,0)))</f>
        <v>1</v>
      </c>
      <c r="N491" s="237">
        <f>IF(ISBLANK(INDEX('Policy Characteristics'!H:H,MATCH($C491,'Policy Characteristics'!$C:$C,0))),"",INDEX('Policy Characteristics'!H:H,MATCH($C491,'Policy Characteristics'!$C:$C,0)))</f>
        <v>0.01</v>
      </c>
      <c r="O491" s="293" t="str">
        <f>IF(ISBLANK(INDEX('Policy Characteristics'!I:I,MATCH($C491,'Policy Characteristics'!$C:$C,0))),"",INDEX('Policy Characteristics'!I:I,MATCH($C491,'Policy Characteristics'!$C:$C,0)))</f>
        <v>% of fuel shifted</v>
      </c>
      <c r="P491" s="293"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1" s="293" t="str">
        <f>IF(ISBLANK(INDEX('Policy Characteristics'!K:K,MATCH($C491,'Policy Characteristics'!$C:$C,0))),"",INDEX('Policy Characteristics'!K:K,MATCH($C491,'Policy Characteristics'!$C:$C,0)))</f>
        <v>industry-ag-main.html#fuel-switching</v>
      </c>
      <c r="R491" s="293" t="str">
        <f>IF(ISBLANK(INDEX('Policy Characteristics'!L:L,MATCH($C491,'Policy Characteristics'!$C:$C,0))),"",INDEX('Policy Characteristics'!L:L,MATCH($C491,'Policy Characteristics'!$C:$C,0)))</f>
        <v>industry-elec-and-hydrogen.html</v>
      </c>
    </row>
    <row r="492" spans="1:18" x14ac:dyDescent="0.25">
      <c r="A492" s="293" t="str">
        <f>IF(ISBLANK(INDEX('Policy Characteristics'!A:A,MATCH($C492,'Policy Characteristics'!$C:$C,0))),"",INDEX('Policy Characteristics'!A:A,MATCH($C492,'Policy Characteristics'!$C:$C,0)))</f>
        <v>Industry</v>
      </c>
      <c r="B492" s="294" t="str">
        <f>IF(ISBLANK(INDEX('Policy Characteristics'!B:B,MATCH($C492,'Policy Characteristics'!$C:$C,0))),"",INDEX('Policy Characteristics'!B:B,MATCH($C492,'Policy Characteristics'!$C:$C,0)))</f>
        <v>Electrification + Hydrogen (Med &amp; High Temp)</v>
      </c>
      <c r="C492" s="293" t="str">
        <f t="shared" si="31"/>
        <v>Fraction of Med and High Temp Industrial Heat Shifted to Other Fuels</v>
      </c>
      <c r="D492" s="299" t="s">
        <v>745</v>
      </c>
      <c r="E492" s="298" t="s">
        <v>805</v>
      </c>
      <c r="F492" t="s">
        <v>746</v>
      </c>
      <c r="G492" s="298" t="s">
        <v>806</v>
      </c>
      <c r="H492" s="20">
        <v>1233</v>
      </c>
      <c r="I492" s="295" t="s">
        <v>660</v>
      </c>
      <c r="J492" s="296" t="str">
        <f>IF(ISBLANK(INDEX('Policy Characteristics'!D:D,MATCH($C492,'Policy Characteristics'!$C:$C,0))),"",INDEX('Policy Characteristics'!D:D,MATCH($C492,'Policy Characteristics'!$C:$C,0)))</f>
        <v>Electrification + Hydrogen</v>
      </c>
      <c r="K492" s="293" t="str">
        <f>IF(ISBLANK(INDEX('Policy Characteristics'!E:E,MATCH($C492,'Policy Characteristics'!$C:$C,0))),"",INDEX('Policy Characteristics'!E:E,MATCH($C492,'Policy Characteristics'!$C:$C,0)))</f>
        <v>indst med and high temp fuel type shifting</v>
      </c>
      <c r="L492" s="237">
        <f>IF(ISBLANK(INDEX('Policy Characteristics'!F:F,MATCH($C492,'Policy Characteristics'!$C:$C,0))),"",INDEX('Policy Characteristics'!F:F,MATCH($C492,'Policy Characteristics'!$C:$C,0)))</f>
        <v>0</v>
      </c>
      <c r="M492" s="237">
        <f>IF(ISBLANK(INDEX('Policy Characteristics'!G:G,MATCH($C492,'Policy Characteristics'!$C:$C,0))),"",INDEX('Policy Characteristics'!G:G,MATCH($C492,'Policy Characteristics'!$C:$C,0)))</f>
        <v>1</v>
      </c>
      <c r="N492" s="237">
        <f>IF(ISBLANK(INDEX('Policy Characteristics'!H:H,MATCH($C492,'Policy Characteristics'!$C:$C,0))),"",INDEX('Policy Characteristics'!H:H,MATCH($C492,'Policy Characteristics'!$C:$C,0)))</f>
        <v>0.01</v>
      </c>
      <c r="O492" s="293" t="str">
        <f>IF(ISBLANK(INDEX('Policy Characteristics'!I:I,MATCH($C492,'Policy Characteristics'!$C:$C,0))),"",INDEX('Policy Characteristics'!I:I,MATCH($C492,'Policy Characteristics'!$C:$C,0)))</f>
        <v>% of fuel shifted</v>
      </c>
      <c r="P492" s="293"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2" s="293" t="str">
        <f>IF(ISBLANK(INDEX('Policy Characteristics'!K:K,MATCH($C492,'Policy Characteristics'!$C:$C,0))),"",INDEX('Policy Characteristics'!K:K,MATCH($C492,'Policy Characteristics'!$C:$C,0)))</f>
        <v>industry-ag-main.html#fuel-switching</v>
      </c>
      <c r="R492" s="293" t="str">
        <f>IF(ISBLANK(INDEX('Policy Characteristics'!L:L,MATCH($C492,'Policy Characteristics'!$C:$C,0))),"",INDEX('Policy Characteristics'!L:L,MATCH($C492,'Policy Characteristics'!$C:$C,0)))</f>
        <v>industry-elec-and-hydrogen.html</v>
      </c>
    </row>
    <row r="493" spans="1:18" x14ac:dyDescent="0.25">
      <c r="A493" s="293" t="str">
        <f>IF(ISBLANK(INDEX('Policy Characteristics'!A:A,MATCH($C493,'Policy Characteristics'!$C:$C,0))),"",INDEX('Policy Characteristics'!A:A,MATCH($C493,'Policy Characteristics'!$C:$C,0)))</f>
        <v>Industry</v>
      </c>
      <c r="B493" s="294" t="str">
        <f>IF(ISBLANK(INDEX('Policy Characteristics'!B:B,MATCH($C493,'Policy Characteristics'!$C:$C,0))),"",INDEX('Policy Characteristics'!B:B,MATCH($C493,'Policy Characteristics'!$C:$C,0)))</f>
        <v>Electrification + Hydrogen (Med &amp; High Temp)</v>
      </c>
      <c r="C493" s="293" t="str">
        <f t="shared" si="31"/>
        <v>Fraction of Med and High Temp Industrial Heat Shifted to Other Fuels</v>
      </c>
      <c r="D493" s="299" t="s">
        <v>745</v>
      </c>
      <c r="E493" s="298" t="s">
        <v>807</v>
      </c>
      <c r="F493" t="s">
        <v>746</v>
      </c>
      <c r="G493" s="298" t="s">
        <v>808</v>
      </c>
      <c r="H493" s="20">
        <v>1234</v>
      </c>
      <c r="I493" s="295" t="s">
        <v>660</v>
      </c>
      <c r="J493" s="296" t="str">
        <f>IF(ISBLANK(INDEX('Policy Characteristics'!D:D,MATCH($C493,'Policy Characteristics'!$C:$C,0))),"",INDEX('Policy Characteristics'!D:D,MATCH($C493,'Policy Characteristics'!$C:$C,0)))</f>
        <v>Electrification + Hydrogen</v>
      </c>
      <c r="K493" s="293" t="str">
        <f>IF(ISBLANK(INDEX('Policy Characteristics'!E:E,MATCH($C493,'Policy Characteristics'!$C:$C,0))),"",INDEX('Policy Characteristics'!E:E,MATCH($C493,'Policy Characteristics'!$C:$C,0)))</f>
        <v>indst med and high temp fuel type shifting</v>
      </c>
      <c r="L493" s="237">
        <f>IF(ISBLANK(INDEX('Policy Characteristics'!F:F,MATCH($C493,'Policy Characteristics'!$C:$C,0))),"",INDEX('Policy Characteristics'!F:F,MATCH($C493,'Policy Characteristics'!$C:$C,0)))</f>
        <v>0</v>
      </c>
      <c r="M493" s="237">
        <f>IF(ISBLANK(INDEX('Policy Characteristics'!G:G,MATCH($C493,'Policy Characteristics'!$C:$C,0))),"",INDEX('Policy Characteristics'!G:G,MATCH($C493,'Policy Characteristics'!$C:$C,0)))</f>
        <v>1</v>
      </c>
      <c r="N493" s="237">
        <f>IF(ISBLANK(INDEX('Policy Characteristics'!H:H,MATCH($C493,'Policy Characteristics'!$C:$C,0))),"",INDEX('Policy Characteristics'!H:H,MATCH($C493,'Policy Characteristics'!$C:$C,0)))</f>
        <v>0.01</v>
      </c>
      <c r="O493" s="293" t="str">
        <f>IF(ISBLANK(INDEX('Policy Characteristics'!I:I,MATCH($C493,'Policy Characteristics'!$C:$C,0))),"",INDEX('Policy Characteristics'!I:I,MATCH($C493,'Policy Characteristics'!$C:$C,0)))</f>
        <v>% of fuel shifted</v>
      </c>
      <c r="P493" s="293"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3" s="293" t="str">
        <f>IF(ISBLANK(INDEX('Policy Characteristics'!K:K,MATCH($C493,'Policy Characteristics'!$C:$C,0))),"",INDEX('Policy Characteristics'!K:K,MATCH($C493,'Policy Characteristics'!$C:$C,0)))</f>
        <v>industry-ag-main.html#fuel-switching</v>
      </c>
      <c r="R493" s="293" t="str">
        <f>IF(ISBLANK(INDEX('Policy Characteristics'!L:L,MATCH($C493,'Policy Characteristics'!$C:$C,0))),"",INDEX('Policy Characteristics'!L:L,MATCH($C493,'Policy Characteristics'!$C:$C,0)))</f>
        <v>industry-elec-and-hydrogen.html</v>
      </c>
    </row>
    <row r="494" spans="1:18" x14ac:dyDescent="0.25">
      <c r="A494" s="293" t="str">
        <f>IF(ISBLANK(INDEX('Policy Characteristics'!A:A,MATCH($C494,'Policy Characteristics'!$C:$C,0))),"",INDEX('Policy Characteristics'!A:A,MATCH($C494,'Policy Characteristics'!$C:$C,0)))</f>
        <v>Industry</v>
      </c>
      <c r="B494" s="294" t="str">
        <f>IF(ISBLANK(INDEX('Policy Characteristics'!B:B,MATCH($C494,'Policy Characteristics'!$C:$C,0))),"",INDEX('Policy Characteristics'!B:B,MATCH($C494,'Policy Characteristics'!$C:$C,0)))</f>
        <v>Electrification + Hydrogen (Med &amp; High Temp)</v>
      </c>
      <c r="C494" s="293" t="str">
        <f t="shared" si="31"/>
        <v>Fraction of Med and High Temp Industrial Heat Shifted to Other Fuels</v>
      </c>
      <c r="D494" s="299" t="s">
        <v>745</v>
      </c>
      <c r="E494" s="298" t="s">
        <v>809</v>
      </c>
      <c r="F494" t="s">
        <v>746</v>
      </c>
      <c r="G494" s="298" t="s">
        <v>810</v>
      </c>
      <c r="H494" s="20">
        <v>1235</v>
      </c>
      <c r="I494" s="295" t="s">
        <v>660</v>
      </c>
      <c r="J494" s="296" t="str">
        <f>IF(ISBLANK(INDEX('Policy Characteristics'!D:D,MATCH($C494,'Policy Characteristics'!$C:$C,0))),"",INDEX('Policy Characteristics'!D:D,MATCH($C494,'Policy Characteristics'!$C:$C,0)))</f>
        <v>Electrification + Hydrogen</v>
      </c>
      <c r="K494" s="293" t="str">
        <f>IF(ISBLANK(INDEX('Policy Characteristics'!E:E,MATCH($C494,'Policy Characteristics'!$C:$C,0))),"",INDEX('Policy Characteristics'!E:E,MATCH($C494,'Policy Characteristics'!$C:$C,0)))</f>
        <v>indst med and high temp fuel type shifting</v>
      </c>
      <c r="L494" s="237">
        <f>IF(ISBLANK(INDEX('Policy Characteristics'!F:F,MATCH($C494,'Policy Characteristics'!$C:$C,0))),"",INDEX('Policy Characteristics'!F:F,MATCH($C494,'Policy Characteristics'!$C:$C,0)))</f>
        <v>0</v>
      </c>
      <c r="M494" s="237">
        <f>IF(ISBLANK(INDEX('Policy Characteristics'!G:G,MATCH($C494,'Policy Characteristics'!$C:$C,0))),"",INDEX('Policy Characteristics'!G:G,MATCH($C494,'Policy Characteristics'!$C:$C,0)))</f>
        <v>1</v>
      </c>
      <c r="N494" s="237">
        <f>IF(ISBLANK(INDEX('Policy Characteristics'!H:H,MATCH($C494,'Policy Characteristics'!$C:$C,0))),"",INDEX('Policy Characteristics'!H:H,MATCH($C494,'Policy Characteristics'!$C:$C,0)))</f>
        <v>0.01</v>
      </c>
      <c r="O494" s="293" t="str">
        <f>IF(ISBLANK(INDEX('Policy Characteristics'!I:I,MATCH($C494,'Policy Characteristics'!$C:$C,0))),"",INDEX('Policy Characteristics'!I:I,MATCH($C494,'Policy Characteristics'!$C:$C,0)))</f>
        <v>% of fuel shifted</v>
      </c>
      <c r="P494" s="293"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4" s="293" t="str">
        <f>IF(ISBLANK(INDEX('Policy Characteristics'!K:K,MATCH($C494,'Policy Characteristics'!$C:$C,0))),"",INDEX('Policy Characteristics'!K:K,MATCH($C494,'Policy Characteristics'!$C:$C,0)))</f>
        <v>industry-ag-main.html#fuel-switching</v>
      </c>
      <c r="R494" s="293" t="str">
        <f>IF(ISBLANK(INDEX('Policy Characteristics'!L:L,MATCH($C494,'Policy Characteristics'!$C:$C,0))),"",INDEX('Policy Characteristics'!L:L,MATCH($C494,'Policy Characteristics'!$C:$C,0)))</f>
        <v>industry-elec-and-hydrogen.html</v>
      </c>
    </row>
    <row r="495" spans="1:18" x14ac:dyDescent="0.25">
      <c r="A495" s="293" t="str">
        <f>IF(ISBLANK(INDEX('Policy Characteristics'!A:A,MATCH($C495,'Policy Characteristics'!$C:$C,0))),"",INDEX('Policy Characteristics'!A:A,MATCH($C495,'Policy Characteristics'!$C:$C,0)))</f>
        <v>Industry</v>
      </c>
      <c r="B495" s="294" t="str">
        <f>IF(ISBLANK(INDEX('Policy Characteristics'!B:B,MATCH($C495,'Policy Characteristics'!$C:$C,0))),"",INDEX('Policy Characteristics'!B:B,MATCH($C495,'Policy Characteristics'!$C:$C,0)))</f>
        <v>Electrification + Hydrogen (Med &amp; High Temp)</v>
      </c>
      <c r="C495" s="293" t="str">
        <f t="shared" si="31"/>
        <v>Fraction of Med and High Temp Industrial Heat Shifted to Other Fuels</v>
      </c>
      <c r="D495" s="299" t="s">
        <v>745</v>
      </c>
      <c r="E495" s="298" t="s">
        <v>811</v>
      </c>
      <c r="F495" t="s">
        <v>746</v>
      </c>
      <c r="G495" s="298" t="s">
        <v>812</v>
      </c>
      <c r="H495" s="20">
        <v>1236</v>
      </c>
      <c r="I495" s="295" t="s">
        <v>660</v>
      </c>
      <c r="J495" s="296" t="str">
        <f>IF(ISBLANK(INDEX('Policy Characteristics'!D:D,MATCH($C495,'Policy Characteristics'!$C:$C,0))),"",INDEX('Policy Characteristics'!D:D,MATCH($C495,'Policy Characteristics'!$C:$C,0)))</f>
        <v>Electrification + Hydrogen</v>
      </c>
      <c r="K495" s="293" t="str">
        <f>IF(ISBLANK(INDEX('Policy Characteristics'!E:E,MATCH($C495,'Policy Characteristics'!$C:$C,0))),"",INDEX('Policy Characteristics'!E:E,MATCH($C495,'Policy Characteristics'!$C:$C,0)))</f>
        <v>indst med and high temp fuel type shifting</v>
      </c>
      <c r="L495" s="237">
        <f>IF(ISBLANK(INDEX('Policy Characteristics'!F:F,MATCH($C495,'Policy Characteristics'!$C:$C,0))),"",INDEX('Policy Characteristics'!F:F,MATCH($C495,'Policy Characteristics'!$C:$C,0)))</f>
        <v>0</v>
      </c>
      <c r="M495" s="237">
        <f>IF(ISBLANK(INDEX('Policy Characteristics'!G:G,MATCH($C495,'Policy Characteristics'!$C:$C,0))),"",INDEX('Policy Characteristics'!G:G,MATCH($C495,'Policy Characteristics'!$C:$C,0)))</f>
        <v>1</v>
      </c>
      <c r="N495" s="237">
        <f>IF(ISBLANK(INDEX('Policy Characteristics'!H:H,MATCH($C495,'Policy Characteristics'!$C:$C,0))),"",INDEX('Policy Characteristics'!H:H,MATCH($C495,'Policy Characteristics'!$C:$C,0)))</f>
        <v>0.01</v>
      </c>
      <c r="O495" s="293" t="str">
        <f>IF(ISBLANK(INDEX('Policy Characteristics'!I:I,MATCH($C495,'Policy Characteristics'!$C:$C,0))),"",INDEX('Policy Characteristics'!I:I,MATCH($C495,'Policy Characteristics'!$C:$C,0)))</f>
        <v>% of fuel shifted</v>
      </c>
      <c r="P495" s="293"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5" s="293" t="str">
        <f>IF(ISBLANK(INDEX('Policy Characteristics'!K:K,MATCH($C495,'Policy Characteristics'!$C:$C,0))),"",INDEX('Policy Characteristics'!K:K,MATCH($C495,'Policy Characteristics'!$C:$C,0)))</f>
        <v>industry-ag-main.html#fuel-switching</v>
      </c>
      <c r="R495" s="293" t="str">
        <f>IF(ISBLANK(INDEX('Policy Characteristics'!L:L,MATCH($C495,'Policy Characteristics'!$C:$C,0))),"",INDEX('Policy Characteristics'!L:L,MATCH($C495,'Policy Characteristics'!$C:$C,0)))</f>
        <v>industry-elec-and-hydrogen.html</v>
      </c>
    </row>
    <row r="496" spans="1:18" x14ac:dyDescent="0.25">
      <c r="A496" s="293" t="str">
        <f>IF(ISBLANK(INDEX('Policy Characteristics'!A:A,MATCH($C496,'Policy Characteristics'!$C:$C,0))),"",INDEX('Policy Characteristics'!A:A,MATCH($C496,'Policy Characteristics'!$C:$C,0)))</f>
        <v>Industry</v>
      </c>
      <c r="B496" s="294" t="str">
        <f>IF(ISBLANK(INDEX('Policy Characteristics'!B:B,MATCH($C496,'Policy Characteristics'!$C:$C,0))),"",INDEX('Policy Characteristics'!B:B,MATCH($C496,'Policy Characteristics'!$C:$C,0)))</f>
        <v>Electrification + Hydrogen (Med &amp; High Temp)</v>
      </c>
      <c r="C496" s="293" t="str">
        <f t="shared" si="31"/>
        <v>Fraction of Med and High Temp Industrial Heat Shifted to Other Fuels</v>
      </c>
      <c r="D496" s="299" t="s">
        <v>745</v>
      </c>
      <c r="E496" s="298" t="s">
        <v>813</v>
      </c>
      <c r="F496" t="s">
        <v>746</v>
      </c>
      <c r="G496" s="298" t="s">
        <v>814</v>
      </c>
      <c r="H496" s="20">
        <v>1237</v>
      </c>
      <c r="I496" s="295" t="s">
        <v>650</v>
      </c>
      <c r="J496" s="296" t="str">
        <f>IF(ISBLANK(INDEX('Policy Characteristics'!D:D,MATCH($C496,'Policy Characteristics'!$C:$C,0))),"",INDEX('Policy Characteristics'!D:D,MATCH($C496,'Policy Characteristics'!$C:$C,0)))</f>
        <v>Electrification + Hydrogen</v>
      </c>
      <c r="K496" s="293" t="str">
        <f>IF(ISBLANK(INDEX('Policy Characteristics'!E:E,MATCH($C496,'Policy Characteristics'!$C:$C,0))),"",INDEX('Policy Characteristics'!E:E,MATCH($C496,'Policy Characteristics'!$C:$C,0)))</f>
        <v>indst med and high temp fuel type shifting</v>
      </c>
      <c r="L496" s="237">
        <f>IF(ISBLANK(INDEX('Policy Characteristics'!F:F,MATCH($C496,'Policy Characteristics'!$C:$C,0))),"",INDEX('Policy Characteristics'!F:F,MATCH($C496,'Policy Characteristics'!$C:$C,0)))</f>
        <v>0</v>
      </c>
      <c r="M496" s="237">
        <f>IF(ISBLANK(INDEX('Policy Characteristics'!G:G,MATCH($C496,'Policy Characteristics'!$C:$C,0))),"",INDEX('Policy Characteristics'!G:G,MATCH($C496,'Policy Characteristics'!$C:$C,0)))</f>
        <v>1</v>
      </c>
      <c r="N496" s="237">
        <f>IF(ISBLANK(INDEX('Policy Characteristics'!H:H,MATCH($C496,'Policy Characteristics'!$C:$C,0))),"",INDEX('Policy Characteristics'!H:H,MATCH($C496,'Policy Characteristics'!$C:$C,0)))</f>
        <v>0.01</v>
      </c>
      <c r="O496" s="293" t="str">
        <f>IF(ISBLANK(INDEX('Policy Characteristics'!I:I,MATCH($C496,'Policy Characteristics'!$C:$C,0))),"",INDEX('Policy Characteristics'!I:I,MATCH($C496,'Policy Characteristics'!$C:$C,0)))</f>
        <v>% of fuel shifted</v>
      </c>
      <c r="P496" s="293"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6" s="293" t="str">
        <f>IF(ISBLANK(INDEX('Policy Characteristics'!K:K,MATCH($C496,'Policy Characteristics'!$C:$C,0))),"",INDEX('Policy Characteristics'!K:K,MATCH($C496,'Policy Characteristics'!$C:$C,0)))</f>
        <v>industry-ag-main.html#fuel-switching</v>
      </c>
      <c r="R496" s="293" t="str">
        <f>IF(ISBLANK(INDEX('Policy Characteristics'!L:L,MATCH($C496,'Policy Characteristics'!$C:$C,0))),"",INDEX('Policy Characteristics'!L:L,MATCH($C496,'Policy Characteristics'!$C:$C,0)))</f>
        <v>industry-elec-and-hydrogen.html</v>
      </c>
    </row>
    <row r="497" spans="1:18" x14ac:dyDescent="0.25">
      <c r="A497" s="293" t="str">
        <f>IF(ISBLANK(INDEX('Policy Characteristics'!A:A,MATCH($C497,'Policy Characteristics'!$C:$C,0))),"",INDEX('Policy Characteristics'!A:A,MATCH($C497,'Policy Characteristics'!$C:$C,0)))</f>
        <v>Industry</v>
      </c>
      <c r="B497" s="294" t="str">
        <f>IF(ISBLANK(INDEX('Policy Characteristics'!B:B,MATCH($C497,'Policy Characteristics'!$C:$C,0))),"",INDEX('Policy Characteristics'!B:B,MATCH($C497,'Policy Characteristics'!$C:$C,0)))</f>
        <v>Electrification + Hydrogen (Med &amp; High Temp)</v>
      </c>
      <c r="C497" s="293" t="str">
        <f t="shared" si="31"/>
        <v>Fraction of Med and High Temp Industrial Heat Shifted to Other Fuels</v>
      </c>
      <c r="D497" s="299" t="s">
        <v>747</v>
      </c>
      <c r="E497" s="298" t="s">
        <v>795</v>
      </c>
      <c r="F497" t="s">
        <v>748</v>
      </c>
      <c r="G497" s="298" t="s">
        <v>796</v>
      </c>
      <c r="H497" s="20">
        <v>1238</v>
      </c>
      <c r="I497" s="295" t="s">
        <v>650</v>
      </c>
      <c r="J497" s="296" t="str">
        <f>IF(ISBLANK(INDEX('Policy Characteristics'!D:D,MATCH($C497,'Policy Characteristics'!$C:$C,0))),"",INDEX('Policy Characteristics'!D:D,MATCH($C497,'Policy Characteristics'!$C:$C,0)))</f>
        <v>Electrification + Hydrogen</v>
      </c>
      <c r="K497" s="293" t="str">
        <f>IF(ISBLANK(INDEX('Policy Characteristics'!E:E,MATCH($C497,'Policy Characteristics'!$C:$C,0))),"",INDEX('Policy Characteristics'!E:E,MATCH($C497,'Policy Characteristics'!$C:$C,0)))</f>
        <v>indst med and high temp fuel type shifting</v>
      </c>
      <c r="L497" s="237">
        <f>IF(ISBLANK(INDEX('Policy Characteristics'!F:F,MATCH($C497,'Policy Characteristics'!$C:$C,0))),"",INDEX('Policy Characteristics'!F:F,MATCH($C497,'Policy Characteristics'!$C:$C,0)))</f>
        <v>0</v>
      </c>
      <c r="M497" s="237">
        <f>IF(ISBLANK(INDEX('Policy Characteristics'!G:G,MATCH($C497,'Policy Characteristics'!$C:$C,0))),"",INDEX('Policy Characteristics'!G:G,MATCH($C497,'Policy Characteristics'!$C:$C,0)))</f>
        <v>1</v>
      </c>
      <c r="N497" s="237">
        <f>IF(ISBLANK(INDEX('Policy Characteristics'!H:H,MATCH($C497,'Policy Characteristics'!$C:$C,0))),"",INDEX('Policy Characteristics'!H:H,MATCH($C497,'Policy Characteristics'!$C:$C,0)))</f>
        <v>0.01</v>
      </c>
      <c r="O497" s="293" t="str">
        <f>IF(ISBLANK(INDEX('Policy Characteristics'!I:I,MATCH($C497,'Policy Characteristics'!$C:$C,0))),"",INDEX('Policy Characteristics'!I:I,MATCH($C497,'Policy Characteristics'!$C:$C,0)))</f>
        <v>% of fuel shifted</v>
      </c>
      <c r="P497" s="293"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7" s="293" t="str">
        <f>IF(ISBLANK(INDEX('Policy Characteristics'!K:K,MATCH($C497,'Policy Characteristics'!$C:$C,0))),"",INDEX('Policy Characteristics'!K:K,MATCH($C497,'Policy Characteristics'!$C:$C,0)))</f>
        <v>industry-ag-main.html#fuel-switching</v>
      </c>
      <c r="R497" s="293" t="str">
        <f>IF(ISBLANK(INDEX('Policy Characteristics'!L:L,MATCH($C497,'Policy Characteristics'!$C:$C,0))),"",INDEX('Policy Characteristics'!L:L,MATCH($C497,'Policy Characteristics'!$C:$C,0)))</f>
        <v>industry-elec-and-hydrogen.html</v>
      </c>
    </row>
    <row r="498" spans="1:18" x14ac:dyDescent="0.25">
      <c r="A498" s="293" t="str">
        <f>IF(ISBLANK(INDEX('Policy Characteristics'!A:A,MATCH($C498,'Policy Characteristics'!$C:$C,0))),"",INDEX('Policy Characteristics'!A:A,MATCH($C498,'Policy Characteristics'!$C:$C,0)))</f>
        <v>Industry</v>
      </c>
      <c r="B498" s="294" t="str">
        <f>IF(ISBLANK(INDEX('Policy Characteristics'!B:B,MATCH($C498,'Policy Characteristics'!$C:$C,0))),"",INDEX('Policy Characteristics'!B:B,MATCH($C498,'Policy Characteristics'!$C:$C,0)))</f>
        <v>Electrification + Hydrogen (Med &amp; High Temp)</v>
      </c>
      <c r="C498" s="293" t="str">
        <f t="shared" si="31"/>
        <v>Fraction of Med and High Temp Industrial Heat Shifted to Other Fuels</v>
      </c>
      <c r="D498" s="299" t="s">
        <v>747</v>
      </c>
      <c r="E498" s="298" t="s">
        <v>797</v>
      </c>
      <c r="F498" t="s">
        <v>748</v>
      </c>
      <c r="G498" s="298" t="s">
        <v>798</v>
      </c>
      <c r="H498" s="20">
        <v>1239</v>
      </c>
      <c r="I498" s="295" t="s">
        <v>660</v>
      </c>
      <c r="J498" s="296" t="str">
        <f>IF(ISBLANK(INDEX('Policy Characteristics'!D:D,MATCH($C498,'Policy Characteristics'!$C:$C,0))),"",INDEX('Policy Characteristics'!D:D,MATCH($C498,'Policy Characteristics'!$C:$C,0)))</f>
        <v>Electrification + Hydrogen</v>
      </c>
      <c r="K498" s="293" t="str">
        <f>IF(ISBLANK(INDEX('Policy Characteristics'!E:E,MATCH($C498,'Policy Characteristics'!$C:$C,0))),"",INDEX('Policy Characteristics'!E:E,MATCH($C498,'Policy Characteristics'!$C:$C,0)))</f>
        <v>indst med and high temp fuel type shifting</v>
      </c>
      <c r="L498" s="237">
        <f>IF(ISBLANK(INDEX('Policy Characteristics'!F:F,MATCH($C498,'Policy Characteristics'!$C:$C,0))),"",INDEX('Policy Characteristics'!F:F,MATCH($C498,'Policy Characteristics'!$C:$C,0)))</f>
        <v>0</v>
      </c>
      <c r="M498" s="237">
        <f>IF(ISBLANK(INDEX('Policy Characteristics'!G:G,MATCH($C498,'Policy Characteristics'!$C:$C,0))),"",INDEX('Policy Characteristics'!G:G,MATCH($C498,'Policy Characteristics'!$C:$C,0)))</f>
        <v>1</v>
      </c>
      <c r="N498" s="237">
        <f>IF(ISBLANK(INDEX('Policy Characteristics'!H:H,MATCH($C498,'Policy Characteristics'!$C:$C,0))),"",INDEX('Policy Characteristics'!H:H,MATCH($C498,'Policy Characteristics'!$C:$C,0)))</f>
        <v>0.01</v>
      </c>
      <c r="O498" s="293" t="str">
        <f>IF(ISBLANK(INDEX('Policy Characteristics'!I:I,MATCH($C498,'Policy Characteristics'!$C:$C,0))),"",INDEX('Policy Characteristics'!I:I,MATCH($C498,'Policy Characteristics'!$C:$C,0)))</f>
        <v>% of fuel shifted</v>
      </c>
      <c r="P498" s="293"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8" s="293" t="str">
        <f>IF(ISBLANK(INDEX('Policy Characteristics'!K:K,MATCH($C498,'Policy Characteristics'!$C:$C,0))),"",INDEX('Policy Characteristics'!K:K,MATCH($C498,'Policy Characteristics'!$C:$C,0)))</f>
        <v>industry-ag-main.html#fuel-switching</v>
      </c>
      <c r="R498" s="293" t="str">
        <f>IF(ISBLANK(INDEX('Policy Characteristics'!L:L,MATCH($C498,'Policy Characteristics'!$C:$C,0))),"",INDEX('Policy Characteristics'!L:L,MATCH($C498,'Policy Characteristics'!$C:$C,0)))</f>
        <v>industry-elec-and-hydrogen.html</v>
      </c>
    </row>
    <row r="499" spans="1:18" x14ac:dyDescent="0.25">
      <c r="A499" s="293" t="str">
        <f>IF(ISBLANK(INDEX('Policy Characteristics'!A:A,MATCH($C499,'Policy Characteristics'!$C:$C,0))),"",INDEX('Policy Characteristics'!A:A,MATCH($C499,'Policy Characteristics'!$C:$C,0)))</f>
        <v>Industry</v>
      </c>
      <c r="B499" s="294" t="str">
        <f>IF(ISBLANK(INDEX('Policy Characteristics'!B:B,MATCH($C499,'Policy Characteristics'!$C:$C,0))),"",INDEX('Policy Characteristics'!B:B,MATCH($C499,'Policy Characteristics'!$C:$C,0)))</f>
        <v>Electrification + Hydrogen (Med &amp; High Temp)</v>
      </c>
      <c r="C499" s="293" t="str">
        <f t="shared" si="31"/>
        <v>Fraction of Med and High Temp Industrial Heat Shifted to Other Fuels</v>
      </c>
      <c r="D499" s="299" t="s">
        <v>747</v>
      </c>
      <c r="E499" s="298" t="s">
        <v>799</v>
      </c>
      <c r="F499" t="s">
        <v>748</v>
      </c>
      <c r="G499" s="298" t="s">
        <v>800</v>
      </c>
      <c r="H499" s="20">
        <v>1240</v>
      </c>
      <c r="I499" s="295" t="s">
        <v>660</v>
      </c>
      <c r="J499" s="296" t="str">
        <f>IF(ISBLANK(INDEX('Policy Characteristics'!D:D,MATCH($C499,'Policy Characteristics'!$C:$C,0))),"",INDEX('Policy Characteristics'!D:D,MATCH($C499,'Policy Characteristics'!$C:$C,0)))</f>
        <v>Electrification + Hydrogen</v>
      </c>
      <c r="K499" s="293" t="str">
        <f>IF(ISBLANK(INDEX('Policy Characteristics'!E:E,MATCH($C499,'Policy Characteristics'!$C:$C,0))),"",INDEX('Policy Characteristics'!E:E,MATCH($C499,'Policy Characteristics'!$C:$C,0)))</f>
        <v>indst med and high temp fuel type shifting</v>
      </c>
      <c r="L499" s="237">
        <f>IF(ISBLANK(INDEX('Policy Characteristics'!F:F,MATCH($C499,'Policy Characteristics'!$C:$C,0))),"",INDEX('Policy Characteristics'!F:F,MATCH($C499,'Policy Characteristics'!$C:$C,0)))</f>
        <v>0</v>
      </c>
      <c r="M499" s="237">
        <f>IF(ISBLANK(INDEX('Policy Characteristics'!G:G,MATCH($C499,'Policy Characteristics'!$C:$C,0))),"",INDEX('Policy Characteristics'!G:G,MATCH($C499,'Policy Characteristics'!$C:$C,0)))</f>
        <v>1</v>
      </c>
      <c r="N499" s="237">
        <f>IF(ISBLANK(INDEX('Policy Characteristics'!H:H,MATCH($C499,'Policy Characteristics'!$C:$C,0))),"",INDEX('Policy Characteristics'!H:H,MATCH($C499,'Policy Characteristics'!$C:$C,0)))</f>
        <v>0.01</v>
      </c>
      <c r="O499" s="293" t="str">
        <f>IF(ISBLANK(INDEX('Policy Characteristics'!I:I,MATCH($C499,'Policy Characteristics'!$C:$C,0))),"",INDEX('Policy Characteristics'!I:I,MATCH($C499,'Policy Characteristics'!$C:$C,0)))</f>
        <v>% of fuel shifted</v>
      </c>
      <c r="P499" s="293"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9" s="293" t="str">
        <f>IF(ISBLANK(INDEX('Policy Characteristics'!K:K,MATCH($C499,'Policy Characteristics'!$C:$C,0))),"",INDEX('Policy Characteristics'!K:K,MATCH($C499,'Policy Characteristics'!$C:$C,0)))</f>
        <v>industry-ag-main.html#fuel-switching</v>
      </c>
      <c r="R499" s="293" t="str">
        <f>IF(ISBLANK(INDEX('Policy Characteristics'!L:L,MATCH($C499,'Policy Characteristics'!$C:$C,0))),"",INDEX('Policy Characteristics'!L:L,MATCH($C499,'Policy Characteristics'!$C:$C,0)))</f>
        <v>industry-elec-and-hydrogen.html</v>
      </c>
    </row>
    <row r="500" spans="1:18" x14ac:dyDescent="0.25">
      <c r="A500" s="293" t="str">
        <f>IF(ISBLANK(INDEX('Policy Characteristics'!A:A,MATCH($C500,'Policy Characteristics'!$C:$C,0))),"",INDEX('Policy Characteristics'!A:A,MATCH($C500,'Policy Characteristics'!$C:$C,0)))</f>
        <v>Industry</v>
      </c>
      <c r="B500" s="294" t="str">
        <f>IF(ISBLANK(INDEX('Policy Characteristics'!B:B,MATCH($C500,'Policy Characteristics'!$C:$C,0))),"",INDEX('Policy Characteristics'!B:B,MATCH($C500,'Policy Characteristics'!$C:$C,0)))</f>
        <v>Electrification + Hydrogen (Med &amp; High Temp)</v>
      </c>
      <c r="C500" s="293" t="str">
        <f t="shared" ref="C500:C501" si="32">C$467</f>
        <v>Fraction of Med and High Temp Industrial Heat Shifted to Other Fuels</v>
      </c>
      <c r="D500" s="299" t="s">
        <v>747</v>
      </c>
      <c r="E500" s="298" t="s">
        <v>801</v>
      </c>
      <c r="F500" t="s">
        <v>748</v>
      </c>
      <c r="G500" s="298" t="s">
        <v>802</v>
      </c>
      <c r="H500" s="20">
        <v>1241</v>
      </c>
      <c r="I500" s="295" t="s">
        <v>660</v>
      </c>
      <c r="J500" s="296" t="str">
        <f>IF(ISBLANK(INDEX('Policy Characteristics'!D:D,MATCH($C500,'Policy Characteristics'!$C:$C,0))),"",INDEX('Policy Characteristics'!D:D,MATCH($C500,'Policy Characteristics'!$C:$C,0)))</f>
        <v>Electrification + Hydrogen</v>
      </c>
      <c r="K500" s="293" t="str">
        <f>IF(ISBLANK(INDEX('Policy Characteristics'!E:E,MATCH($C500,'Policy Characteristics'!$C:$C,0))),"",INDEX('Policy Characteristics'!E:E,MATCH($C500,'Policy Characteristics'!$C:$C,0)))</f>
        <v>indst med and high temp fuel type shifting</v>
      </c>
      <c r="L500" s="237">
        <f>IF(ISBLANK(INDEX('Policy Characteristics'!F:F,MATCH($C500,'Policy Characteristics'!$C:$C,0))),"",INDEX('Policy Characteristics'!F:F,MATCH($C500,'Policy Characteristics'!$C:$C,0)))</f>
        <v>0</v>
      </c>
      <c r="M500" s="237">
        <f>IF(ISBLANK(INDEX('Policy Characteristics'!G:G,MATCH($C500,'Policy Characteristics'!$C:$C,0))),"",INDEX('Policy Characteristics'!G:G,MATCH($C500,'Policy Characteristics'!$C:$C,0)))</f>
        <v>1</v>
      </c>
      <c r="N500" s="237">
        <f>IF(ISBLANK(INDEX('Policy Characteristics'!H:H,MATCH($C500,'Policy Characteristics'!$C:$C,0))),"",INDEX('Policy Characteristics'!H:H,MATCH($C500,'Policy Characteristics'!$C:$C,0)))</f>
        <v>0.01</v>
      </c>
      <c r="O500" s="293" t="str">
        <f>IF(ISBLANK(INDEX('Policy Characteristics'!I:I,MATCH($C500,'Policy Characteristics'!$C:$C,0))),"",INDEX('Policy Characteristics'!I:I,MATCH($C500,'Policy Characteristics'!$C:$C,0)))</f>
        <v>% of fuel shifted</v>
      </c>
      <c r="P500" s="293"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0" s="293" t="str">
        <f>IF(ISBLANK(INDEX('Policy Characteristics'!K:K,MATCH($C500,'Policy Characteristics'!$C:$C,0))),"",INDEX('Policy Characteristics'!K:K,MATCH($C500,'Policy Characteristics'!$C:$C,0)))</f>
        <v>industry-ag-main.html#fuel-switching</v>
      </c>
      <c r="R500" s="293" t="str">
        <f>IF(ISBLANK(INDEX('Policy Characteristics'!L:L,MATCH($C500,'Policy Characteristics'!$C:$C,0))),"",INDEX('Policy Characteristics'!L:L,MATCH($C500,'Policy Characteristics'!$C:$C,0)))</f>
        <v>industry-elec-and-hydrogen.html</v>
      </c>
    </row>
    <row r="501" spans="1:18" x14ac:dyDescent="0.25">
      <c r="A501" s="293" t="str">
        <f>IF(ISBLANK(INDEX('Policy Characteristics'!A:A,MATCH($C501,'Policy Characteristics'!$C:$C,0))),"",INDEX('Policy Characteristics'!A:A,MATCH($C501,'Policy Characteristics'!$C:$C,0)))</f>
        <v>Industry</v>
      </c>
      <c r="B501" s="294" t="str">
        <f>IF(ISBLANK(INDEX('Policy Characteristics'!B:B,MATCH($C501,'Policy Characteristics'!$C:$C,0))),"",INDEX('Policy Characteristics'!B:B,MATCH($C501,'Policy Characteristics'!$C:$C,0)))</f>
        <v>Electrification + Hydrogen (Med &amp; High Temp)</v>
      </c>
      <c r="C501" s="293" t="str">
        <f t="shared" si="32"/>
        <v>Fraction of Med and High Temp Industrial Heat Shifted to Other Fuels</v>
      </c>
      <c r="D501" s="299" t="s">
        <v>747</v>
      </c>
      <c r="E501" s="298" t="s">
        <v>803</v>
      </c>
      <c r="F501" t="s">
        <v>748</v>
      </c>
      <c r="G501" s="298" t="s">
        <v>804</v>
      </c>
      <c r="H501" s="20">
        <v>1242</v>
      </c>
      <c r="I501" s="295" t="s">
        <v>660</v>
      </c>
      <c r="J501" s="296" t="str">
        <f>IF(ISBLANK(INDEX('Policy Characteristics'!D:D,MATCH($C501,'Policy Characteristics'!$C:$C,0))),"",INDEX('Policy Characteristics'!D:D,MATCH($C501,'Policy Characteristics'!$C:$C,0)))</f>
        <v>Electrification + Hydrogen</v>
      </c>
      <c r="K501" s="293" t="str">
        <f>IF(ISBLANK(INDEX('Policy Characteristics'!E:E,MATCH($C501,'Policy Characteristics'!$C:$C,0))),"",INDEX('Policy Characteristics'!E:E,MATCH($C501,'Policy Characteristics'!$C:$C,0)))</f>
        <v>indst med and high temp fuel type shifting</v>
      </c>
      <c r="L501" s="237">
        <f>IF(ISBLANK(INDEX('Policy Characteristics'!F:F,MATCH($C501,'Policy Characteristics'!$C:$C,0))),"",INDEX('Policy Characteristics'!F:F,MATCH($C501,'Policy Characteristics'!$C:$C,0)))</f>
        <v>0</v>
      </c>
      <c r="M501" s="237">
        <f>IF(ISBLANK(INDEX('Policy Characteristics'!G:G,MATCH($C501,'Policy Characteristics'!$C:$C,0))),"",INDEX('Policy Characteristics'!G:G,MATCH($C501,'Policy Characteristics'!$C:$C,0)))</f>
        <v>1</v>
      </c>
      <c r="N501" s="237">
        <f>IF(ISBLANK(INDEX('Policy Characteristics'!H:H,MATCH($C501,'Policy Characteristics'!$C:$C,0))),"",INDEX('Policy Characteristics'!H:H,MATCH($C501,'Policy Characteristics'!$C:$C,0)))</f>
        <v>0.01</v>
      </c>
      <c r="O501" s="293" t="str">
        <f>IF(ISBLANK(INDEX('Policy Characteristics'!I:I,MATCH($C501,'Policy Characteristics'!$C:$C,0))),"",INDEX('Policy Characteristics'!I:I,MATCH($C501,'Policy Characteristics'!$C:$C,0)))</f>
        <v>% of fuel shifted</v>
      </c>
      <c r="P501" s="293"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1" s="293" t="str">
        <f>IF(ISBLANK(INDEX('Policy Characteristics'!K:K,MATCH($C501,'Policy Characteristics'!$C:$C,0))),"",INDEX('Policy Characteristics'!K:K,MATCH($C501,'Policy Characteristics'!$C:$C,0)))</f>
        <v>industry-ag-main.html#fuel-switching</v>
      </c>
      <c r="R501" s="293" t="str">
        <f>IF(ISBLANK(INDEX('Policy Characteristics'!L:L,MATCH($C501,'Policy Characteristics'!$C:$C,0))),"",INDEX('Policy Characteristics'!L:L,MATCH($C501,'Policy Characteristics'!$C:$C,0)))</f>
        <v>industry-elec-and-hydrogen.html</v>
      </c>
    </row>
    <row r="502" spans="1:18" x14ac:dyDescent="0.25">
      <c r="A502" s="293" t="str">
        <f>IF(ISBLANK(INDEX('Policy Characteristics'!A:A,MATCH($C502,'Policy Characteristics'!$C:$C,0))),"",INDEX('Policy Characteristics'!A:A,MATCH($C502,'Policy Characteristics'!$C:$C,0)))</f>
        <v>Industry</v>
      </c>
      <c r="B502" s="294" t="str">
        <f>IF(ISBLANK(INDEX('Policy Characteristics'!B:B,MATCH($C502,'Policy Characteristics'!$C:$C,0))),"",INDEX('Policy Characteristics'!B:B,MATCH($C502,'Policy Characteristics'!$C:$C,0)))</f>
        <v>Electrification + Hydrogen (Med &amp; High Temp)</v>
      </c>
      <c r="C502" s="293" t="str">
        <f t="shared" ref="C502:C547" si="33">C$467</f>
        <v>Fraction of Med and High Temp Industrial Heat Shifted to Other Fuels</v>
      </c>
      <c r="D502" s="299" t="s">
        <v>747</v>
      </c>
      <c r="E502" s="298" t="s">
        <v>805</v>
      </c>
      <c r="F502" t="s">
        <v>748</v>
      </c>
      <c r="G502" s="298" t="s">
        <v>806</v>
      </c>
      <c r="H502" s="20">
        <v>1243</v>
      </c>
      <c r="I502" s="295" t="s">
        <v>660</v>
      </c>
      <c r="J502" s="296" t="str">
        <f>IF(ISBLANK(INDEX('Policy Characteristics'!D:D,MATCH($C502,'Policy Characteristics'!$C:$C,0))),"",INDEX('Policy Characteristics'!D:D,MATCH($C502,'Policy Characteristics'!$C:$C,0)))</f>
        <v>Electrification + Hydrogen</v>
      </c>
      <c r="K502" s="293" t="str">
        <f>IF(ISBLANK(INDEX('Policy Characteristics'!E:E,MATCH($C502,'Policy Characteristics'!$C:$C,0))),"",INDEX('Policy Characteristics'!E:E,MATCH($C502,'Policy Characteristics'!$C:$C,0)))</f>
        <v>indst med and high temp fuel type shifting</v>
      </c>
      <c r="L502" s="237">
        <f>IF(ISBLANK(INDEX('Policy Characteristics'!F:F,MATCH($C502,'Policy Characteristics'!$C:$C,0))),"",INDEX('Policy Characteristics'!F:F,MATCH($C502,'Policy Characteristics'!$C:$C,0)))</f>
        <v>0</v>
      </c>
      <c r="M502" s="237">
        <f>IF(ISBLANK(INDEX('Policy Characteristics'!G:G,MATCH($C502,'Policy Characteristics'!$C:$C,0))),"",INDEX('Policy Characteristics'!G:G,MATCH($C502,'Policy Characteristics'!$C:$C,0)))</f>
        <v>1</v>
      </c>
      <c r="N502" s="237">
        <f>IF(ISBLANK(INDEX('Policy Characteristics'!H:H,MATCH($C502,'Policy Characteristics'!$C:$C,0))),"",INDEX('Policy Characteristics'!H:H,MATCH($C502,'Policy Characteristics'!$C:$C,0)))</f>
        <v>0.01</v>
      </c>
      <c r="O502" s="293" t="str">
        <f>IF(ISBLANK(INDEX('Policy Characteristics'!I:I,MATCH($C502,'Policy Characteristics'!$C:$C,0))),"",INDEX('Policy Characteristics'!I:I,MATCH($C502,'Policy Characteristics'!$C:$C,0)))</f>
        <v>% of fuel shifted</v>
      </c>
      <c r="P502" s="293"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2" s="293" t="str">
        <f>IF(ISBLANK(INDEX('Policy Characteristics'!K:K,MATCH($C502,'Policy Characteristics'!$C:$C,0))),"",INDEX('Policy Characteristics'!K:K,MATCH($C502,'Policy Characteristics'!$C:$C,0)))</f>
        <v>industry-ag-main.html#fuel-switching</v>
      </c>
      <c r="R502" s="293" t="str">
        <f>IF(ISBLANK(INDEX('Policy Characteristics'!L:L,MATCH($C502,'Policy Characteristics'!$C:$C,0))),"",INDEX('Policy Characteristics'!L:L,MATCH($C502,'Policy Characteristics'!$C:$C,0)))</f>
        <v>industry-elec-and-hydrogen.html</v>
      </c>
    </row>
    <row r="503" spans="1:18" x14ac:dyDescent="0.25">
      <c r="A503" s="293" t="str">
        <f>IF(ISBLANK(INDEX('Policy Characteristics'!A:A,MATCH($C503,'Policy Characteristics'!$C:$C,0))),"",INDEX('Policy Characteristics'!A:A,MATCH($C503,'Policy Characteristics'!$C:$C,0)))</f>
        <v>Industry</v>
      </c>
      <c r="B503" s="294" t="str">
        <f>IF(ISBLANK(INDEX('Policy Characteristics'!B:B,MATCH($C503,'Policy Characteristics'!$C:$C,0))),"",INDEX('Policy Characteristics'!B:B,MATCH($C503,'Policy Characteristics'!$C:$C,0)))</f>
        <v>Electrification + Hydrogen (Med &amp; High Temp)</v>
      </c>
      <c r="C503" s="293" t="str">
        <f t="shared" si="33"/>
        <v>Fraction of Med and High Temp Industrial Heat Shifted to Other Fuels</v>
      </c>
      <c r="D503" s="299" t="s">
        <v>747</v>
      </c>
      <c r="E503" s="298" t="s">
        <v>807</v>
      </c>
      <c r="F503" t="s">
        <v>748</v>
      </c>
      <c r="G503" s="298" t="s">
        <v>808</v>
      </c>
      <c r="H503" s="20">
        <v>1244</v>
      </c>
      <c r="I503" s="295" t="s">
        <v>660</v>
      </c>
      <c r="J503" s="296" t="str">
        <f>IF(ISBLANK(INDEX('Policy Characteristics'!D:D,MATCH($C503,'Policy Characteristics'!$C:$C,0))),"",INDEX('Policy Characteristics'!D:D,MATCH($C503,'Policy Characteristics'!$C:$C,0)))</f>
        <v>Electrification + Hydrogen</v>
      </c>
      <c r="K503" s="293" t="str">
        <f>IF(ISBLANK(INDEX('Policy Characteristics'!E:E,MATCH($C503,'Policy Characteristics'!$C:$C,0))),"",INDEX('Policy Characteristics'!E:E,MATCH($C503,'Policy Characteristics'!$C:$C,0)))</f>
        <v>indst med and high temp fuel type shifting</v>
      </c>
      <c r="L503" s="237">
        <f>IF(ISBLANK(INDEX('Policy Characteristics'!F:F,MATCH($C503,'Policy Characteristics'!$C:$C,0))),"",INDEX('Policy Characteristics'!F:F,MATCH($C503,'Policy Characteristics'!$C:$C,0)))</f>
        <v>0</v>
      </c>
      <c r="M503" s="237">
        <f>IF(ISBLANK(INDEX('Policy Characteristics'!G:G,MATCH($C503,'Policy Characteristics'!$C:$C,0))),"",INDEX('Policy Characteristics'!G:G,MATCH($C503,'Policy Characteristics'!$C:$C,0)))</f>
        <v>1</v>
      </c>
      <c r="N503" s="237">
        <f>IF(ISBLANK(INDEX('Policy Characteristics'!H:H,MATCH($C503,'Policy Characteristics'!$C:$C,0))),"",INDEX('Policy Characteristics'!H:H,MATCH($C503,'Policy Characteristics'!$C:$C,0)))</f>
        <v>0.01</v>
      </c>
      <c r="O503" s="293" t="str">
        <f>IF(ISBLANK(INDEX('Policy Characteristics'!I:I,MATCH($C503,'Policy Characteristics'!$C:$C,0))),"",INDEX('Policy Characteristics'!I:I,MATCH($C503,'Policy Characteristics'!$C:$C,0)))</f>
        <v>% of fuel shifted</v>
      </c>
      <c r="P503" s="293"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3" s="293" t="str">
        <f>IF(ISBLANK(INDEX('Policy Characteristics'!K:K,MATCH($C503,'Policy Characteristics'!$C:$C,0))),"",INDEX('Policy Characteristics'!K:K,MATCH($C503,'Policy Characteristics'!$C:$C,0)))</f>
        <v>industry-ag-main.html#fuel-switching</v>
      </c>
      <c r="R503" s="293" t="str">
        <f>IF(ISBLANK(INDEX('Policy Characteristics'!L:L,MATCH($C503,'Policy Characteristics'!$C:$C,0))),"",INDEX('Policy Characteristics'!L:L,MATCH($C503,'Policy Characteristics'!$C:$C,0)))</f>
        <v>industry-elec-and-hydrogen.html</v>
      </c>
    </row>
    <row r="504" spans="1:18" x14ac:dyDescent="0.25">
      <c r="A504" s="293" t="str">
        <f>IF(ISBLANK(INDEX('Policy Characteristics'!A:A,MATCH($C504,'Policy Characteristics'!$C:$C,0))),"",INDEX('Policy Characteristics'!A:A,MATCH($C504,'Policy Characteristics'!$C:$C,0)))</f>
        <v>Industry</v>
      </c>
      <c r="B504" s="294" t="str">
        <f>IF(ISBLANK(INDEX('Policy Characteristics'!B:B,MATCH($C504,'Policy Characteristics'!$C:$C,0))),"",INDEX('Policy Characteristics'!B:B,MATCH($C504,'Policy Characteristics'!$C:$C,0)))</f>
        <v>Electrification + Hydrogen (Med &amp; High Temp)</v>
      </c>
      <c r="C504" s="293" t="str">
        <f t="shared" si="33"/>
        <v>Fraction of Med and High Temp Industrial Heat Shifted to Other Fuels</v>
      </c>
      <c r="D504" s="299" t="s">
        <v>747</v>
      </c>
      <c r="E504" s="298" t="s">
        <v>809</v>
      </c>
      <c r="F504" t="s">
        <v>748</v>
      </c>
      <c r="G504" s="298" t="s">
        <v>810</v>
      </c>
      <c r="H504" s="20">
        <v>1245</v>
      </c>
      <c r="I504" s="295" t="s">
        <v>660</v>
      </c>
      <c r="J504" s="296" t="str">
        <f>IF(ISBLANK(INDEX('Policy Characteristics'!D:D,MATCH($C504,'Policy Characteristics'!$C:$C,0))),"",INDEX('Policy Characteristics'!D:D,MATCH($C504,'Policy Characteristics'!$C:$C,0)))</f>
        <v>Electrification + Hydrogen</v>
      </c>
      <c r="K504" s="293" t="str">
        <f>IF(ISBLANK(INDEX('Policy Characteristics'!E:E,MATCH($C504,'Policy Characteristics'!$C:$C,0))),"",INDEX('Policy Characteristics'!E:E,MATCH($C504,'Policy Characteristics'!$C:$C,0)))</f>
        <v>indst med and high temp fuel type shifting</v>
      </c>
      <c r="L504" s="237">
        <f>IF(ISBLANK(INDEX('Policy Characteristics'!F:F,MATCH($C504,'Policy Characteristics'!$C:$C,0))),"",INDEX('Policy Characteristics'!F:F,MATCH($C504,'Policy Characteristics'!$C:$C,0)))</f>
        <v>0</v>
      </c>
      <c r="M504" s="237">
        <f>IF(ISBLANK(INDEX('Policy Characteristics'!G:G,MATCH($C504,'Policy Characteristics'!$C:$C,0))),"",INDEX('Policy Characteristics'!G:G,MATCH($C504,'Policy Characteristics'!$C:$C,0)))</f>
        <v>1</v>
      </c>
      <c r="N504" s="237">
        <f>IF(ISBLANK(INDEX('Policy Characteristics'!H:H,MATCH($C504,'Policy Characteristics'!$C:$C,0))),"",INDEX('Policy Characteristics'!H:H,MATCH($C504,'Policy Characteristics'!$C:$C,0)))</f>
        <v>0.01</v>
      </c>
      <c r="O504" s="293" t="str">
        <f>IF(ISBLANK(INDEX('Policy Characteristics'!I:I,MATCH($C504,'Policy Characteristics'!$C:$C,0))),"",INDEX('Policy Characteristics'!I:I,MATCH($C504,'Policy Characteristics'!$C:$C,0)))</f>
        <v>% of fuel shifted</v>
      </c>
      <c r="P504" s="293"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4" s="293" t="str">
        <f>IF(ISBLANK(INDEX('Policy Characteristics'!K:K,MATCH($C504,'Policy Characteristics'!$C:$C,0))),"",INDEX('Policy Characteristics'!K:K,MATCH($C504,'Policy Characteristics'!$C:$C,0)))</f>
        <v>industry-ag-main.html#fuel-switching</v>
      </c>
      <c r="R504" s="293" t="str">
        <f>IF(ISBLANK(INDEX('Policy Characteristics'!L:L,MATCH($C504,'Policy Characteristics'!$C:$C,0))),"",INDEX('Policy Characteristics'!L:L,MATCH($C504,'Policy Characteristics'!$C:$C,0)))</f>
        <v>industry-elec-and-hydrogen.html</v>
      </c>
    </row>
    <row r="505" spans="1:18" x14ac:dyDescent="0.25">
      <c r="A505" s="293" t="str">
        <f>IF(ISBLANK(INDEX('Policy Characteristics'!A:A,MATCH($C505,'Policy Characteristics'!$C:$C,0))),"",INDEX('Policy Characteristics'!A:A,MATCH($C505,'Policy Characteristics'!$C:$C,0)))</f>
        <v>Industry</v>
      </c>
      <c r="B505" s="294" t="str">
        <f>IF(ISBLANK(INDEX('Policy Characteristics'!B:B,MATCH($C505,'Policy Characteristics'!$C:$C,0))),"",INDEX('Policy Characteristics'!B:B,MATCH($C505,'Policy Characteristics'!$C:$C,0)))</f>
        <v>Electrification + Hydrogen (Med &amp; High Temp)</v>
      </c>
      <c r="C505" s="293" t="str">
        <f t="shared" si="33"/>
        <v>Fraction of Med and High Temp Industrial Heat Shifted to Other Fuels</v>
      </c>
      <c r="D505" s="299" t="s">
        <v>747</v>
      </c>
      <c r="E505" s="298" t="s">
        <v>811</v>
      </c>
      <c r="F505" t="s">
        <v>748</v>
      </c>
      <c r="G505" s="298" t="s">
        <v>812</v>
      </c>
      <c r="H505" s="20">
        <v>1246</v>
      </c>
      <c r="I505" s="295" t="s">
        <v>660</v>
      </c>
      <c r="J505" s="296" t="str">
        <f>IF(ISBLANK(INDEX('Policy Characteristics'!D:D,MATCH($C505,'Policy Characteristics'!$C:$C,0))),"",INDEX('Policy Characteristics'!D:D,MATCH($C505,'Policy Characteristics'!$C:$C,0)))</f>
        <v>Electrification + Hydrogen</v>
      </c>
      <c r="K505" s="293" t="str">
        <f>IF(ISBLANK(INDEX('Policy Characteristics'!E:E,MATCH($C505,'Policy Characteristics'!$C:$C,0))),"",INDEX('Policy Characteristics'!E:E,MATCH($C505,'Policy Characteristics'!$C:$C,0)))</f>
        <v>indst med and high temp fuel type shifting</v>
      </c>
      <c r="L505" s="237">
        <f>IF(ISBLANK(INDEX('Policy Characteristics'!F:F,MATCH($C505,'Policy Characteristics'!$C:$C,0))),"",INDEX('Policy Characteristics'!F:F,MATCH($C505,'Policy Characteristics'!$C:$C,0)))</f>
        <v>0</v>
      </c>
      <c r="M505" s="237">
        <f>IF(ISBLANK(INDEX('Policy Characteristics'!G:G,MATCH($C505,'Policy Characteristics'!$C:$C,0))),"",INDEX('Policy Characteristics'!G:G,MATCH($C505,'Policy Characteristics'!$C:$C,0)))</f>
        <v>1</v>
      </c>
      <c r="N505" s="237">
        <f>IF(ISBLANK(INDEX('Policy Characteristics'!H:H,MATCH($C505,'Policy Characteristics'!$C:$C,0))),"",INDEX('Policy Characteristics'!H:H,MATCH($C505,'Policy Characteristics'!$C:$C,0)))</f>
        <v>0.01</v>
      </c>
      <c r="O505" s="293" t="str">
        <f>IF(ISBLANK(INDEX('Policy Characteristics'!I:I,MATCH($C505,'Policy Characteristics'!$C:$C,0))),"",INDEX('Policy Characteristics'!I:I,MATCH($C505,'Policy Characteristics'!$C:$C,0)))</f>
        <v>% of fuel shifted</v>
      </c>
      <c r="P505" s="293"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5" s="293" t="str">
        <f>IF(ISBLANK(INDEX('Policy Characteristics'!K:K,MATCH($C505,'Policy Characteristics'!$C:$C,0))),"",INDEX('Policy Characteristics'!K:K,MATCH($C505,'Policy Characteristics'!$C:$C,0)))</f>
        <v>industry-ag-main.html#fuel-switching</v>
      </c>
      <c r="R505" s="293" t="str">
        <f>IF(ISBLANK(INDEX('Policy Characteristics'!L:L,MATCH($C505,'Policy Characteristics'!$C:$C,0))),"",INDEX('Policy Characteristics'!L:L,MATCH($C505,'Policy Characteristics'!$C:$C,0)))</f>
        <v>industry-elec-and-hydrogen.html</v>
      </c>
    </row>
    <row r="506" spans="1:18" x14ac:dyDescent="0.25">
      <c r="A506" s="293" t="str">
        <f>IF(ISBLANK(INDEX('Policy Characteristics'!A:A,MATCH($C506,'Policy Characteristics'!$C:$C,0))),"",INDEX('Policy Characteristics'!A:A,MATCH($C506,'Policy Characteristics'!$C:$C,0)))</f>
        <v>Industry</v>
      </c>
      <c r="B506" s="294" t="str">
        <f>IF(ISBLANK(INDEX('Policy Characteristics'!B:B,MATCH($C506,'Policy Characteristics'!$C:$C,0))),"",INDEX('Policy Characteristics'!B:B,MATCH($C506,'Policy Characteristics'!$C:$C,0)))</f>
        <v>Electrification + Hydrogen (Med &amp; High Temp)</v>
      </c>
      <c r="C506" s="293" t="str">
        <f t="shared" si="33"/>
        <v>Fraction of Med and High Temp Industrial Heat Shifted to Other Fuels</v>
      </c>
      <c r="D506" s="299" t="s">
        <v>747</v>
      </c>
      <c r="E506" s="298" t="s">
        <v>813</v>
      </c>
      <c r="F506" t="s">
        <v>748</v>
      </c>
      <c r="G506" s="298" t="s">
        <v>814</v>
      </c>
      <c r="H506" s="20">
        <v>1247</v>
      </c>
      <c r="I506" s="295" t="s">
        <v>650</v>
      </c>
      <c r="J506" s="296" t="str">
        <f>IF(ISBLANK(INDEX('Policy Characteristics'!D:D,MATCH($C506,'Policy Characteristics'!$C:$C,0))),"",INDEX('Policy Characteristics'!D:D,MATCH($C506,'Policy Characteristics'!$C:$C,0)))</f>
        <v>Electrification + Hydrogen</v>
      </c>
      <c r="K506" s="293" t="str">
        <f>IF(ISBLANK(INDEX('Policy Characteristics'!E:E,MATCH($C506,'Policy Characteristics'!$C:$C,0))),"",INDEX('Policy Characteristics'!E:E,MATCH($C506,'Policy Characteristics'!$C:$C,0)))</f>
        <v>indst med and high temp fuel type shifting</v>
      </c>
      <c r="L506" s="237">
        <f>IF(ISBLANK(INDEX('Policy Characteristics'!F:F,MATCH($C506,'Policy Characteristics'!$C:$C,0))),"",INDEX('Policy Characteristics'!F:F,MATCH($C506,'Policy Characteristics'!$C:$C,0)))</f>
        <v>0</v>
      </c>
      <c r="M506" s="237">
        <f>IF(ISBLANK(INDEX('Policy Characteristics'!G:G,MATCH($C506,'Policy Characteristics'!$C:$C,0))),"",INDEX('Policy Characteristics'!G:G,MATCH($C506,'Policy Characteristics'!$C:$C,0)))</f>
        <v>1</v>
      </c>
      <c r="N506" s="237">
        <f>IF(ISBLANK(INDEX('Policy Characteristics'!H:H,MATCH($C506,'Policy Characteristics'!$C:$C,0))),"",INDEX('Policy Characteristics'!H:H,MATCH($C506,'Policy Characteristics'!$C:$C,0)))</f>
        <v>0.01</v>
      </c>
      <c r="O506" s="293" t="str">
        <f>IF(ISBLANK(INDEX('Policy Characteristics'!I:I,MATCH($C506,'Policy Characteristics'!$C:$C,0))),"",INDEX('Policy Characteristics'!I:I,MATCH($C506,'Policy Characteristics'!$C:$C,0)))</f>
        <v>% of fuel shifted</v>
      </c>
      <c r="P506" s="293"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6" s="293" t="str">
        <f>IF(ISBLANK(INDEX('Policy Characteristics'!K:K,MATCH($C506,'Policy Characteristics'!$C:$C,0))),"",INDEX('Policy Characteristics'!K:K,MATCH($C506,'Policy Characteristics'!$C:$C,0)))</f>
        <v>industry-ag-main.html#fuel-switching</v>
      </c>
      <c r="R506" s="293" t="str">
        <f>IF(ISBLANK(INDEX('Policy Characteristics'!L:L,MATCH($C506,'Policy Characteristics'!$C:$C,0))),"",INDEX('Policy Characteristics'!L:L,MATCH($C506,'Policy Characteristics'!$C:$C,0)))</f>
        <v>industry-elec-and-hydrogen.html</v>
      </c>
    </row>
    <row r="507" spans="1:18" x14ac:dyDescent="0.25">
      <c r="A507" s="293" t="str">
        <f>IF(ISBLANK(INDEX('Policy Characteristics'!A:A,MATCH($C507,'Policy Characteristics'!$C:$C,0))),"",INDEX('Policy Characteristics'!A:A,MATCH($C507,'Policy Characteristics'!$C:$C,0)))</f>
        <v>Industry</v>
      </c>
      <c r="B507" s="294" t="str">
        <f>IF(ISBLANK(INDEX('Policy Characteristics'!B:B,MATCH($C507,'Policy Characteristics'!$C:$C,0))),"",INDEX('Policy Characteristics'!B:B,MATCH($C507,'Policy Characteristics'!$C:$C,0)))</f>
        <v>Electrification + Hydrogen (Med &amp; High Temp)</v>
      </c>
      <c r="C507" s="293" t="str">
        <f t="shared" si="33"/>
        <v>Fraction of Med and High Temp Industrial Heat Shifted to Other Fuels</v>
      </c>
      <c r="D507" s="299" t="s">
        <v>749</v>
      </c>
      <c r="E507" s="298" t="s">
        <v>795</v>
      </c>
      <c r="F507" t="s">
        <v>750</v>
      </c>
      <c r="G507" s="298" t="s">
        <v>796</v>
      </c>
      <c r="H507" s="20">
        <v>1248</v>
      </c>
      <c r="I507" s="295" t="s">
        <v>650</v>
      </c>
      <c r="J507" s="296" t="str">
        <f>IF(ISBLANK(INDEX('Policy Characteristics'!D:D,MATCH($C507,'Policy Characteristics'!$C:$C,0))),"",INDEX('Policy Characteristics'!D:D,MATCH($C507,'Policy Characteristics'!$C:$C,0)))</f>
        <v>Electrification + Hydrogen</v>
      </c>
      <c r="K507" s="293" t="str">
        <f>IF(ISBLANK(INDEX('Policy Characteristics'!E:E,MATCH($C507,'Policy Characteristics'!$C:$C,0))),"",INDEX('Policy Characteristics'!E:E,MATCH($C507,'Policy Characteristics'!$C:$C,0)))</f>
        <v>indst med and high temp fuel type shifting</v>
      </c>
      <c r="L507" s="237">
        <f>IF(ISBLANK(INDEX('Policy Characteristics'!F:F,MATCH($C507,'Policy Characteristics'!$C:$C,0))),"",INDEX('Policy Characteristics'!F:F,MATCH($C507,'Policy Characteristics'!$C:$C,0)))</f>
        <v>0</v>
      </c>
      <c r="M507" s="237">
        <f>IF(ISBLANK(INDEX('Policy Characteristics'!G:G,MATCH($C507,'Policy Characteristics'!$C:$C,0))),"",INDEX('Policy Characteristics'!G:G,MATCH($C507,'Policy Characteristics'!$C:$C,0)))</f>
        <v>1</v>
      </c>
      <c r="N507" s="237">
        <f>IF(ISBLANK(INDEX('Policy Characteristics'!H:H,MATCH($C507,'Policy Characteristics'!$C:$C,0))),"",INDEX('Policy Characteristics'!H:H,MATCH($C507,'Policy Characteristics'!$C:$C,0)))</f>
        <v>0.01</v>
      </c>
      <c r="O507" s="293" t="str">
        <f>IF(ISBLANK(INDEX('Policy Characteristics'!I:I,MATCH($C507,'Policy Characteristics'!$C:$C,0))),"",INDEX('Policy Characteristics'!I:I,MATCH($C507,'Policy Characteristics'!$C:$C,0)))</f>
        <v>% of fuel shifted</v>
      </c>
      <c r="P507" s="293"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7" s="293" t="str">
        <f>IF(ISBLANK(INDEX('Policy Characteristics'!K:K,MATCH($C507,'Policy Characteristics'!$C:$C,0))),"",INDEX('Policy Characteristics'!K:K,MATCH($C507,'Policy Characteristics'!$C:$C,0)))</f>
        <v>industry-ag-main.html#fuel-switching</v>
      </c>
      <c r="R507" s="293" t="str">
        <f>IF(ISBLANK(INDEX('Policy Characteristics'!L:L,MATCH($C507,'Policy Characteristics'!$C:$C,0))),"",INDEX('Policy Characteristics'!L:L,MATCH($C507,'Policy Characteristics'!$C:$C,0)))</f>
        <v>industry-elec-and-hydrogen.html</v>
      </c>
    </row>
    <row r="508" spans="1:18" x14ac:dyDescent="0.25">
      <c r="A508" s="293" t="str">
        <f>IF(ISBLANK(INDEX('Policy Characteristics'!A:A,MATCH($C508,'Policy Characteristics'!$C:$C,0))),"",INDEX('Policy Characteristics'!A:A,MATCH($C508,'Policy Characteristics'!$C:$C,0)))</f>
        <v>Industry</v>
      </c>
      <c r="B508" s="294" t="str">
        <f>IF(ISBLANK(INDEX('Policy Characteristics'!B:B,MATCH($C508,'Policy Characteristics'!$C:$C,0))),"",INDEX('Policy Characteristics'!B:B,MATCH($C508,'Policy Characteristics'!$C:$C,0)))</f>
        <v>Electrification + Hydrogen (Med &amp; High Temp)</v>
      </c>
      <c r="C508" s="293" t="str">
        <f t="shared" si="33"/>
        <v>Fraction of Med and High Temp Industrial Heat Shifted to Other Fuels</v>
      </c>
      <c r="D508" s="299" t="s">
        <v>749</v>
      </c>
      <c r="E508" s="298" t="s">
        <v>797</v>
      </c>
      <c r="F508" t="s">
        <v>750</v>
      </c>
      <c r="G508" s="298" t="s">
        <v>798</v>
      </c>
      <c r="H508" s="20">
        <v>1249</v>
      </c>
      <c r="I508" s="295" t="s">
        <v>660</v>
      </c>
      <c r="J508" s="296" t="str">
        <f>IF(ISBLANK(INDEX('Policy Characteristics'!D:D,MATCH($C508,'Policy Characteristics'!$C:$C,0))),"",INDEX('Policy Characteristics'!D:D,MATCH($C508,'Policy Characteristics'!$C:$C,0)))</f>
        <v>Electrification + Hydrogen</v>
      </c>
      <c r="K508" s="293" t="str">
        <f>IF(ISBLANK(INDEX('Policy Characteristics'!E:E,MATCH($C508,'Policy Characteristics'!$C:$C,0))),"",INDEX('Policy Characteristics'!E:E,MATCH($C508,'Policy Characteristics'!$C:$C,0)))</f>
        <v>indst med and high temp fuel type shifting</v>
      </c>
      <c r="L508" s="237">
        <f>IF(ISBLANK(INDEX('Policy Characteristics'!F:F,MATCH($C508,'Policy Characteristics'!$C:$C,0))),"",INDEX('Policy Characteristics'!F:F,MATCH($C508,'Policy Characteristics'!$C:$C,0)))</f>
        <v>0</v>
      </c>
      <c r="M508" s="237">
        <f>IF(ISBLANK(INDEX('Policy Characteristics'!G:G,MATCH($C508,'Policy Characteristics'!$C:$C,0))),"",INDEX('Policy Characteristics'!G:G,MATCH($C508,'Policy Characteristics'!$C:$C,0)))</f>
        <v>1</v>
      </c>
      <c r="N508" s="237">
        <f>IF(ISBLANK(INDEX('Policy Characteristics'!H:H,MATCH($C508,'Policy Characteristics'!$C:$C,0))),"",INDEX('Policy Characteristics'!H:H,MATCH($C508,'Policy Characteristics'!$C:$C,0)))</f>
        <v>0.01</v>
      </c>
      <c r="O508" s="293" t="str">
        <f>IF(ISBLANK(INDEX('Policy Characteristics'!I:I,MATCH($C508,'Policy Characteristics'!$C:$C,0))),"",INDEX('Policy Characteristics'!I:I,MATCH($C508,'Policy Characteristics'!$C:$C,0)))</f>
        <v>% of fuel shifted</v>
      </c>
      <c r="P508" s="293"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8" s="293" t="str">
        <f>IF(ISBLANK(INDEX('Policy Characteristics'!K:K,MATCH($C508,'Policy Characteristics'!$C:$C,0))),"",INDEX('Policy Characteristics'!K:K,MATCH($C508,'Policy Characteristics'!$C:$C,0)))</f>
        <v>industry-ag-main.html#fuel-switching</v>
      </c>
      <c r="R508" s="293" t="str">
        <f>IF(ISBLANK(INDEX('Policy Characteristics'!L:L,MATCH($C508,'Policy Characteristics'!$C:$C,0))),"",INDEX('Policy Characteristics'!L:L,MATCH($C508,'Policy Characteristics'!$C:$C,0)))</f>
        <v>industry-elec-and-hydrogen.html</v>
      </c>
    </row>
    <row r="509" spans="1:18" x14ac:dyDescent="0.25">
      <c r="A509" s="293" t="str">
        <f>IF(ISBLANK(INDEX('Policy Characteristics'!A:A,MATCH($C509,'Policy Characteristics'!$C:$C,0))),"",INDEX('Policy Characteristics'!A:A,MATCH($C509,'Policy Characteristics'!$C:$C,0)))</f>
        <v>Industry</v>
      </c>
      <c r="B509" s="294" t="str">
        <f>IF(ISBLANK(INDEX('Policy Characteristics'!B:B,MATCH($C509,'Policy Characteristics'!$C:$C,0))),"",INDEX('Policy Characteristics'!B:B,MATCH($C509,'Policy Characteristics'!$C:$C,0)))</f>
        <v>Electrification + Hydrogen (Med &amp; High Temp)</v>
      </c>
      <c r="C509" s="293" t="str">
        <f t="shared" si="33"/>
        <v>Fraction of Med and High Temp Industrial Heat Shifted to Other Fuels</v>
      </c>
      <c r="D509" s="299" t="s">
        <v>749</v>
      </c>
      <c r="E509" s="298" t="s">
        <v>799</v>
      </c>
      <c r="F509" t="s">
        <v>750</v>
      </c>
      <c r="G509" s="298" t="s">
        <v>800</v>
      </c>
      <c r="H509" s="20">
        <v>1250</v>
      </c>
      <c r="I509" s="295" t="s">
        <v>660</v>
      </c>
      <c r="J509" s="296" t="str">
        <f>IF(ISBLANK(INDEX('Policy Characteristics'!D:D,MATCH($C509,'Policy Characteristics'!$C:$C,0))),"",INDEX('Policy Characteristics'!D:D,MATCH($C509,'Policy Characteristics'!$C:$C,0)))</f>
        <v>Electrification + Hydrogen</v>
      </c>
      <c r="K509" s="293" t="str">
        <f>IF(ISBLANK(INDEX('Policy Characteristics'!E:E,MATCH($C509,'Policy Characteristics'!$C:$C,0))),"",INDEX('Policy Characteristics'!E:E,MATCH($C509,'Policy Characteristics'!$C:$C,0)))</f>
        <v>indst med and high temp fuel type shifting</v>
      </c>
      <c r="L509" s="237">
        <f>IF(ISBLANK(INDEX('Policy Characteristics'!F:F,MATCH($C509,'Policy Characteristics'!$C:$C,0))),"",INDEX('Policy Characteristics'!F:F,MATCH($C509,'Policy Characteristics'!$C:$C,0)))</f>
        <v>0</v>
      </c>
      <c r="M509" s="237">
        <f>IF(ISBLANK(INDEX('Policy Characteristics'!G:G,MATCH($C509,'Policy Characteristics'!$C:$C,0))),"",INDEX('Policy Characteristics'!G:G,MATCH($C509,'Policy Characteristics'!$C:$C,0)))</f>
        <v>1</v>
      </c>
      <c r="N509" s="237">
        <f>IF(ISBLANK(INDEX('Policy Characteristics'!H:H,MATCH($C509,'Policy Characteristics'!$C:$C,0))),"",INDEX('Policy Characteristics'!H:H,MATCH($C509,'Policy Characteristics'!$C:$C,0)))</f>
        <v>0.01</v>
      </c>
      <c r="O509" s="293" t="str">
        <f>IF(ISBLANK(INDEX('Policy Characteristics'!I:I,MATCH($C509,'Policy Characteristics'!$C:$C,0))),"",INDEX('Policy Characteristics'!I:I,MATCH($C509,'Policy Characteristics'!$C:$C,0)))</f>
        <v>% of fuel shifted</v>
      </c>
      <c r="P509" s="293"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9" s="293" t="str">
        <f>IF(ISBLANK(INDEX('Policy Characteristics'!K:K,MATCH($C509,'Policy Characteristics'!$C:$C,0))),"",INDEX('Policy Characteristics'!K:K,MATCH($C509,'Policy Characteristics'!$C:$C,0)))</f>
        <v>industry-ag-main.html#fuel-switching</v>
      </c>
      <c r="R509" s="293" t="str">
        <f>IF(ISBLANK(INDEX('Policy Characteristics'!L:L,MATCH($C509,'Policy Characteristics'!$C:$C,0))),"",INDEX('Policy Characteristics'!L:L,MATCH($C509,'Policy Characteristics'!$C:$C,0)))</f>
        <v>industry-elec-and-hydrogen.html</v>
      </c>
    </row>
    <row r="510" spans="1:18" x14ac:dyDescent="0.25">
      <c r="A510" s="293" t="str">
        <f>IF(ISBLANK(INDEX('Policy Characteristics'!A:A,MATCH($C510,'Policy Characteristics'!$C:$C,0))),"",INDEX('Policy Characteristics'!A:A,MATCH($C510,'Policy Characteristics'!$C:$C,0)))</f>
        <v>Industry</v>
      </c>
      <c r="B510" s="294" t="str">
        <f>IF(ISBLANK(INDEX('Policy Characteristics'!B:B,MATCH($C510,'Policy Characteristics'!$C:$C,0))),"",INDEX('Policy Characteristics'!B:B,MATCH($C510,'Policy Characteristics'!$C:$C,0)))</f>
        <v>Electrification + Hydrogen (Med &amp; High Temp)</v>
      </c>
      <c r="C510" s="293" t="str">
        <f t="shared" si="33"/>
        <v>Fraction of Med and High Temp Industrial Heat Shifted to Other Fuels</v>
      </c>
      <c r="D510" s="299" t="s">
        <v>749</v>
      </c>
      <c r="E510" s="298" t="s">
        <v>801</v>
      </c>
      <c r="F510" t="s">
        <v>750</v>
      </c>
      <c r="G510" s="298" t="s">
        <v>802</v>
      </c>
      <c r="H510" s="20">
        <v>1251</v>
      </c>
      <c r="I510" s="295" t="s">
        <v>660</v>
      </c>
      <c r="J510" s="296" t="str">
        <f>IF(ISBLANK(INDEX('Policy Characteristics'!D:D,MATCH($C510,'Policy Characteristics'!$C:$C,0))),"",INDEX('Policy Characteristics'!D:D,MATCH($C510,'Policy Characteristics'!$C:$C,0)))</f>
        <v>Electrification + Hydrogen</v>
      </c>
      <c r="K510" s="293" t="str">
        <f>IF(ISBLANK(INDEX('Policy Characteristics'!E:E,MATCH($C510,'Policy Characteristics'!$C:$C,0))),"",INDEX('Policy Characteristics'!E:E,MATCH($C510,'Policy Characteristics'!$C:$C,0)))</f>
        <v>indst med and high temp fuel type shifting</v>
      </c>
      <c r="L510" s="237">
        <f>IF(ISBLANK(INDEX('Policy Characteristics'!F:F,MATCH($C510,'Policy Characteristics'!$C:$C,0))),"",INDEX('Policy Characteristics'!F:F,MATCH($C510,'Policy Characteristics'!$C:$C,0)))</f>
        <v>0</v>
      </c>
      <c r="M510" s="237">
        <f>IF(ISBLANK(INDEX('Policy Characteristics'!G:G,MATCH($C510,'Policy Characteristics'!$C:$C,0))),"",INDEX('Policy Characteristics'!G:G,MATCH($C510,'Policy Characteristics'!$C:$C,0)))</f>
        <v>1</v>
      </c>
      <c r="N510" s="237">
        <f>IF(ISBLANK(INDEX('Policy Characteristics'!H:H,MATCH($C510,'Policy Characteristics'!$C:$C,0))),"",INDEX('Policy Characteristics'!H:H,MATCH($C510,'Policy Characteristics'!$C:$C,0)))</f>
        <v>0.01</v>
      </c>
      <c r="O510" s="293" t="str">
        <f>IF(ISBLANK(INDEX('Policy Characteristics'!I:I,MATCH($C510,'Policy Characteristics'!$C:$C,0))),"",INDEX('Policy Characteristics'!I:I,MATCH($C510,'Policy Characteristics'!$C:$C,0)))</f>
        <v>% of fuel shifted</v>
      </c>
      <c r="P510" s="293"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0" s="293" t="str">
        <f>IF(ISBLANK(INDEX('Policy Characteristics'!K:K,MATCH($C510,'Policy Characteristics'!$C:$C,0))),"",INDEX('Policy Characteristics'!K:K,MATCH($C510,'Policy Characteristics'!$C:$C,0)))</f>
        <v>industry-ag-main.html#fuel-switching</v>
      </c>
      <c r="R510" s="293" t="str">
        <f>IF(ISBLANK(INDEX('Policy Characteristics'!L:L,MATCH($C510,'Policy Characteristics'!$C:$C,0))),"",INDEX('Policy Characteristics'!L:L,MATCH($C510,'Policy Characteristics'!$C:$C,0)))</f>
        <v>industry-elec-and-hydrogen.html</v>
      </c>
    </row>
    <row r="511" spans="1:18" x14ac:dyDescent="0.25">
      <c r="A511" s="293" t="str">
        <f>IF(ISBLANK(INDEX('Policy Characteristics'!A:A,MATCH($C511,'Policy Characteristics'!$C:$C,0))),"",INDEX('Policy Characteristics'!A:A,MATCH($C511,'Policy Characteristics'!$C:$C,0)))</f>
        <v>Industry</v>
      </c>
      <c r="B511" s="294" t="str">
        <f>IF(ISBLANK(INDEX('Policy Characteristics'!B:B,MATCH($C511,'Policy Characteristics'!$C:$C,0))),"",INDEX('Policy Characteristics'!B:B,MATCH($C511,'Policy Characteristics'!$C:$C,0)))</f>
        <v>Electrification + Hydrogen (Med &amp; High Temp)</v>
      </c>
      <c r="C511" s="293" t="str">
        <f t="shared" si="33"/>
        <v>Fraction of Med and High Temp Industrial Heat Shifted to Other Fuels</v>
      </c>
      <c r="D511" s="299" t="s">
        <v>749</v>
      </c>
      <c r="E511" s="298" t="s">
        <v>803</v>
      </c>
      <c r="F511" t="s">
        <v>750</v>
      </c>
      <c r="G511" s="298" t="s">
        <v>804</v>
      </c>
      <c r="H511" s="20">
        <v>1252</v>
      </c>
      <c r="I511" s="295" t="s">
        <v>660</v>
      </c>
      <c r="J511" s="296" t="str">
        <f>IF(ISBLANK(INDEX('Policy Characteristics'!D:D,MATCH($C511,'Policy Characteristics'!$C:$C,0))),"",INDEX('Policy Characteristics'!D:D,MATCH($C511,'Policy Characteristics'!$C:$C,0)))</f>
        <v>Electrification + Hydrogen</v>
      </c>
      <c r="K511" s="293" t="str">
        <f>IF(ISBLANK(INDEX('Policy Characteristics'!E:E,MATCH($C511,'Policy Characteristics'!$C:$C,0))),"",INDEX('Policy Characteristics'!E:E,MATCH($C511,'Policy Characteristics'!$C:$C,0)))</f>
        <v>indst med and high temp fuel type shifting</v>
      </c>
      <c r="L511" s="237">
        <f>IF(ISBLANK(INDEX('Policy Characteristics'!F:F,MATCH($C511,'Policy Characteristics'!$C:$C,0))),"",INDEX('Policy Characteristics'!F:F,MATCH($C511,'Policy Characteristics'!$C:$C,0)))</f>
        <v>0</v>
      </c>
      <c r="M511" s="237">
        <f>IF(ISBLANK(INDEX('Policy Characteristics'!G:G,MATCH($C511,'Policy Characteristics'!$C:$C,0))),"",INDEX('Policy Characteristics'!G:G,MATCH($C511,'Policy Characteristics'!$C:$C,0)))</f>
        <v>1</v>
      </c>
      <c r="N511" s="237">
        <f>IF(ISBLANK(INDEX('Policy Characteristics'!H:H,MATCH($C511,'Policy Characteristics'!$C:$C,0))),"",INDEX('Policy Characteristics'!H:H,MATCH($C511,'Policy Characteristics'!$C:$C,0)))</f>
        <v>0.01</v>
      </c>
      <c r="O511" s="293" t="str">
        <f>IF(ISBLANK(INDEX('Policy Characteristics'!I:I,MATCH($C511,'Policy Characteristics'!$C:$C,0))),"",INDEX('Policy Characteristics'!I:I,MATCH($C511,'Policy Characteristics'!$C:$C,0)))</f>
        <v>% of fuel shifted</v>
      </c>
      <c r="P511" s="293"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1" s="293" t="str">
        <f>IF(ISBLANK(INDEX('Policy Characteristics'!K:K,MATCH($C511,'Policy Characteristics'!$C:$C,0))),"",INDEX('Policy Characteristics'!K:K,MATCH($C511,'Policy Characteristics'!$C:$C,0)))</f>
        <v>industry-ag-main.html#fuel-switching</v>
      </c>
      <c r="R511" s="293" t="str">
        <f>IF(ISBLANK(INDEX('Policy Characteristics'!L:L,MATCH($C511,'Policy Characteristics'!$C:$C,0))),"",INDEX('Policy Characteristics'!L:L,MATCH($C511,'Policy Characteristics'!$C:$C,0)))</f>
        <v>industry-elec-and-hydrogen.html</v>
      </c>
    </row>
    <row r="512" spans="1:18" x14ac:dyDescent="0.25">
      <c r="A512" s="293" t="str">
        <f>IF(ISBLANK(INDEX('Policy Characteristics'!A:A,MATCH($C512,'Policy Characteristics'!$C:$C,0))),"",INDEX('Policy Characteristics'!A:A,MATCH($C512,'Policy Characteristics'!$C:$C,0)))</f>
        <v>Industry</v>
      </c>
      <c r="B512" s="294" t="str">
        <f>IF(ISBLANK(INDEX('Policy Characteristics'!B:B,MATCH($C512,'Policy Characteristics'!$C:$C,0))),"",INDEX('Policy Characteristics'!B:B,MATCH($C512,'Policy Characteristics'!$C:$C,0)))</f>
        <v>Electrification + Hydrogen (Med &amp; High Temp)</v>
      </c>
      <c r="C512" s="293" t="str">
        <f t="shared" si="33"/>
        <v>Fraction of Med and High Temp Industrial Heat Shifted to Other Fuels</v>
      </c>
      <c r="D512" s="299" t="s">
        <v>749</v>
      </c>
      <c r="E512" s="298" t="s">
        <v>805</v>
      </c>
      <c r="F512" t="s">
        <v>750</v>
      </c>
      <c r="G512" s="298" t="s">
        <v>806</v>
      </c>
      <c r="H512" s="20">
        <v>1253</v>
      </c>
      <c r="I512" s="295" t="s">
        <v>660</v>
      </c>
      <c r="J512" s="296" t="str">
        <f>IF(ISBLANK(INDEX('Policy Characteristics'!D:D,MATCH($C512,'Policy Characteristics'!$C:$C,0))),"",INDEX('Policy Characteristics'!D:D,MATCH($C512,'Policy Characteristics'!$C:$C,0)))</f>
        <v>Electrification + Hydrogen</v>
      </c>
      <c r="K512" s="293" t="str">
        <f>IF(ISBLANK(INDEX('Policy Characteristics'!E:E,MATCH($C512,'Policy Characteristics'!$C:$C,0))),"",INDEX('Policy Characteristics'!E:E,MATCH($C512,'Policy Characteristics'!$C:$C,0)))</f>
        <v>indst med and high temp fuel type shifting</v>
      </c>
      <c r="L512" s="237">
        <f>IF(ISBLANK(INDEX('Policy Characteristics'!F:F,MATCH($C512,'Policy Characteristics'!$C:$C,0))),"",INDEX('Policy Characteristics'!F:F,MATCH($C512,'Policy Characteristics'!$C:$C,0)))</f>
        <v>0</v>
      </c>
      <c r="M512" s="237">
        <f>IF(ISBLANK(INDEX('Policy Characteristics'!G:G,MATCH($C512,'Policy Characteristics'!$C:$C,0))),"",INDEX('Policy Characteristics'!G:G,MATCH($C512,'Policy Characteristics'!$C:$C,0)))</f>
        <v>1</v>
      </c>
      <c r="N512" s="237">
        <f>IF(ISBLANK(INDEX('Policy Characteristics'!H:H,MATCH($C512,'Policy Characteristics'!$C:$C,0))),"",INDEX('Policy Characteristics'!H:H,MATCH($C512,'Policy Characteristics'!$C:$C,0)))</f>
        <v>0.01</v>
      </c>
      <c r="O512" s="293" t="str">
        <f>IF(ISBLANK(INDEX('Policy Characteristics'!I:I,MATCH($C512,'Policy Characteristics'!$C:$C,0))),"",INDEX('Policy Characteristics'!I:I,MATCH($C512,'Policy Characteristics'!$C:$C,0)))</f>
        <v>% of fuel shifted</v>
      </c>
      <c r="P512" s="293"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2" s="293" t="str">
        <f>IF(ISBLANK(INDEX('Policy Characteristics'!K:K,MATCH($C512,'Policy Characteristics'!$C:$C,0))),"",INDEX('Policy Characteristics'!K:K,MATCH($C512,'Policy Characteristics'!$C:$C,0)))</f>
        <v>industry-ag-main.html#fuel-switching</v>
      </c>
      <c r="R512" s="293" t="str">
        <f>IF(ISBLANK(INDEX('Policy Characteristics'!L:L,MATCH($C512,'Policy Characteristics'!$C:$C,0))),"",INDEX('Policy Characteristics'!L:L,MATCH($C512,'Policy Characteristics'!$C:$C,0)))</f>
        <v>industry-elec-and-hydrogen.html</v>
      </c>
    </row>
    <row r="513" spans="1:18" x14ac:dyDescent="0.25">
      <c r="A513" s="293" t="str">
        <f>IF(ISBLANK(INDEX('Policy Characteristics'!A:A,MATCH($C513,'Policy Characteristics'!$C:$C,0))),"",INDEX('Policy Characteristics'!A:A,MATCH($C513,'Policy Characteristics'!$C:$C,0)))</f>
        <v>Industry</v>
      </c>
      <c r="B513" s="294" t="str">
        <f>IF(ISBLANK(INDEX('Policy Characteristics'!B:B,MATCH($C513,'Policy Characteristics'!$C:$C,0))),"",INDEX('Policy Characteristics'!B:B,MATCH($C513,'Policy Characteristics'!$C:$C,0)))</f>
        <v>Electrification + Hydrogen (Med &amp; High Temp)</v>
      </c>
      <c r="C513" s="293" t="str">
        <f t="shared" si="33"/>
        <v>Fraction of Med and High Temp Industrial Heat Shifted to Other Fuels</v>
      </c>
      <c r="D513" s="299" t="s">
        <v>749</v>
      </c>
      <c r="E513" s="298" t="s">
        <v>807</v>
      </c>
      <c r="F513" t="s">
        <v>750</v>
      </c>
      <c r="G513" s="298" t="s">
        <v>808</v>
      </c>
      <c r="H513" s="20">
        <v>1254</v>
      </c>
      <c r="I513" s="295" t="s">
        <v>660</v>
      </c>
      <c r="J513" s="296" t="str">
        <f>IF(ISBLANK(INDEX('Policy Characteristics'!D:D,MATCH($C513,'Policy Characteristics'!$C:$C,0))),"",INDEX('Policy Characteristics'!D:D,MATCH($C513,'Policy Characteristics'!$C:$C,0)))</f>
        <v>Electrification + Hydrogen</v>
      </c>
      <c r="K513" s="293" t="str">
        <f>IF(ISBLANK(INDEX('Policy Characteristics'!E:E,MATCH($C513,'Policy Characteristics'!$C:$C,0))),"",INDEX('Policy Characteristics'!E:E,MATCH($C513,'Policy Characteristics'!$C:$C,0)))</f>
        <v>indst med and high temp fuel type shifting</v>
      </c>
      <c r="L513" s="237">
        <f>IF(ISBLANK(INDEX('Policy Characteristics'!F:F,MATCH($C513,'Policy Characteristics'!$C:$C,0))),"",INDEX('Policy Characteristics'!F:F,MATCH($C513,'Policy Characteristics'!$C:$C,0)))</f>
        <v>0</v>
      </c>
      <c r="M513" s="237">
        <f>IF(ISBLANK(INDEX('Policy Characteristics'!G:G,MATCH($C513,'Policy Characteristics'!$C:$C,0))),"",INDEX('Policy Characteristics'!G:G,MATCH($C513,'Policy Characteristics'!$C:$C,0)))</f>
        <v>1</v>
      </c>
      <c r="N513" s="237">
        <f>IF(ISBLANK(INDEX('Policy Characteristics'!H:H,MATCH($C513,'Policy Characteristics'!$C:$C,0))),"",INDEX('Policy Characteristics'!H:H,MATCH($C513,'Policy Characteristics'!$C:$C,0)))</f>
        <v>0.01</v>
      </c>
      <c r="O513" s="293" t="str">
        <f>IF(ISBLANK(INDEX('Policy Characteristics'!I:I,MATCH($C513,'Policy Characteristics'!$C:$C,0))),"",INDEX('Policy Characteristics'!I:I,MATCH($C513,'Policy Characteristics'!$C:$C,0)))</f>
        <v>% of fuel shifted</v>
      </c>
      <c r="P513" s="293"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3" s="293" t="str">
        <f>IF(ISBLANK(INDEX('Policy Characteristics'!K:K,MATCH($C513,'Policy Characteristics'!$C:$C,0))),"",INDEX('Policy Characteristics'!K:K,MATCH($C513,'Policy Characteristics'!$C:$C,0)))</f>
        <v>industry-ag-main.html#fuel-switching</v>
      </c>
      <c r="R513" s="293" t="str">
        <f>IF(ISBLANK(INDEX('Policy Characteristics'!L:L,MATCH($C513,'Policy Characteristics'!$C:$C,0))),"",INDEX('Policy Characteristics'!L:L,MATCH($C513,'Policy Characteristics'!$C:$C,0)))</f>
        <v>industry-elec-and-hydrogen.html</v>
      </c>
    </row>
    <row r="514" spans="1:18" x14ac:dyDescent="0.25">
      <c r="A514" s="293" t="str">
        <f>IF(ISBLANK(INDEX('Policy Characteristics'!A:A,MATCH($C514,'Policy Characteristics'!$C:$C,0))),"",INDEX('Policy Characteristics'!A:A,MATCH($C514,'Policy Characteristics'!$C:$C,0)))</f>
        <v>Industry</v>
      </c>
      <c r="B514" s="294" t="str">
        <f>IF(ISBLANK(INDEX('Policy Characteristics'!B:B,MATCH($C514,'Policy Characteristics'!$C:$C,0))),"",INDEX('Policy Characteristics'!B:B,MATCH($C514,'Policy Characteristics'!$C:$C,0)))</f>
        <v>Electrification + Hydrogen (Med &amp; High Temp)</v>
      </c>
      <c r="C514" s="293" t="str">
        <f t="shared" si="33"/>
        <v>Fraction of Med and High Temp Industrial Heat Shifted to Other Fuels</v>
      </c>
      <c r="D514" s="299" t="s">
        <v>749</v>
      </c>
      <c r="E514" s="298" t="s">
        <v>809</v>
      </c>
      <c r="F514" t="s">
        <v>750</v>
      </c>
      <c r="G514" s="298" t="s">
        <v>810</v>
      </c>
      <c r="H514" s="20">
        <v>1255</v>
      </c>
      <c r="I514" s="295" t="s">
        <v>660</v>
      </c>
      <c r="J514" s="296" t="str">
        <f>IF(ISBLANK(INDEX('Policy Characteristics'!D:D,MATCH($C514,'Policy Characteristics'!$C:$C,0))),"",INDEX('Policy Characteristics'!D:D,MATCH($C514,'Policy Characteristics'!$C:$C,0)))</f>
        <v>Electrification + Hydrogen</v>
      </c>
      <c r="K514" s="293" t="str">
        <f>IF(ISBLANK(INDEX('Policy Characteristics'!E:E,MATCH($C514,'Policy Characteristics'!$C:$C,0))),"",INDEX('Policy Characteristics'!E:E,MATCH($C514,'Policy Characteristics'!$C:$C,0)))</f>
        <v>indst med and high temp fuel type shifting</v>
      </c>
      <c r="L514" s="237">
        <f>IF(ISBLANK(INDEX('Policy Characteristics'!F:F,MATCH($C514,'Policy Characteristics'!$C:$C,0))),"",INDEX('Policy Characteristics'!F:F,MATCH($C514,'Policy Characteristics'!$C:$C,0)))</f>
        <v>0</v>
      </c>
      <c r="M514" s="237">
        <f>IF(ISBLANK(INDEX('Policy Characteristics'!G:G,MATCH($C514,'Policy Characteristics'!$C:$C,0))),"",INDEX('Policy Characteristics'!G:G,MATCH($C514,'Policy Characteristics'!$C:$C,0)))</f>
        <v>1</v>
      </c>
      <c r="N514" s="237">
        <f>IF(ISBLANK(INDEX('Policy Characteristics'!H:H,MATCH($C514,'Policy Characteristics'!$C:$C,0))),"",INDEX('Policy Characteristics'!H:H,MATCH($C514,'Policy Characteristics'!$C:$C,0)))</f>
        <v>0.01</v>
      </c>
      <c r="O514" s="293" t="str">
        <f>IF(ISBLANK(INDEX('Policy Characteristics'!I:I,MATCH($C514,'Policy Characteristics'!$C:$C,0))),"",INDEX('Policy Characteristics'!I:I,MATCH($C514,'Policy Characteristics'!$C:$C,0)))</f>
        <v>% of fuel shifted</v>
      </c>
      <c r="P514" s="293"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4" s="293" t="str">
        <f>IF(ISBLANK(INDEX('Policy Characteristics'!K:K,MATCH($C514,'Policy Characteristics'!$C:$C,0))),"",INDEX('Policy Characteristics'!K:K,MATCH($C514,'Policy Characteristics'!$C:$C,0)))</f>
        <v>industry-ag-main.html#fuel-switching</v>
      </c>
      <c r="R514" s="293" t="str">
        <f>IF(ISBLANK(INDEX('Policy Characteristics'!L:L,MATCH($C514,'Policy Characteristics'!$C:$C,0))),"",INDEX('Policy Characteristics'!L:L,MATCH($C514,'Policy Characteristics'!$C:$C,0)))</f>
        <v>industry-elec-and-hydrogen.html</v>
      </c>
    </row>
    <row r="515" spans="1:18" x14ac:dyDescent="0.25">
      <c r="A515" s="293" t="str">
        <f>IF(ISBLANK(INDEX('Policy Characteristics'!A:A,MATCH($C515,'Policy Characteristics'!$C:$C,0))),"",INDEX('Policy Characteristics'!A:A,MATCH($C515,'Policy Characteristics'!$C:$C,0)))</f>
        <v>Industry</v>
      </c>
      <c r="B515" s="294" t="str">
        <f>IF(ISBLANK(INDEX('Policy Characteristics'!B:B,MATCH($C515,'Policy Characteristics'!$C:$C,0))),"",INDEX('Policy Characteristics'!B:B,MATCH($C515,'Policy Characteristics'!$C:$C,0)))</f>
        <v>Electrification + Hydrogen (Med &amp; High Temp)</v>
      </c>
      <c r="C515" s="293" t="str">
        <f t="shared" si="33"/>
        <v>Fraction of Med and High Temp Industrial Heat Shifted to Other Fuels</v>
      </c>
      <c r="D515" s="299" t="s">
        <v>749</v>
      </c>
      <c r="E515" s="298" t="s">
        <v>811</v>
      </c>
      <c r="F515" t="s">
        <v>750</v>
      </c>
      <c r="G515" s="298" t="s">
        <v>812</v>
      </c>
      <c r="H515" s="20">
        <v>1256</v>
      </c>
      <c r="I515" s="295" t="s">
        <v>660</v>
      </c>
      <c r="J515" s="296" t="str">
        <f>IF(ISBLANK(INDEX('Policy Characteristics'!D:D,MATCH($C515,'Policy Characteristics'!$C:$C,0))),"",INDEX('Policy Characteristics'!D:D,MATCH($C515,'Policy Characteristics'!$C:$C,0)))</f>
        <v>Electrification + Hydrogen</v>
      </c>
      <c r="K515" s="293" t="str">
        <f>IF(ISBLANK(INDEX('Policy Characteristics'!E:E,MATCH($C515,'Policy Characteristics'!$C:$C,0))),"",INDEX('Policy Characteristics'!E:E,MATCH($C515,'Policy Characteristics'!$C:$C,0)))</f>
        <v>indst med and high temp fuel type shifting</v>
      </c>
      <c r="L515" s="237">
        <f>IF(ISBLANK(INDEX('Policy Characteristics'!F:F,MATCH($C515,'Policy Characteristics'!$C:$C,0))),"",INDEX('Policy Characteristics'!F:F,MATCH($C515,'Policy Characteristics'!$C:$C,0)))</f>
        <v>0</v>
      </c>
      <c r="M515" s="237">
        <f>IF(ISBLANK(INDEX('Policy Characteristics'!G:G,MATCH($C515,'Policy Characteristics'!$C:$C,0))),"",INDEX('Policy Characteristics'!G:G,MATCH($C515,'Policy Characteristics'!$C:$C,0)))</f>
        <v>1</v>
      </c>
      <c r="N515" s="237">
        <f>IF(ISBLANK(INDEX('Policy Characteristics'!H:H,MATCH($C515,'Policy Characteristics'!$C:$C,0))),"",INDEX('Policy Characteristics'!H:H,MATCH($C515,'Policy Characteristics'!$C:$C,0)))</f>
        <v>0.01</v>
      </c>
      <c r="O515" s="293" t="str">
        <f>IF(ISBLANK(INDEX('Policy Characteristics'!I:I,MATCH($C515,'Policy Characteristics'!$C:$C,0))),"",INDEX('Policy Characteristics'!I:I,MATCH($C515,'Policy Characteristics'!$C:$C,0)))</f>
        <v>% of fuel shifted</v>
      </c>
      <c r="P515" s="293"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5" s="293" t="str">
        <f>IF(ISBLANK(INDEX('Policy Characteristics'!K:K,MATCH($C515,'Policy Characteristics'!$C:$C,0))),"",INDEX('Policy Characteristics'!K:K,MATCH($C515,'Policy Characteristics'!$C:$C,0)))</f>
        <v>industry-ag-main.html#fuel-switching</v>
      </c>
      <c r="R515" s="293" t="str">
        <f>IF(ISBLANK(INDEX('Policy Characteristics'!L:L,MATCH($C515,'Policy Characteristics'!$C:$C,0))),"",INDEX('Policy Characteristics'!L:L,MATCH($C515,'Policy Characteristics'!$C:$C,0)))</f>
        <v>industry-elec-and-hydrogen.html</v>
      </c>
    </row>
    <row r="516" spans="1:18" x14ac:dyDescent="0.25">
      <c r="A516" s="293" t="str">
        <f>IF(ISBLANK(INDEX('Policy Characteristics'!A:A,MATCH($C516,'Policy Characteristics'!$C:$C,0))),"",INDEX('Policy Characteristics'!A:A,MATCH($C516,'Policy Characteristics'!$C:$C,0)))</f>
        <v>Industry</v>
      </c>
      <c r="B516" s="294" t="str">
        <f>IF(ISBLANK(INDEX('Policy Characteristics'!B:B,MATCH($C516,'Policy Characteristics'!$C:$C,0))),"",INDEX('Policy Characteristics'!B:B,MATCH($C516,'Policy Characteristics'!$C:$C,0)))</f>
        <v>Electrification + Hydrogen (Med &amp; High Temp)</v>
      </c>
      <c r="C516" s="293" t="str">
        <f t="shared" si="33"/>
        <v>Fraction of Med and High Temp Industrial Heat Shifted to Other Fuels</v>
      </c>
      <c r="D516" s="299" t="s">
        <v>749</v>
      </c>
      <c r="E516" s="298" t="s">
        <v>813</v>
      </c>
      <c r="F516" t="s">
        <v>750</v>
      </c>
      <c r="G516" s="298" t="s">
        <v>814</v>
      </c>
      <c r="H516" s="20">
        <v>1257</v>
      </c>
      <c r="I516" s="295" t="s">
        <v>650</v>
      </c>
      <c r="J516" s="296" t="str">
        <f>IF(ISBLANK(INDEX('Policy Characteristics'!D:D,MATCH($C516,'Policy Characteristics'!$C:$C,0))),"",INDEX('Policy Characteristics'!D:D,MATCH($C516,'Policy Characteristics'!$C:$C,0)))</f>
        <v>Electrification + Hydrogen</v>
      </c>
      <c r="K516" s="293" t="str">
        <f>IF(ISBLANK(INDEX('Policy Characteristics'!E:E,MATCH($C516,'Policy Characteristics'!$C:$C,0))),"",INDEX('Policy Characteristics'!E:E,MATCH($C516,'Policy Characteristics'!$C:$C,0)))</f>
        <v>indst med and high temp fuel type shifting</v>
      </c>
      <c r="L516" s="237">
        <f>IF(ISBLANK(INDEX('Policy Characteristics'!F:F,MATCH($C516,'Policy Characteristics'!$C:$C,0))),"",INDEX('Policy Characteristics'!F:F,MATCH($C516,'Policy Characteristics'!$C:$C,0)))</f>
        <v>0</v>
      </c>
      <c r="M516" s="237">
        <f>IF(ISBLANK(INDEX('Policy Characteristics'!G:G,MATCH($C516,'Policy Characteristics'!$C:$C,0))),"",INDEX('Policy Characteristics'!G:G,MATCH($C516,'Policy Characteristics'!$C:$C,0)))</f>
        <v>1</v>
      </c>
      <c r="N516" s="237">
        <f>IF(ISBLANK(INDEX('Policy Characteristics'!H:H,MATCH($C516,'Policy Characteristics'!$C:$C,0))),"",INDEX('Policy Characteristics'!H:H,MATCH($C516,'Policy Characteristics'!$C:$C,0)))</f>
        <v>0.01</v>
      </c>
      <c r="O516" s="293" t="str">
        <f>IF(ISBLANK(INDEX('Policy Characteristics'!I:I,MATCH($C516,'Policy Characteristics'!$C:$C,0))),"",INDEX('Policy Characteristics'!I:I,MATCH($C516,'Policy Characteristics'!$C:$C,0)))</f>
        <v>% of fuel shifted</v>
      </c>
      <c r="P516" s="293"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6" s="293" t="str">
        <f>IF(ISBLANK(INDEX('Policy Characteristics'!K:K,MATCH($C516,'Policy Characteristics'!$C:$C,0))),"",INDEX('Policy Characteristics'!K:K,MATCH($C516,'Policy Characteristics'!$C:$C,0)))</f>
        <v>industry-ag-main.html#fuel-switching</v>
      </c>
      <c r="R516" s="293" t="str">
        <f>IF(ISBLANK(INDEX('Policy Characteristics'!L:L,MATCH($C516,'Policy Characteristics'!$C:$C,0))),"",INDEX('Policy Characteristics'!L:L,MATCH($C516,'Policy Characteristics'!$C:$C,0)))</f>
        <v>industry-elec-and-hydrogen.html</v>
      </c>
    </row>
    <row r="517" spans="1:18" x14ac:dyDescent="0.25">
      <c r="A517" s="293" t="str">
        <f>IF(ISBLANK(INDEX('Policy Characteristics'!A:A,MATCH($C517,'Policy Characteristics'!$C:$C,0))),"",INDEX('Policy Characteristics'!A:A,MATCH($C517,'Policy Characteristics'!$C:$C,0)))</f>
        <v>Industry</v>
      </c>
      <c r="B517" s="294" t="str">
        <f>IF(ISBLANK(INDEX('Policy Characteristics'!B:B,MATCH($C517,'Policy Characteristics'!$C:$C,0))),"",INDEX('Policy Characteristics'!B:B,MATCH($C517,'Policy Characteristics'!$C:$C,0)))</f>
        <v>Electrification + Hydrogen (Med &amp; High Temp)</v>
      </c>
      <c r="C517" s="293" t="str">
        <f t="shared" si="33"/>
        <v>Fraction of Med and High Temp Industrial Heat Shifted to Other Fuels</v>
      </c>
      <c r="D517" s="299" t="s">
        <v>751</v>
      </c>
      <c r="E517" s="298" t="s">
        <v>795</v>
      </c>
      <c r="F517" t="s">
        <v>752</v>
      </c>
      <c r="G517" s="298" t="s">
        <v>796</v>
      </c>
      <c r="H517" s="20">
        <v>1258</v>
      </c>
      <c r="I517" s="295" t="s">
        <v>650</v>
      </c>
      <c r="J517" s="296" t="str">
        <f>IF(ISBLANK(INDEX('Policy Characteristics'!D:D,MATCH($C517,'Policy Characteristics'!$C:$C,0))),"",INDEX('Policy Characteristics'!D:D,MATCH($C517,'Policy Characteristics'!$C:$C,0)))</f>
        <v>Electrification + Hydrogen</v>
      </c>
      <c r="K517" s="293" t="str">
        <f>IF(ISBLANK(INDEX('Policy Characteristics'!E:E,MATCH($C517,'Policy Characteristics'!$C:$C,0))),"",INDEX('Policy Characteristics'!E:E,MATCH($C517,'Policy Characteristics'!$C:$C,0)))</f>
        <v>indst med and high temp fuel type shifting</v>
      </c>
      <c r="L517" s="237">
        <f>IF(ISBLANK(INDEX('Policy Characteristics'!F:F,MATCH($C517,'Policy Characteristics'!$C:$C,0))),"",INDEX('Policy Characteristics'!F:F,MATCH($C517,'Policy Characteristics'!$C:$C,0)))</f>
        <v>0</v>
      </c>
      <c r="M517" s="237">
        <f>IF(ISBLANK(INDEX('Policy Characteristics'!G:G,MATCH($C517,'Policy Characteristics'!$C:$C,0))),"",INDEX('Policy Characteristics'!G:G,MATCH($C517,'Policy Characteristics'!$C:$C,0)))</f>
        <v>1</v>
      </c>
      <c r="N517" s="237">
        <f>IF(ISBLANK(INDEX('Policy Characteristics'!H:H,MATCH($C517,'Policy Characteristics'!$C:$C,0))),"",INDEX('Policy Characteristics'!H:H,MATCH($C517,'Policy Characteristics'!$C:$C,0)))</f>
        <v>0.01</v>
      </c>
      <c r="O517" s="293" t="str">
        <f>IF(ISBLANK(INDEX('Policy Characteristics'!I:I,MATCH($C517,'Policy Characteristics'!$C:$C,0))),"",INDEX('Policy Characteristics'!I:I,MATCH($C517,'Policy Characteristics'!$C:$C,0)))</f>
        <v>% of fuel shifted</v>
      </c>
      <c r="P517" s="293"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7" s="293" t="str">
        <f>IF(ISBLANK(INDEX('Policy Characteristics'!K:K,MATCH($C517,'Policy Characteristics'!$C:$C,0))),"",INDEX('Policy Characteristics'!K:K,MATCH($C517,'Policy Characteristics'!$C:$C,0)))</f>
        <v>industry-ag-main.html#fuel-switching</v>
      </c>
      <c r="R517" s="293" t="str">
        <f>IF(ISBLANK(INDEX('Policy Characteristics'!L:L,MATCH($C517,'Policy Characteristics'!$C:$C,0))),"",INDEX('Policy Characteristics'!L:L,MATCH($C517,'Policy Characteristics'!$C:$C,0)))</f>
        <v>industry-elec-and-hydrogen.html</v>
      </c>
    </row>
    <row r="518" spans="1:18" x14ac:dyDescent="0.25">
      <c r="A518" s="293" t="str">
        <f>IF(ISBLANK(INDEX('Policy Characteristics'!A:A,MATCH($C518,'Policy Characteristics'!$C:$C,0))),"",INDEX('Policy Characteristics'!A:A,MATCH($C518,'Policy Characteristics'!$C:$C,0)))</f>
        <v>Industry</v>
      </c>
      <c r="B518" s="294" t="str">
        <f>IF(ISBLANK(INDEX('Policy Characteristics'!B:B,MATCH($C518,'Policy Characteristics'!$C:$C,0))),"",INDEX('Policy Characteristics'!B:B,MATCH($C518,'Policy Characteristics'!$C:$C,0)))</f>
        <v>Electrification + Hydrogen (Med &amp; High Temp)</v>
      </c>
      <c r="C518" s="293" t="str">
        <f t="shared" si="33"/>
        <v>Fraction of Med and High Temp Industrial Heat Shifted to Other Fuels</v>
      </c>
      <c r="D518" s="299" t="s">
        <v>751</v>
      </c>
      <c r="E518" s="298" t="s">
        <v>797</v>
      </c>
      <c r="F518" t="s">
        <v>752</v>
      </c>
      <c r="G518" s="298" t="s">
        <v>798</v>
      </c>
      <c r="H518" s="20">
        <v>1259</v>
      </c>
      <c r="I518" s="295" t="s">
        <v>660</v>
      </c>
      <c r="J518" s="296" t="str">
        <f>IF(ISBLANK(INDEX('Policy Characteristics'!D:D,MATCH($C518,'Policy Characteristics'!$C:$C,0))),"",INDEX('Policy Characteristics'!D:D,MATCH($C518,'Policy Characteristics'!$C:$C,0)))</f>
        <v>Electrification + Hydrogen</v>
      </c>
      <c r="K518" s="293" t="str">
        <f>IF(ISBLANK(INDEX('Policy Characteristics'!E:E,MATCH($C518,'Policy Characteristics'!$C:$C,0))),"",INDEX('Policy Characteristics'!E:E,MATCH($C518,'Policy Characteristics'!$C:$C,0)))</f>
        <v>indst med and high temp fuel type shifting</v>
      </c>
      <c r="L518" s="237">
        <f>IF(ISBLANK(INDEX('Policy Characteristics'!F:F,MATCH($C518,'Policy Characteristics'!$C:$C,0))),"",INDEX('Policy Characteristics'!F:F,MATCH($C518,'Policy Characteristics'!$C:$C,0)))</f>
        <v>0</v>
      </c>
      <c r="M518" s="237">
        <f>IF(ISBLANK(INDEX('Policy Characteristics'!G:G,MATCH($C518,'Policy Characteristics'!$C:$C,0))),"",INDEX('Policy Characteristics'!G:G,MATCH($C518,'Policy Characteristics'!$C:$C,0)))</f>
        <v>1</v>
      </c>
      <c r="N518" s="237">
        <f>IF(ISBLANK(INDEX('Policy Characteristics'!H:H,MATCH($C518,'Policy Characteristics'!$C:$C,0))),"",INDEX('Policy Characteristics'!H:H,MATCH($C518,'Policy Characteristics'!$C:$C,0)))</f>
        <v>0.01</v>
      </c>
      <c r="O518" s="293" t="str">
        <f>IF(ISBLANK(INDEX('Policy Characteristics'!I:I,MATCH($C518,'Policy Characteristics'!$C:$C,0))),"",INDEX('Policy Characteristics'!I:I,MATCH($C518,'Policy Characteristics'!$C:$C,0)))</f>
        <v>% of fuel shifted</v>
      </c>
      <c r="P518" s="293"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8" s="293" t="str">
        <f>IF(ISBLANK(INDEX('Policy Characteristics'!K:K,MATCH($C518,'Policy Characteristics'!$C:$C,0))),"",INDEX('Policy Characteristics'!K:K,MATCH($C518,'Policy Characteristics'!$C:$C,0)))</f>
        <v>industry-ag-main.html#fuel-switching</v>
      </c>
      <c r="R518" s="293" t="str">
        <f>IF(ISBLANK(INDEX('Policy Characteristics'!L:L,MATCH($C518,'Policy Characteristics'!$C:$C,0))),"",INDEX('Policy Characteristics'!L:L,MATCH($C518,'Policy Characteristics'!$C:$C,0)))</f>
        <v>industry-elec-and-hydrogen.html</v>
      </c>
    </row>
    <row r="519" spans="1:18" x14ac:dyDescent="0.25">
      <c r="A519" s="293" t="str">
        <f>IF(ISBLANK(INDEX('Policy Characteristics'!A:A,MATCH($C519,'Policy Characteristics'!$C:$C,0))),"",INDEX('Policy Characteristics'!A:A,MATCH($C519,'Policy Characteristics'!$C:$C,0)))</f>
        <v>Industry</v>
      </c>
      <c r="B519" s="294" t="str">
        <f>IF(ISBLANK(INDEX('Policy Characteristics'!B:B,MATCH($C519,'Policy Characteristics'!$C:$C,0))),"",INDEX('Policy Characteristics'!B:B,MATCH($C519,'Policy Characteristics'!$C:$C,0)))</f>
        <v>Electrification + Hydrogen (Med &amp; High Temp)</v>
      </c>
      <c r="C519" s="293" t="str">
        <f t="shared" si="33"/>
        <v>Fraction of Med and High Temp Industrial Heat Shifted to Other Fuels</v>
      </c>
      <c r="D519" s="299" t="s">
        <v>751</v>
      </c>
      <c r="E519" s="298" t="s">
        <v>799</v>
      </c>
      <c r="F519" t="s">
        <v>752</v>
      </c>
      <c r="G519" s="298" t="s">
        <v>800</v>
      </c>
      <c r="H519" s="20">
        <v>1260</v>
      </c>
      <c r="I519" s="295" t="s">
        <v>660</v>
      </c>
      <c r="J519" s="296" t="str">
        <f>IF(ISBLANK(INDEX('Policy Characteristics'!D:D,MATCH($C519,'Policy Characteristics'!$C:$C,0))),"",INDEX('Policy Characteristics'!D:D,MATCH($C519,'Policy Characteristics'!$C:$C,0)))</f>
        <v>Electrification + Hydrogen</v>
      </c>
      <c r="K519" s="293" t="str">
        <f>IF(ISBLANK(INDEX('Policy Characteristics'!E:E,MATCH($C519,'Policy Characteristics'!$C:$C,0))),"",INDEX('Policy Characteristics'!E:E,MATCH($C519,'Policy Characteristics'!$C:$C,0)))</f>
        <v>indst med and high temp fuel type shifting</v>
      </c>
      <c r="L519" s="237">
        <f>IF(ISBLANK(INDEX('Policy Characteristics'!F:F,MATCH($C519,'Policy Characteristics'!$C:$C,0))),"",INDEX('Policy Characteristics'!F:F,MATCH($C519,'Policy Characteristics'!$C:$C,0)))</f>
        <v>0</v>
      </c>
      <c r="M519" s="237">
        <f>IF(ISBLANK(INDEX('Policy Characteristics'!G:G,MATCH($C519,'Policy Characteristics'!$C:$C,0))),"",INDEX('Policy Characteristics'!G:G,MATCH($C519,'Policy Characteristics'!$C:$C,0)))</f>
        <v>1</v>
      </c>
      <c r="N519" s="237">
        <f>IF(ISBLANK(INDEX('Policy Characteristics'!H:H,MATCH($C519,'Policy Characteristics'!$C:$C,0))),"",INDEX('Policy Characteristics'!H:H,MATCH($C519,'Policy Characteristics'!$C:$C,0)))</f>
        <v>0.01</v>
      </c>
      <c r="O519" s="293" t="str">
        <f>IF(ISBLANK(INDEX('Policy Characteristics'!I:I,MATCH($C519,'Policy Characteristics'!$C:$C,0))),"",INDEX('Policy Characteristics'!I:I,MATCH($C519,'Policy Characteristics'!$C:$C,0)))</f>
        <v>% of fuel shifted</v>
      </c>
      <c r="P519" s="293"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9" s="293" t="str">
        <f>IF(ISBLANK(INDEX('Policy Characteristics'!K:K,MATCH($C519,'Policy Characteristics'!$C:$C,0))),"",INDEX('Policy Characteristics'!K:K,MATCH($C519,'Policy Characteristics'!$C:$C,0)))</f>
        <v>industry-ag-main.html#fuel-switching</v>
      </c>
      <c r="R519" s="293" t="str">
        <f>IF(ISBLANK(INDEX('Policy Characteristics'!L:L,MATCH($C519,'Policy Characteristics'!$C:$C,0))),"",INDEX('Policy Characteristics'!L:L,MATCH($C519,'Policy Characteristics'!$C:$C,0)))</f>
        <v>industry-elec-and-hydrogen.html</v>
      </c>
    </row>
    <row r="520" spans="1:18" x14ac:dyDescent="0.25">
      <c r="A520" s="293" t="str">
        <f>IF(ISBLANK(INDEX('Policy Characteristics'!A:A,MATCH($C520,'Policy Characteristics'!$C:$C,0))),"",INDEX('Policy Characteristics'!A:A,MATCH($C520,'Policy Characteristics'!$C:$C,0)))</f>
        <v>Industry</v>
      </c>
      <c r="B520" s="294" t="str">
        <f>IF(ISBLANK(INDEX('Policy Characteristics'!B:B,MATCH($C520,'Policy Characteristics'!$C:$C,0))),"",INDEX('Policy Characteristics'!B:B,MATCH($C520,'Policy Characteristics'!$C:$C,0)))</f>
        <v>Electrification + Hydrogen (Med &amp; High Temp)</v>
      </c>
      <c r="C520" s="293" t="str">
        <f t="shared" si="33"/>
        <v>Fraction of Med and High Temp Industrial Heat Shifted to Other Fuels</v>
      </c>
      <c r="D520" s="299" t="s">
        <v>751</v>
      </c>
      <c r="E520" s="298" t="s">
        <v>801</v>
      </c>
      <c r="F520" t="s">
        <v>752</v>
      </c>
      <c r="G520" s="298" t="s">
        <v>802</v>
      </c>
      <c r="H520" s="20">
        <v>1261</v>
      </c>
      <c r="I520" s="295" t="s">
        <v>660</v>
      </c>
      <c r="J520" s="296" t="str">
        <f>IF(ISBLANK(INDEX('Policy Characteristics'!D:D,MATCH($C520,'Policy Characteristics'!$C:$C,0))),"",INDEX('Policy Characteristics'!D:D,MATCH($C520,'Policy Characteristics'!$C:$C,0)))</f>
        <v>Electrification + Hydrogen</v>
      </c>
      <c r="K520" s="293" t="str">
        <f>IF(ISBLANK(INDEX('Policy Characteristics'!E:E,MATCH($C520,'Policy Characteristics'!$C:$C,0))),"",INDEX('Policy Characteristics'!E:E,MATCH($C520,'Policy Characteristics'!$C:$C,0)))</f>
        <v>indst med and high temp fuel type shifting</v>
      </c>
      <c r="L520" s="237">
        <f>IF(ISBLANK(INDEX('Policy Characteristics'!F:F,MATCH($C520,'Policy Characteristics'!$C:$C,0))),"",INDEX('Policy Characteristics'!F:F,MATCH($C520,'Policy Characteristics'!$C:$C,0)))</f>
        <v>0</v>
      </c>
      <c r="M520" s="237">
        <f>IF(ISBLANK(INDEX('Policy Characteristics'!G:G,MATCH($C520,'Policy Characteristics'!$C:$C,0))),"",INDEX('Policy Characteristics'!G:G,MATCH($C520,'Policy Characteristics'!$C:$C,0)))</f>
        <v>1</v>
      </c>
      <c r="N520" s="237">
        <f>IF(ISBLANK(INDEX('Policy Characteristics'!H:H,MATCH($C520,'Policy Characteristics'!$C:$C,0))),"",INDEX('Policy Characteristics'!H:H,MATCH($C520,'Policy Characteristics'!$C:$C,0)))</f>
        <v>0.01</v>
      </c>
      <c r="O520" s="293" t="str">
        <f>IF(ISBLANK(INDEX('Policy Characteristics'!I:I,MATCH($C520,'Policy Characteristics'!$C:$C,0))),"",INDEX('Policy Characteristics'!I:I,MATCH($C520,'Policy Characteristics'!$C:$C,0)))</f>
        <v>% of fuel shifted</v>
      </c>
      <c r="P520" s="293"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0" s="293" t="str">
        <f>IF(ISBLANK(INDEX('Policy Characteristics'!K:K,MATCH($C520,'Policy Characteristics'!$C:$C,0))),"",INDEX('Policy Characteristics'!K:K,MATCH($C520,'Policy Characteristics'!$C:$C,0)))</f>
        <v>industry-ag-main.html#fuel-switching</v>
      </c>
      <c r="R520" s="293" t="str">
        <f>IF(ISBLANK(INDEX('Policy Characteristics'!L:L,MATCH($C520,'Policy Characteristics'!$C:$C,0))),"",INDEX('Policy Characteristics'!L:L,MATCH($C520,'Policy Characteristics'!$C:$C,0)))</f>
        <v>industry-elec-and-hydrogen.html</v>
      </c>
    </row>
    <row r="521" spans="1:18" x14ac:dyDescent="0.25">
      <c r="A521" s="293" t="str">
        <f>IF(ISBLANK(INDEX('Policy Characteristics'!A:A,MATCH($C521,'Policy Characteristics'!$C:$C,0))),"",INDEX('Policy Characteristics'!A:A,MATCH($C521,'Policy Characteristics'!$C:$C,0)))</f>
        <v>Industry</v>
      </c>
      <c r="B521" s="294" t="str">
        <f>IF(ISBLANK(INDEX('Policy Characteristics'!B:B,MATCH($C521,'Policy Characteristics'!$C:$C,0))),"",INDEX('Policy Characteristics'!B:B,MATCH($C521,'Policy Characteristics'!$C:$C,0)))</f>
        <v>Electrification + Hydrogen (Med &amp; High Temp)</v>
      </c>
      <c r="C521" s="293" t="str">
        <f t="shared" si="33"/>
        <v>Fraction of Med and High Temp Industrial Heat Shifted to Other Fuels</v>
      </c>
      <c r="D521" s="299" t="s">
        <v>751</v>
      </c>
      <c r="E521" s="298" t="s">
        <v>803</v>
      </c>
      <c r="F521" t="s">
        <v>752</v>
      </c>
      <c r="G521" s="298" t="s">
        <v>804</v>
      </c>
      <c r="H521" s="20">
        <v>1262</v>
      </c>
      <c r="I521" s="295" t="s">
        <v>660</v>
      </c>
      <c r="J521" s="296" t="str">
        <f>IF(ISBLANK(INDEX('Policy Characteristics'!D:D,MATCH($C521,'Policy Characteristics'!$C:$C,0))),"",INDEX('Policy Characteristics'!D:D,MATCH($C521,'Policy Characteristics'!$C:$C,0)))</f>
        <v>Electrification + Hydrogen</v>
      </c>
      <c r="K521" s="293" t="str">
        <f>IF(ISBLANK(INDEX('Policy Characteristics'!E:E,MATCH($C521,'Policy Characteristics'!$C:$C,0))),"",INDEX('Policy Characteristics'!E:E,MATCH($C521,'Policy Characteristics'!$C:$C,0)))</f>
        <v>indst med and high temp fuel type shifting</v>
      </c>
      <c r="L521" s="237">
        <f>IF(ISBLANK(INDEX('Policy Characteristics'!F:F,MATCH($C521,'Policy Characteristics'!$C:$C,0))),"",INDEX('Policy Characteristics'!F:F,MATCH($C521,'Policy Characteristics'!$C:$C,0)))</f>
        <v>0</v>
      </c>
      <c r="M521" s="237">
        <f>IF(ISBLANK(INDEX('Policy Characteristics'!G:G,MATCH($C521,'Policy Characteristics'!$C:$C,0))),"",INDEX('Policy Characteristics'!G:G,MATCH($C521,'Policy Characteristics'!$C:$C,0)))</f>
        <v>1</v>
      </c>
      <c r="N521" s="237">
        <f>IF(ISBLANK(INDEX('Policy Characteristics'!H:H,MATCH($C521,'Policy Characteristics'!$C:$C,0))),"",INDEX('Policy Characteristics'!H:H,MATCH($C521,'Policy Characteristics'!$C:$C,0)))</f>
        <v>0.01</v>
      </c>
      <c r="O521" s="293" t="str">
        <f>IF(ISBLANK(INDEX('Policy Characteristics'!I:I,MATCH($C521,'Policy Characteristics'!$C:$C,0))),"",INDEX('Policy Characteristics'!I:I,MATCH($C521,'Policy Characteristics'!$C:$C,0)))</f>
        <v>% of fuel shifted</v>
      </c>
      <c r="P521" s="293"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1" s="293" t="str">
        <f>IF(ISBLANK(INDEX('Policy Characteristics'!K:K,MATCH($C521,'Policy Characteristics'!$C:$C,0))),"",INDEX('Policy Characteristics'!K:K,MATCH($C521,'Policy Characteristics'!$C:$C,0)))</f>
        <v>industry-ag-main.html#fuel-switching</v>
      </c>
      <c r="R521" s="293" t="str">
        <f>IF(ISBLANK(INDEX('Policy Characteristics'!L:L,MATCH($C521,'Policy Characteristics'!$C:$C,0))),"",INDEX('Policy Characteristics'!L:L,MATCH($C521,'Policy Characteristics'!$C:$C,0)))</f>
        <v>industry-elec-and-hydrogen.html</v>
      </c>
    </row>
    <row r="522" spans="1:18" x14ac:dyDescent="0.25">
      <c r="A522" s="293" t="str">
        <f>IF(ISBLANK(INDEX('Policy Characteristics'!A:A,MATCH($C522,'Policy Characteristics'!$C:$C,0))),"",INDEX('Policy Characteristics'!A:A,MATCH($C522,'Policy Characteristics'!$C:$C,0)))</f>
        <v>Industry</v>
      </c>
      <c r="B522" s="294" t="str">
        <f>IF(ISBLANK(INDEX('Policy Characteristics'!B:B,MATCH($C522,'Policy Characteristics'!$C:$C,0))),"",INDEX('Policy Characteristics'!B:B,MATCH($C522,'Policy Characteristics'!$C:$C,0)))</f>
        <v>Electrification + Hydrogen (Med &amp; High Temp)</v>
      </c>
      <c r="C522" s="293" t="str">
        <f t="shared" si="33"/>
        <v>Fraction of Med and High Temp Industrial Heat Shifted to Other Fuels</v>
      </c>
      <c r="D522" s="299" t="s">
        <v>751</v>
      </c>
      <c r="E522" s="298" t="s">
        <v>805</v>
      </c>
      <c r="F522" t="s">
        <v>752</v>
      </c>
      <c r="G522" s="298" t="s">
        <v>806</v>
      </c>
      <c r="H522" s="20">
        <v>1263</v>
      </c>
      <c r="I522" s="295" t="s">
        <v>660</v>
      </c>
      <c r="J522" s="296" t="str">
        <f>IF(ISBLANK(INDEX('Policy Characteristics'!D:D,MATCH($C522,'Policy Characteristics'!$C:$C,0))),"",INDEX('Policy Characteristics'!D:D,MATCH($C522,'Policy Characteristics'!$C:$C,0)))</f>
        <v>Electrification + Hydrogen</v>
      </c>
      <c r="K522" s="293" t="str">
        <f>IF(ISBLANK(INDEX('Policy Characteristics'!E:E,MATCH($C522,'Policy Characteristics'!$C:$C,0))),"",INDEX('Policy Characteristics'!E:E,MATCH($C522,'Policy Characteristics'!$C:$C,0)))</f>
        <v>indst med and high temp fuel type shifting</v>
      </c>
      <c r="L522" s="237">
        <f>IF(ISBLANK(INDEX('Policy Characteristics'!F:F,MATCH($C522,'Policy Characteristics'!$C:$C,0))),"",INDEX('Policy Characteristics'!F:F,MATCH($C522,'Policy Characteristics'!$C:$C,0)))</f>
        <v>0</v>
      </c>
      <c r="M522" s="237">
        <f>IF(ISBLANK(INDEX('Policy Characteristics'!G:G,MATCH($C522,'Policy Characteristics'!$C:$C,0))),"",INDEX('Policy Characteristics'!G:G,MATCH($C522,'Policy Characteristics'!$C:$C,0)))</f>
        <v>1</v>
      </c>
      <c r="N522" s="237">
        <f>IF(ISBLANK(INDEX('Policy Characteristics'!H:H,MATCH($C522,'Policy Characteristics'!$C:$C,0))),"",INDEX('Policy Characteristics'!H:H,MATCH($C522,'Policy Characteristics'!$C:$C,0)))</f>
        <v>0.01</v>
      </c>
      <c r="O522" s="293" t="str">
        <f>IF(ISBLANK(INDEX('Policy Characteristics'!I:I,MATCH($C522,'Policy Characteristics'!$C:$C,0))),"",INDEX('Policy Characteristics'!I:I,MATCH($C522,'Policy Characteristics'!$C:$C,0)))</f>
        <v>% of fuel shifted</v>
      </c>
      <c r="P522" s="293"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2" s="293" t="str">
        <f>IF(ISBLANK(INDEX('Policy Characteristics'!K:K,MATCH($C522,'Policy Characteristics'!$C:$C,0))),"",INDEX('Policy Characteristics'!K:K,MATCH($C522,'Policy Characteristics'!$C:$C,0)))</f>
        <v>industry-ag-main.html#fuel-switching</v>
      </c>
      <c r="R522" s="293" t="str">
        <f>IF(ISBLANK(INDEX('Policy Characteristics'!L:L,MATCH($C522,'Policy Characteristics'!$C:$C,0))),"",INDEX('Policy Characteristics'!L:L,MATCH($C522,'Policy Characteristics'!$C:$C,0)))</f>
        <v>industry-elec-and-hydrogen.html</v>
      </c>
    </row>
    <row r="523" spans="1:18" x14ac:dyDescent="0.25">
      <c r="A523" s="293" t="str">
        <f>IF(ISBLANK(INDEX('Policy Characteristics'!A:A,MATCH($C523,'Policy Characteristics'!$C:$C,0))),"",INDEX('Policy Characteristics'!A:A,MATCH($C523,'Policy Characteristics'!$C:$C,0)))</f>
        <v>Industry</v>
      </c>
      <c r="B523" s="294" t="str">
        <f>IF(ISBLANK(INDEX('Policy Characteristics'!B:B,MATCH($C523,'Policy Characteristics'!$C:$C,0))),"",INDEX('Policy Characteristics'!B:B,MATCH($C523,'Policy Characteristics'!$C:$C,0)))</f>
        <v>Electrification + Hydrogen (Med &amp; High Temp)</v>
      </c>
      <c r="C523" s="293" t="str">
        <f t="shared" si="33"/>
        <v>Fraction of Med and High Temp Industrial Heat Shifted to Other Fuels</v>
      </c>
      <c r="D523" s="299" t="s">
        <v>751</v>
      </c>
      <c r="E523" s="298" t="s">
        <v>807</v>
      </c>
      <c r="F523" t="s">
        <v>752</v>
      </c>
      <c r="G523" s="298" t="s">
        <v>808</v>
      </c>
      <c r="H523" s="20">
        <v>1264</v>
      </c>
      <c r="I523" s="295" t="s">
        <v>660</v>
      </c>
      <c r="J523" s="296" t="str">
        <f>IF(ISBLANK(INDEX('Policy Characteristics'!D:D,MATCH($C523,'Policy Characteristics'!$C:$C,0))),"",INDEX('Policy Characteristics'!D:D,MATCH($C523,'Policy Characteristics'!$C:$C,0)))</f>
        <v>Electrification + Hydrogen</v>
      </c>
      <c r="K523" s="293" t="str">
        <f>IF(ISBLANK(INDEX('Policy Characteristics'!E:E,MATCH($C523,'Policy Characteristics'!$C:$C,0))),"",INDEX('Policy Characteristics'!E:E,MATCH($C523,'Policy Characteristics'!$C:$C,0)))</f>
        <v>indst med and high temp fuel type shifting</v>
      </c>
      <c r="L523" s="237">
        <f>IF(ISBLANK(INDEX('Policy Characteristics'!F:F,MATCH($C523,'Policy Characteristics'!$C:$C,0))),"",INDEX('Policy Characteristics'!F:F,MATCH($C523,'Policy Characteristics'!$C:$C,0)))</f>
        <v>0</v>
      </c>
      <c r="M523" s="237">
        <f>IF(ISBLANK(INDEX('Policy Characteristics'!G:G,MATCH($C523,'Policy Characteristics'!$C:$C,0))),"",INDEX('Policy Characteristics'!G:G,MATCH($C523,'Policy Characteristics'!$C:$C,0)))</f>
        <v>1</v>
      </c>
      <c r="N523" s="237">
        <f>IF(ISBLANK(INDEX('Policy Characteristics'!H:H,MATCH($C523,'Policy Characteristics'!$C:$C,0))),"",INDEX('Policy Characteristics'!H:H,MATCH($C523,'Policy Characteristics'!$C:$C,0)))</f>
        <v>0.01</v>
      </c>
      <c r="O523" s="293" t="str">
        <f>IF(ISBLANK(INDEX('Policy Characteristics'!I:I,MATCH($C523,'Policy Characteristics'!$C:$C,0))),"",INDEX('Policy Characteristics'!I:I,MATCH($C523,'Policy Characteristics'!$C:$C,0)))</f>
        <v>% of fuel shifted</v>
      </c>
      <c r="P523" s="293"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3" s="293" t="str">
        <f>IF(ISBLANK(INDEX('Policy Characteristics'!K:K,MATCH($C523,'Policy Characteristics'!$C:$C,0))),"",INDEX('Policy Characteristics'!K:K,MATCH($C523,'Policy Characteristics'!$C:$C,0)))</f>
        <v>industry-ag-main.html#fuel-switching</v>
      </c>
      <c r="R523" s="293" t="str">
        <f>IF(ISBLANK(INDEX('Policy Characteristics'!L:L,MATCH($C523,'Policy Characteristics'!$C:$C,0))),"",INDEX('Policy Characteristics'!L:L,MATCH($C523,'Policy Characteristics'!$C:$C,0)))</f>
        <v>industry-elec-and-hydrogen.html</v>
      </c>
    </row>
    <row r="524" spans="1:18" x14ac:dyDescent="0.25">
      <c r="A524" s="293" t="str">
        <f>IF(ISBLANK(INDEX('Policy Characteristics'!A:A,MATCH($C524,'Policy Characteristics'!$C:$C,0))),"",INDEX('Policy Characteristics'!A:A,MATCH($C524,'Policy Characteristics'!$C:$C,0)))</f>
        <v>Industry</v>
      </c>
      <c r="B524" s="294" t="str">
        <f>IF(ISBLANK(INDEX('Policy Characteristics'!B:B,MATCH($C524,'Policy Characteristics'!$C:$C,0))),"",INDEX('Policy Characteristics'!B:B,MATCH($C524,'Policy Characteristics'!$C:$C,0)))</f>
        <v>Electrification + Hydrogen (Med &amp; High Temp)</v>
      </c>
      <c r="C524" s="293" t="str">
        <f t="shared" si="33"/>
        <v>Fraction of Med and High Temp Industrial Heat Shifted to Other Fuels</v>
      </c>
      <c r="D524" s="299" t="s">
        <v>751</v>
      </c>
      <c r="E524" s="298" t="s">
        <v>809</v>
      </c>
      <c r="F524" t="s">
        <v>752</v>
      </c>
      <c r="G524" s="298" t="s">
        <v>810</v>
      </c>
      <c r="H524" s="20">
        <v>1265</v>
      </c>
      <c r="I524" s="295" t="s">
        <v>660</v>
      </c>
      <c r="J524" s="296" t="str">
        <f>IF(ISBLANK(INDEX('Policy Characteristics'!D:D,MATCH($C524,'Policy Characteristics'!$C:$C,0))),"",INDEX('Policy Characteristics'!D:D,MATCH($C524,'Policy Characteristics'!$C:$C,0)))</f>
        <v>Electrification + Hydrogen</v>
      </c>
      <c r="K524" s="293" t="str">
        <f>IF(ISBLANK(INDEX('Policy Characteristics'!E:E,MATCH($C524,'Policy Characteristics'!$C:$C,0))),"",INDEX('Policy Characteristics'!E:E,MATCH($C524,'Policy Characteristics'!$C:$C,0)))</f>
        <v>indst med and high temp fuel type shifting</v>
      </c>
      <c r="L524" s="237">
        <f>IF(ISBLANK(INDEX('Policy Characteristics'!F:F,MATCH($C524,'Policy Characteristics'!$C:$C,0))),"",INDEX('Policy Characteristics'!F:F,MATCH($C524,'Policy Characteristics'!$C:$C,0)))</f>
        <v>0</v>
      </c>
      <c r="M524" s="237">
        <f>IF(ISBLANK(INDEX('Policy Characteristics'!G:G,MATCH($C524,'Policy Characteristics'!$C:$C,0))),"",INDEX('Policy Characteristics'!G:G,MATCH($C524,'Policy Characteristics'!$C:$C,0)))</f>
        <v>1</v>
      </c>
      <c r="N524" s="237">
        <f>IF(ISBLANK(INDEX('Policy Characteristics'!H:H,MATCH($C524,'Policy Characteristics'!$C:$C,0))),"",INDEX('Policy Characteristics'!H:H,MATCH($C524,'Policy Characteristics'!$C:$C,0)))</f>
        <v>0.01</v>
      </c>
      <c r="O524" s="293" t="str">
        <f>IF(ISBLANK(INDEX('Policy Characteristics'!I:I,MATCH($C524,'Policy Characteristics'!$C:$C,0))),"",INDEX('Policy Characteristics'!I:I,MATCH($C524,'Policy Characteristics'!$C:$C,0)))</f>
        <v>% of fuel shifted</v>
      </c>
      <c r="P524" s="293"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4" s="293" t="str">
        <f>IF(ISBLANK(INDEX('Policy Characteristics'!K:K,MATCH($C524,'Policy Characteristics'!$C:$C,0))),"",INDEX('Policy Characteristics'!K:K,MATCH($C524,'Policy Characteristics'!$C:$C,0)))</f>
        <v>industry-ag-main.html#fuel-switching</v>
      </c>
      <c r="R524" s="293" t="str">
        <f>IF(ISBLANK(INDEX('Policy Characteristics'!L:L,MATCH($C524,'Policy Characteristics'!$C:$C,0))),"",INDEX('Policy Characteristics'!L:L,MATCH($C524,'Policy Characteristics'!$C:$C,0)))</f>
        <v>industry-elec-and-hydrogen.html</v>
      </c>
    </row>
    <row r="525" spans="1:18" x14ac:dyDescent="0.25">
      <c r="A525" s="293" t="str">
        <f>IF(ISBLANK(INDEX('Policy Characteristics'!A:A,MATCH($C525,'Policy Characteristics'!$C:$C,0))),"",INDEX('Policy Characteristics'!A:A,MATCH($C525,'Policy Characteristics'!$C:$C,0)))</f>
        <v>Industry</v>
      </c>
      <c r="B525" s="294" t="str">
        <f>IF(ISBLANK(INDEX('Policy Characteristics'!B:B,MATCH($C525,'Policy Characteristics'!$C:$C,0))),"",INDEX('Policy Characteristics'!B:B,MATCH($C525,'Policy Characteristics'!$C:$C,0)))</f>
        <v>Electrification + Hydrogen (Med &amp; High Temp)</v>
      </c>
      <c r="C525" s="293" t="str">
        <f t="shared" si="33"/>
        <v>Fraction of Med and High Temp Industrial Heat Shifted to Other Fuels</v>
      </c>
      <c r="D525" s="299" t="s">
        <v>751</v>
      </c>
      <c r="E525" s="298" t="s">
        <v>811</v>
      </c>
      <c r="F525" t="s">
        <v>752</v>
      </c>
      <c r="G525" s="298" t="s">
        <v>812</v>
      </c>
      <c r="H525" s="20">
        <v>1266</v>
      </c>
      <c r="I525" s="295" t="s">
        <v>660</v>
      </c>
      <c r="J525" s="296" t="str">
        <f>IF(ISBLANK(INDEX('Policy Characteristics'!D:D,MATCH($C525,'Policy Characteristics'!$C:$C,0))),"",INDEX('Policy Characteristics'!D:D,MATCH($C525,'Policy Characteristics'!$C:$C,0)))</f>
        <v>Electrification + Hydrogen</v>
      </c>
      <c r="K525" s="293" t="str">
        <f>IF(ISBLANK(INDEX('Policy Characteristics'!E:E,MATCH($C525,'Policy Characteristics'!$C:$C,0))),"",INDEX('Policy Characteristics'!E:E,MATCH($C525,'Policy Characteristics'!$C:$C,0)))</f>
        <v>indst med and high temp fuel type shifting</v>
      </c>
      <c r="L525" s="237">
        <f>IF(ISBLANK(INDEX('Policy Characteristics'!F:F,MATCH($C525,'Policy Characteristics'!$C:$C,0))),"",INDEX('Policy Characteristics'!F:F,MATCH($C525,'Policy Characteristics'!$C:$C,0)))</f>
        <v>0</v>
      </c>
      <c r="M525" s="237">
        <f>IF(ISBLANK(INDEX('Policy Characteristics'!G:G,MATCH($C525,'Policy Characteristics'!$C:$C,0))),"",INDEX('Policy Characteristics'!G:G,MATCH($C525,'Policy Characteristics'!$C:$C,0)))</f>
        <v>1</v>
      </c>
      <c r="N525" s="237">
        <f>IF(ISBLANK(INDEX('Policy Characteristics'!H:H,MATCH($C525,'Policy Characteristics'!$C:$C,0))),"",INDEX('Policy Characteristics'!H:H,MATCH($C525,'Policy Characteristics'!$C:$C,0)))</f>
        <v>0.01</v>
      </c>
      <c r="O525" s="293" t="str">
        <f>IF(ISBLANK(INDEX('Policy Characteristics'!I:I,MATCH($C525,'Policy Characteristics'!$C:$C,0))),"",INDEX('Policy Characteristics'!I:I,MATCH($C525,'Policy Characteristics'!$C:$C,0)))</f>
        <v>% of fuel shifted</v>
      </c>
      <c r="P525" s="293"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5" s="293" t="str">
        <f>IF(ISBLANK(INDEX('Policy Characteristics'!K:K,MATCH($C525,'Policy Characteristics'!$C:$C,0))),"",INDEX('Policy Characteristics'!K:K,MATCH($C525,'Policy Characteristics'!$C:$C,0)))</f>
        <v>industry-ag-main.html#fuel-switching</v>
      </c>
      <c r="R525" s="293" t="str">
        <f>IF(ISBLANK(INDEX('Policy Characteristics'!L:L,MATCH($C525,'Policy Characteristics'!$C:$C,0))),"",INDEX('Policy Characteristics'!L:L,MATCH($C525,'Policy Characteristics'!$C:$C,0)))</f>
        <v>industry-elec-and-hydrogen.html</v>
      </c>
    </row>
    <row r="526" spans="1:18" x14ac:dyDescent="0.25">
      <c r="A526" s="293" t="str">
        <f>IF(ISBLANK(INDEX('Policy Characteristics'!A:A,MATCH($C526,'Policy Characteristics'!$C:$C,0))),"",INDEX('Policy Characteristics'!A:A,MATCH($C526,'Policy Characteristics'!$C:$C,0)))</f>
        <v>Industry</v>
      </c>
      <c r="B526" s="294" t="str">
        <f>IF(ISBLANK(INDEX('Policy Characteristics'!B:B,MATCH($C526,'Policy Characteristics'!$C:$C,0))),"",INDEX('Policy Characteristics'!B:B,MATCH($C526,'Policy Characteristics'!$C:$C,0)))</f>
        <v>Electrification + Hydrogen (Med &amp; High Temp)</v>
      </c>
      <c r="C526" s="293" t="str">
        <f t="shared" si="33"/>
        <v>Fraction of Med and High Temp Industrial Heat Shifted to Other Fuels</v>
      </c>
      <c r="D526" s="299" t="s">
        <v>751</v>
      </c>
      <c r="E526" s="298" t="s">
        <v>813</v>
      </c>
      <c r="F526" t="s">
        <v>752</v>
      </c>
      <c r="G526" s="298" t="s">
        <v>814</v>
      </c>
      <c r="H526" s="20">
        <v>1267</v>
      </c>
      <c r="I526" s="295" t="s">
        <v>650</v>
      </c>
      <c r="J526" s="296" t="str">
        <f>IF(ISBLANK(INDEX('Policy Characteristics'!D:D,MATCH($C526,'Policy Characteristics'!$C:$C,0))),"",INDEX('Policy Characteristics'!D:D,MATCH($C526,'Policy Characteristics'!$C:$C,0)))</f>
        <v>Electrification + Hydrogen</v>
      </c>
      <c r="K526" s="293" t="str">
        <f>IF(ISBLANK(INDEX('Policy Characteristics'!E:E,MATCH($C526,'Policy Characteristics'!$C:$C,0))),"",INDEX('Policy Characteristics'!E:E,MATCH($C526,'Policy Characteristics'!$C:$C,0)))</f>
        <v>indst med and high temp fuel type shifting</v>
      </c>
      <c r="L526" s="237">
        <f>IF(ISBLANK(INDEX('Policy Characteristics'!F:F,MATCH($C526,'Policy Characteristics'!$C:$C,0))),"",INDEX('Policy Characteristics'!F:F,MATCH($C526,'Policy Characteristics'!$C:$C,0)))</f>
        <v>0</v>
      </c>
      <c r="M526" s="237">
        <f>IF(ISBLANK(INDEX('Policy Characteristics'!G:G,MATCH($C526,'Policy Characteristics'!$C:$C,0))),"",INDEX('Policy Characteristics'!G:G,MATCH($C526,'Policy Characteristics'!$C:$C,0)))</f>
        <v>1</v>
      </c>
      <c r="N526" s="237">
        <f>IF(ISBLANK(INDEX('Policy Characteristics'!H:H,MATCH($C526,'Policy Characteristics'!$C:$C,0))),"",INDEX('Policy Characteristics'!H:H,MATCH($C526,'Policy Characteristics'!$C:$C,0)))</f>
        <v>0.01</v>
      </c>
      <c r="O526" s="293" t="str">
        <f>IF(ISBLANK(INDEX('Policy Characteristics'!I:I,MATCH($C526,'Policy Characteristics'!$C:$C,0))),"",INDEX('Policy Characteristics'!I:I,MATCH($C526,'Policy Characteristics'!$C:$C,0)))</f>
        <v>% of fuel shifted</v>
      </c>
      <c r="P526" s="293"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6" s="293" t="str">
        <f>IF(ISBLANK(INDEX('Policy Characteristics'!K:K,MATCH($C526,'Policy Characteristics'!$C:$C,0))),"",INDEX('Policy Characteristics'!K:K,MATCH($C526,'Policy Characteristics'!$C:$C,0)))</f>
        <v>industry-ag-main.html#fuel-switching</v>
      </c>
      <c r="R526" s="293" t="str">
        <f>IF(ISBLANK(INDEX('Policy Characteristics'!L:L,MATCH($C526,'Policy Characteristics'!$C:$C,0))),"",INDEX('Policy Characteristics'!L:L,MATCH($C526,'Policy Characteristics'!$C:$C,0)))</f>
        <v>industry-elec-and-hydrogen.html</v>
      </c>
    </row>
    <row r="527" spans="1:18" x14ac:dyDescent="0.25">
      <c r="A527" s="293" t="str">
        <f>IF(ISBLANK(INDEX('Policy Characteristics'!A:A,MATCH($C527,'Policy Characteristics'!$C:$C,0))),"",INDEX('Policy Characteristics'!A:A,MATCH($C527,'Policy Characteristics'!$C:$C,0)))</f>
        <v>Industry</v>
      </c>
      <c r="B527" s="294" t="str">
        <f>IF(ISBLANK(INDEX('Policy Characteristics'!B:B,MATCH($C527,'Policy Characteristics'!$C:$C,0))),"",INDEX('Policy Characteristics'!B:B,MATCH($C527,'Policy Characteristics'!$C:$C,0)))</f>
        <v>Electrification + Hydrogen (Med &amp; High Temp)</v>
      </c>
      <c r="C527" s="293" t="str">
        <f t="shared" si="33"/>
        <v>Fraction of Med and High Temp Industrial Heat Shifted to Other Fuels</v>
      </c>
      <c r="D527" s="299" t="s">
        <v>753</v>
      </c>
      <c r="E527" s="298" t="s">
        <v>795</v>
      </c>
      <c r="F527" t="s">
        <v>754</v>
      </c>
      <c r="G527" s="298" t="s">
        <v>796</v>
      </c>
      <c r="H527" s="20">
        <v>1268</v>
      </c>
      <c r="I527" s="295" t="s">
        <v>650</v>
      </c>
      <c r="J527" s="296" t="str">
        <f>IF(ISBLANK(INDEX('Policy Characteristics'!D:D,MATCH($C527,'Policy Characteristics'!$C:$C,0))),"",INDEX('Policy Characteristics'!D:D,MATCH($C527,'Policy Characteristics'!$C:$C,0)))</f>
        <v>Electrification + Hydrogen</v>
      </c>
      <c r="K527" s="293" t="str">
        <f>IF(ISBLANK(INDEX('Policy Characteristics'!E:E,MATCH($C527,'Policy Characteristics'!$C:$C,0))),"",INDEX('Policy Characteristics'!E:E,MATCH($C527,'Policy Characteristics'!$C:$C,0)))</f>
        <v>indst med and high temp fuel type shifting</v>
      </c>
      <c r="L527" s="237">
        <f>IF(ISBLANK(INDEX('Policy Characteristics'!F:F,MATCH($C527,'Policy Characteristics'!$C:$C,0))),"",INDEX('Policy Characteristics'!F:F,MATCH($C527,'Policy Characteristics'!$C:$C,0)))</f>
        <v>0</v>
      </c>
      <c r="M527" s="237">
        <f>IF(ISBLANK(INDEX('Policy Characteristics'!G:G,MATCH($C527,'Policy Characteristics'!$C:$C,0))),"",INDEX('Policy Characteristics'!G:G,MATCH($C527,'Policy Characteristics'!$C:$C,0)))</f>
        <v>1</v>
      </c>
      <c r="N527" s="237">
        <f>IF(ISBLANK(INDEX('Policy Characteristics'!H:H,MATCH($C527,'Policy Characteristics'!$C:$C,0))),"",INDEX('Policy Characteristics'!H:H,MATCH($C527,'Policy Characteristics'!$C:$C,0)))</f>
        <v>0.01</v>
      </c>
      <c r="O527" s="293" t="str">
        <f>IF(ISBLANK(INDEX('Policy Characteristics'!I:I,MATCH($C527,'Policy Characteristics'!$C:$C,0))),"",INDEX('Policy Characteristics'!I:I,MATCH($C527,'Policy Characteristics'!$C:$C,0)))</f>
        <v>% of fuel shifted</v>
      </c>
      <c r="P527" s="293"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7" s="293" t="str">
        <f>IF(ISBLANK(INDEX('Policy Characteristics'!K:K,MATCH($C527,'Policy Characteristics'!$C:$C,0))),"",INDEX('Policy Characteristics'!K:K,MATCH($C527,'Policy Characteristics'!$C:$C,0)))</f>
        <v>industry-ag-main.html#fuel-switching</v>
      </c>
      <c r="R527" s="293" t="str">
        <f>IF(ISBLANK(INDEX('Policy Characteristics'!L:L,MATCH($C527,'Policy Characteristics'!$C:$C,0))),"",INDEX('Policy Characteristics'!L:L,MATCH($C527,'Policy Characteristics'!$C:$C,0)))</f>
        <v>industry-elec-and-hydrogen.html</v>
      </c>
    </row>
    <row r="528" spans="1:18" x14ac:dyDescent="0.25">
      <c r="A528" s="293" t="str">
        <f>IF(ISBLANK(INDEX('Policy Characteristics'!A:A,MATCH($C528,'Policy Characteristics'!$C:$C,0))),"",INDEX('Policy Characteristics'!A:A,MATCH($C528,'Policy Characteristics'!$C:$C,0)))</f>
        <v>Industry</v>
      </c>
      <c r="B528" s="294" t="str">
        <f>IF(ISBLANK(INDEX('Policy Characteristics'!B:B,MATCH($C528,'Policy Characteristics'!$C:$C,0))),"",INDEX('Policy Characteristics'!B:B,MATCH($C528,'Policy Characteristics'!$C:$C,0)))</f>
        <v>Electrification + Hydrogen (Med &amp; High Temp)</v>
      </c>
      <c r="C528" s="293" t="str">
        <f t="shared" si="33"/>
        <v>Fraction of Med and High Temp Industrial Heat Shifted to Other Fuels</v>
      </c>
      <c r="D528" s="299" t="s">
        <v>753</v>
      </c>
      <c r="E528" s="298" t="s">
        <v>797</v>
      </c>
      <c r="F528" t="s">
        <v>754</v>
      </c>
      <c r="G528" s="298" t="s">
        <v>798</v>
      </c>
      <c r="H528" s="20">
        <v>1269</v>
      </c>
      <c r="I528" s="295" t="s">
        <v>660</v>
      </c>
      <c r="J528" s="296" t="str">
        <f>IF(ISBLANK(INDEX('Policy Characteristics'!D:D,MATCH($C528,'Policy Characteristics'!$C:$C,0))),"",INDEX('Policy Characteristics'!D:D,MATCH($C528,'Policy Characteristics'!$C:$C,0)))</f>
        <v>Electrification + Hydrogen</v>
      </c>
      <c r="K528" s="293" t="str">
        <f>IF(ISBLANK(INDEX('Policy Characteristics'!E:E,MATCH($C528,'Policy Characteristics'!$C:$C,0))),"",INDEX('Policy Characteristics'!E:E,MATCH($C528,'Policy Characteristics'!$C:$C,0)))</f>
        <v>indst med and high temp fuel type shifting</v>
      </c>
      <c r="L528" s="237">
        <f>IF(ISBLANK(INDEX('Policy Characteristics'!F:F,MATCH($C528,'Policy Characteristics'!$C:$C,0))),"",INDEX('Policy Characteristics'!F:F,MATCH($C528,'Policy Characteristics'!$C:$C,0)))</f>
        <v>0</v>
      </c>
      <c r="M528" s="237">
        <f>IF(ISBLANK(INDEX('Policy Characteristics'!G:G,MATCH($C528,'Policy Characteristics'!$C:$C,0))),"",INDEX('Policy Characteristics'!G:G,MATCH($C528,'Policy Characteristics'!$C:$C,0)))</f>
        <v>1</v>
      </c>
      <c r="N528" s="237">
        <f>IF(ISBLANK(INDEX('Policy Characteristics'!H:H,MATCH($C528,'Policy Characteristics'!$C:$C,0))),"",INDEX('Policy Characteristics'!H:H,MATCH($C528,'Policy Characteristics'!$C:$C,0)))</f>
        <v>0.01</v>
      </c>
      <c r="O528" s="293" t="str">
        <f>IF(ISBLANK(INDEX('Policy Characteristics'!I:I,MATCH($C528,'Policy Characteristics'!$C:$C,0))),"",INDEX('Policy Characteristics'!I:I,MATCH($C528,'Policy Characteristics'!$C:$C,0)))</f>
        <v>% of fuel shifted</v>
      </c>
      <c r="P528" s="293"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8" s="293" t="str">
        <f>IF(ISBLANK(INDEX('Policy Characteristics'!K:K,MATCH($C528,'Policy Characteristics'!$C:$C,0))),"",INDEX('Policy Characteristics'!K:K,MATCH($C528,'Policy Characteristics'!$C:$C,0)))</f>
        <v>industry-ag-main.html#fuel-switching</v>
      </c>
      <c r="R528" s="293" t="str">
        <f>IF(ISBLANK(INDEX('Policy Characteristics'!L:L,MATCH($C528,'Policy Characteristics'!$C:$C,0))),"",INDEX('Policy Characteristics'!L:L,MATCH($C528,'Policy Characteristics'!$C:$C,0)))</f>
        <v>industry-elec-and-hydrogen.html</v>
      </c>
    </row>
    <row r="529" spans="1:18" x14ac:dyDescent="0.25">
      <c r="A529" s="293" t="str">
        <f>IF(ISBLANK(INDEX('Policy Characteristics'!A:A,MATCH($C529,'Policy Characteristics'!$C:$C,0))),"",INDEX('Policy Characteristics'!A:A,MATCH($C529,'Policy Characteristics'!$C:$C,0)))</f>
        <v>Industry</v>
      </c>
      <c r="B529" s="294" t="str">
        <f>IF(ISBLANK(INDEX('Policy Characteristics'!B:B,MATCH($C529,'Policy Characteristics'!$C:$C,0))),"",INDEX('Policy Characteristics'!B:B,MATCH($C529,'Policy Characteristics'!$C:$C,0)))</f>
        <v>Electrification + Hydrogen (Med &amp; High Temp)</v>
      </c>
      <c r="C529" s="293" t="str">
        <f t="shared" si="33"/>
        <v>Fraction of Med and High Temp Industrial Heat Shifted to Other Fuels</v>
      </c>
      <c r="D529" s="299" t="s">
        <v>753</v>
      </c>
      <c r="E529" s="298" t="s">
        <v>799</v>
      </c>
      <c r="F529" t="s">
        <v>754</v>
      </c>
      <c r="G529" s="298" t="s">
        <v>800</v>
      </c>
      <c r="H529" s="20">
        <v>1270</v>
      </c>
      <c r="I529" s="295" t="s">
        <v>660</v>
      </c>
      <c r="J529" s="296" t="str">
        <f>IF(ISBLANK(INDEX('Policy Characteristics'!D:D,MATCH($C529,'Policy Characteristics'!$C:$C,0))),"",INDEX('Policy Characteristics'!D:D,MATCH($C529,'Policy Characteristics'!$C:$C,0)))</f>
        <v>Electrification + Hydrogen</v>
      </c>
      <c r="K529" s="293" t="str">
        <f>IF(ISBLANK(INDEX('Policy Characteristics'!E:E,MATCH($C529,'Policy Characteristics'!$C:$C,0))),"",INDEX('Policy Characteristics'!E:E,MATCH($C529,'Policy Characteristics'!$C:$C,0)))</f>
        <v>indst med and high temp fuel type shifting</v>
      </c>
      <c r="L529" s="237">
        <f>IF(ISBLANK(INDEX('Policy Characteristics'!F:F,MATCH($C529,'Policy Characteristics'!$C:$C,0))),"",INDEX('Policy Characteristics'!F:F,MATCH($C529,'Policy Characteristics'!$C:$C,0)))</f>
        <v>0</v>
      </c>
      <c r="M529" s="237">
        <f>IF(ISBLANK(INDEX('Policy Characteristics'!G:G,MATCH($C529,'Policy Characteristics'!$C:$C,0))),"",INDEX('Policy Characteristics'!G:G,MATCH($C529,'Policy Characteristics'!$C:$C,0)))</f>
        <v>1</v>
      </c>
      <c r="N529" s="237">
        <f>IF(ISBLANK(INDEX('Policy Characteristics'!H:H,MATCH($C529,'Policy Characteristics'!$C:$C,0))),"",INDEX('Policy Characteristics'!H:H,MATCH($C529,'Policy Characteristics'!$C:$C,0)))</f>
        <v>0.01</v>
      </c>
      <c r="O529" s="293" t="str">
        <f>IF(ISBLANK(INDEX('Policy Characteristics'!I:I,MATCH($C529,'Policy Characteristics'!$C:$C,0))),"",INDEX('Policy Characteristics'!I:I,MATCH($C529,'Policy Characteristics'!$C:$C,0)))</f>
        <v>% of fuel shifted</v>
      </c>
      <c r="P529" s="293"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9" s="293" t="str">
        <f>IF(ISBLANK(INDEX('Policy Characteristics'!K:K,MATCH($C529,'Policy Characteristics'!$C:$C,0))),"",INDEX('Policy Characteristics'!K:K,MATCH($C529,'Policy Characteristics'!$C:$C,0)))</f>
        <v>industry-ag-main.html#fuel-switching</v>
      </c>
      <c r="R529" s="293" t="str">
        <f>IF(ISBLANK(INDEX('Policy Characteristics'!L:L,MATCH($C529,'Policy Characteristics'!$C:$C,0))),"",INDEX('Policy Characteristics'!L:L,MATCH($C529,'Policy Characteristics'!$C:$C,0)))</f>
        <v>industry-elec-and-hydrogen.html</v>
      </c>
    </row>
    <row r="530" spans="1:18" x14ac:dyDescent="0.25">
      <c r="A530" s="293" t="str">
        <f>IF(ISBLANK(INDEX('Policy Characteristics'!A:A,MATCH($C530,'Policy Characteristics'!$C:$C,0))),"",INDEX('Policy Characteristics'!A:A,MATCH($C530,'Policy Characteristics'!$C:$C,0)))</f>
        <v>Industry</v>
      </c>
      <c r="B530" s="294" t="str">
        <f>IF(ISBLANK(INDEX('Policy Characteristics'!B:B,MATCH($C530,'Policy Characteristics'!$C:$C,0))),"",INDEX('Policy Characteristics'!B:B,MATCH($C530,'Policy Characteristics'!$C:$C,0)))</f>
        <v>Electrification + Hydrogen (Med &amp; High Temp)</v>
      </c>
      <c r="C530" s="293" t="str">
        <f t="shared" si="33"/>
        <v>Fraction of Med and High Temp Industrial Heat Shifted to Other Fuels</v>
      </c>
      <c r="D530" s="299" t="s">
        <v>753</v>
      </c>
      <c r="E530" s="298" t="s">
        <v>801</v>
      </c>
      <c r="F530" t="s">
        <v>754</v>
      </c>
      <c r="G530" s="298" t="s">
        <v>802</v>
      </c>
      <c r="H530" s="20">
        <v>1271</v>
      </c>
      <c r="I530" s="295" t="s">
        <v>660</v>
      </c>
      <c r="J530" s="296" t="str">
        <f>IF(ISBLANK(INDEX('Policy Characteristics'!D:D,MATCH($C530,'Policy Characteristics'!$C:$C,0))),"",INDEX('Policy Characteristics'!D:D,MATCH($C530,'Policy Characteristics'!$C:$C,0)))</f>
        <v>Electrification + Hydrogen</v>
      </c>
      <c r="K530" s="293" t="str">
        <f>IF(ISBLANK(INDEX('Policy Characteristics'!E:E,MATCH($C530,'Policy Characteristics'!$C:$C,0))),"",INDEX('Policy Characteristics'!E:E,MATCH($C530,'Policy Characteristics'!$C:$C,0)))</f>
        <v>indst med and high temp fuel type shifting</v>
      </c>
      <c r="L530" s="237">
        <f>IF(ISBLANK(INDEX('Policy Characteristics'!F:F,MATCH($C530,'Policy Characteristics'!$C:$C,0))),"",INDEX('Policy Characteristics'!F:F,MATCH($C530,'Policy Characteristics'!$C:$C,0)))</f>
        <v>0</v>
      </c>
      <c r="M530" s="237">
        <f>IF(ISBLANK(INDEX('Policy Characteristics'!G:G,MATCH($C530,'Policy Characteristics'!$C:$C,0))),"",INDEX('Policy Characteristics'!G:G,MATCH($C530,'Policy Characteristics'!$C:$C,0)))</f>
        <v>1</v>
      </c>
      <c r="N530" s="237">
        <f>IF(ISBLANK(INDEX('Policy Characteristics'!H:H,MATCH($C530,'Policy Characteristics'!$C:$C,0))),"",INDEX('Policy Characteristics'!H:H,MATCH($C530,'Policy Characteristics'!$C:$C,0)))</f>
        <v>0.01</v>
      </c>
      <c r="O530" s="293" t="str">
        <f>IF(ISBLANK(INDEX('Policy Characteristics'!I:I,MATCH($C530,'Policy Characteristics'!$C:$C,0))),"",INDEX('Policy Characteristics'!I:I,MATCH($C530,'Policy Characteristics'!$C:$C,0)))</f>
        <v>% of fuel shifted</v>
      </c>
      <c r="P530" s="293"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0" s="293" t="str">
        <f>IF(ISBLANK(INDEX('Policy Characteristics'!K:K,MATCH($C530,'Policy Characteristics'!$C:$C,0))),"",INDEX('Policy Characteristics'!K:K,MATCH($C530,'Policy Characteristics'!$C:$C,0)))</f>
        <v>industry-ag-main.html#fuel-switching</v>
      </c>
      <c r="R530" s="293" t="str">
        <f>IF(ISBLANK(INDEX('Policy Characteristics'!L:L,MATCH($C530,'Policy Characteristics'!$C:$C,0))),"",INDEX('Policy Characteristics'!L:L,MATCH($C530,'Policy Characteristics'!$C:$C,0)))</f>
        <v>industry-elec-and-hydrogen.html</v>
      </c>
    </row>
    <row r="531" spans="1:18" x14ac:dyDescent="0.25">
      <c r="A531" s="293" t="str">
        <f>IF(ISBLANK(INDEX('Policy Characteristics'!A:A,MATCH($C531,'Policy Characteristics'!$C:$C,0))),"",INDEX('Policy Characteristics'!A:A,MATCH($C531,'Policy Characteristics'!$C:$C,0)))</f>
        <v>Industry</v>
      </c>
      <c r="B531" s="294" t="str">
        <f>IF(ISBLANK(INDEX('Policy Characteristics'!B:B,MATCH($C531,'Policy Characteristics'!$C:$C,0))),"",INDEX('Policy Characteristics'!B:B,MATCH($C531,'Policy Characteristics'!$C:$C,0)))</f>
        <v>Electrification + Hydrogen (Med &amp; High Temp)</v>
      </c>
      <c r="C531" s="293" t="str">
        <f t="shared" si="33"/>
        <v>Fraction of Med and High Temp Industrial Heat Shifted to Other Fuels</v>
      </c>
      <c r="D531" s="299" t="s">
        <v>753</v>
      </c>
      <c r="E531" s="298" t="s">
        <v>803</v>
      </c>
      <c r="F531" t="s">
        <v>754</v>
      </c>
      <c r="G531" s="298" t="s">
        <v>804</v>
      </c>
      <c r="H531" s="20">
        <v>1272</v>
      </c>
      <c r="I531" s="295" t="s">
        <v>660</v>
      </c>
      <c r="J531" s="296" t="str">
        <f>IF(ISBLANK(INDEX('Policy Characteristics'!D:D,MATCH($C531,'Policy Characteristics'!$C:$C,0))),"",INDEX('Policy Characteristics'!D:D,MATCH($C531,'Policy Characteristics'!$C:$C,0)))</f>
        <v>Electrification + Hydrogen</v>
      </c>
      <c r="K531" s="293" t="str">
        <f>IF(ISBLANK(INDEX('Policy Characteristics'!E:E,MATCH($C531,'Policy Characteristics'!$C:$C,0))),"",INDEX('Policy Characteristics'!E:E,MATCH($C531,'Policy Characteristics'!$C:$C,0)))</f>
        <v>indst med and high temp fuel type shifting</v>
      </c>
      <c r="L531" s="237">
        <f>IF(ISBLANK(INDEX('Policy Characteristics'!F:F,MATCH($C531,'Policy Characteristics'!$C:$C,0))),"",INDEX('Policy Characteristics'!F:F,MATCH($C531,'Policy Characteristics'!$C:$C,0)))</f>
        <v>0</v>
      </c>
      <c r="M531" s="237">
        <f>IF(ISBLANK(INDEX('Policy Characteristics'!G:G,MATCH($C531,'Policy Characteristics'!$C:$C,0))),"",INDEX('Policy Characteristics'!G:G,MATCH($C531,'Policy Characteristics'!$C:$C,0)))</f>
        <v>1</v>
      </c>
      <c r="N531" s="237">
        <f>IF(ISBLANK(INDEX('Policy Characteristics'!H:H,MATCH($C531,'Policy Characteristics'!$C:$C,0))),"",INDEX('Policy Characteristics'!H:H,MATCH($C531,'Policy Characteristics'!$C:$C,0)))</f>
        <v>0.01</v>
      </c>
      <c r="O531" s="293" t="str">
        <f>IF(ISBLANK(INDEX('Policy Characteristics'!I:I,MATCH($C531,'Policy Characteristics'!$C:$C,0))),"",INDEX('Policy Characteristics'!I:I,MATCH($C531,'Policy Characteristics'!$C:$C,0)))</f>
        <v>% of fuel shifted</v>
      </c>
      <c r="P531" s="293"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1" s="293" t="str">
        <f>IF(ISBLANK(INDEX('Policy Characteristics'!K:K,MATCH($C531,'Policy Characteristics'!$C:$C,0))),"",INDEX('Policy Characteristics'!K:K,MATCH($C531,'Policy Characteristics'!$C:$C,0)))</f>
        <v>industry-ag-main.html#fuel-switching</v>
      </c>
      <c r="R531" s="293" t="str">
        <f>IF(ISBLANK(INDEX('Policy Characteristics'!L:L,MATCH($C531,'Policy Characteristics'!$C:$C,0))),"",INDEX('Policy Characteristics'!L:L,MATCH($C531,'Policy Characteristics'!$C:$C,0)))</f>
        <v>industry-elec-and-hydrogen.html</v>
      </c>
    </row>
    <row r="532" spans="1:18" x14ac:dyDescent="0.25">
      <c r="A532" s="293" t="str">
        <f>IF(ISBLANK(INDEX('Policy Characteristics'!A:A,MATCH($C532,'Policy Characteristics'!$C:$C,0))),"",INDEX('Policy Characteristics'!A:A,MATCH($C532,'Policy Characteristics'!$C:$C,0)))</f>
        <v>Industry</v>
      </c>
      <c r="B532" s="294" t="str">
        <f>IF(ISBLANK(INDEX('Policy Characteristics'!B:B,MATCH($C532,'Policy Characteristics'!$C:$C,0))),"",INDEX('Policy Characteristics'!B:B,MATCH($C532,'Policy Characteristics'!$C:$C,0)))</f>
        <v>Electrification + Hydrogen (Med &amp; High Temp)</v>
      </c>
      <c r="C532" s="293" t="str">
        <f t="shared" si="33"/>
        <v>Fraction of Med and High Temp Industrial Heat Shifted to Other Fuels</v>
      </c>
      <c r="D532" s="299" t="s">
        <v>753</v>
      </c>
      <c r="E532" s="298" t="s">
        <v>805</v>
      </c>
      <c r="F532" t="s">
        <v>754</v>
      </c>
      <c r="G532" s="298" t="s">
        <v>806</v>
      </c>
      <c r="H532" s="20">
        <v>1273</v>
      </c>
      <c r="I532" s="295" t="s">
        <v>660</v>
      </c>
      <c r="J532" s="296" t="str">
        <f>IF(ISBLANK(INDEX('Policy Characteristics'!D:D,MATCH($C532,'Policy Characteristics'!$C:$C,0))),"",INDEX('Policy Characteristics'!D:D,MATCH($C532,'Policy Characteristics'!$C:$C,0)))</f>
        <v>Electrification + Hydrogen</v>
      </c>
      <c r="K532" s="293" t="str">
        <f>IF(ISBLANK(INDEX('Policy Characteristics'!E:E,MATCH($C532,'Policy Characteristics'!$C:$C,0))),"",INDEX('Policy Characteristics'!E:E,MATCH($C532,'Policy Characteristics'!$C:$C,0)))</f>
        <v>indst med and high temp fuel type shifting</v>
      </c>
      <c r="L532" s="237">
        <f>IF(ISBLANK(INDEX('Policy Characteristics'!F:F,MATCH($C532,'Policy Characteristics'!$C:$C,0))),"",INDEX('Policy Characteristics'!F:F,MATCH($C532,'Policy Characteristics'!$C:$C,0)))</f>
        <v>0</v>
      </c>
      <c r="M532" s="237">
        <f>IF(ISBLANK(INDEX('Policy Characteristics'!G:G,MATCH($C532,'Policy Characteristics'!$C:$C,0))),"",INDEX('Policy Characteristics'!G:G,MATCH($C532,'Policy Characteristics'!$C:$C,0)))</f>
        <v>1</v>
      </c>
      <c r="N532" s="237">
        <f>IF(ISBLANK(INDEX('Policy Characteristics'!H:H,MATCH($C532,'Policy Characteristics'!$C:$C,0))),"",INDEX('Policy Characteristics'!H:H,MATCH($C532,'Policy Characteristics'!$C:$C,0)))</f>
        <v>0.01</v>
      </c>
      <c r="O532" s="293" t="str">
        <f>IF(ISBLANK(INDEX('Policy Characteristics'!I:I,MATCH($C532,'Policy Characteristics'!$C:$C,0))),"",INDEX('Policy Characteristics'!I:I,MATCH($C532,'Policy Characteristics'!$C:$C,0)))</f>
        <v>% of fuel shifted</v>
      </c>
      <c r="P532" s="293"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2" s="293" t="str">
        <f>IF(ISBLANK(INDEX('Policy Characteristics'!K:K,MATCH($C532,'Policy Characteristics'!$C:$C,0))),"",INDEX('Policy Characteristics'!K:K,MATCH($C532,'Policy Characteristics'!$C:$C,0)))</f>
        <v>industry-ag-main.html#fuel-switching</v>
      </c>
      <c r="R532" s="293" t="str">
        <f>IF(ISBLANK(INDEX('Policy Characteristics'!L:L,MATCH($C532,'Policy Characteristics'!$C:$C,0))),"",INDEX('Policy Characteristics'!L:L,MATCH($C532,'Policy Characteristics'!$C:$C,0)))</f>
        <v>industry-elec-and-hydrogen.html</v>
      </c>
    </row>
    <row r="533" spans="1:18" x14ac:dyDescent="0.25">
      <c r="A533" s="293" t="str">
        <f>IF(ISBLANK(INDEX('Policy Characteristics'!A:A,MATCH($C533,'Policy Characteristics'!$C:$C,0))),"",INDEX('Policy Characteristics'!A:A,MATCH($C533,'Policy Characteristics'!$C:$C,0)))</f>
        <v>Industry</v>
      </c>
      <c r="B533" s="294" t="str">
        <f>IF(ISBLANK(INDEX('Policy Characteristics'!B:B,MATCH($C533,'Policy Characteristics'!$C:$C,0))),"",INDEX('Policy Characteristics'!B:B,MATCH($C533,'Policy Characteristics'!$C:$C,0)))</f>
        <v>Electrification + Hydrogen (Med &amp; High Temp)</v>
      </c>
      <c r="C533" s="293" t="str">
        <f t="shared" si="33"/>
        <v>Fraction of Med and High Temp Industrial Heat Shifted to Other Fuels</v>
      </c>
      <c r="D533" s="299" t="s">
        <v>753</v>
      </c>
      <c r="E533" s="298" t="s">
        <v>807</v>
      </c>
      <c r="F533" t="s">
        <v>754</v>
      </c>
      <c r="G533" s="298" t="s">
        <v>808</v>
      </c>
      <c r="H533" s="20">
        <v>1274</v>
      </c>
      <c r="I533" s="295" t="s">
        <v>660</v>
      </c>
      <c r="J533" s="296" t="str">
        <f>IF(ISBLANK(INDEX('Policy Characteristics'!D:D,MATCH($C533,'Policy Characteristics'!$C:$C,0))),"",INDEX('Policy Characteristics'!D:D,MATCH($C533,'Policy Characteristics'!$C:$C,0)))</f>
        <v>Electrification + Hydrogen</v>
      </c>
      <c r="K533" s="293" t="str">
        <f>IF(ISBLANK(INDEX('Policy Characteristics'!E:E,MATCH($C533,'Policy Characteristics'!$C:$C,0))),"",INDEX('Policy Characteristics'!E:E,MATCH($C533,'Policy Characteristics'!$C:$C,0)))</f>
        <v>indst med and high temp fuel type shifting</v>
      </c>
      <c r="L533" s="237">
        <f>IF(ISBLANK(INDEX('Policy Characteristics'!F:F,MATCH($C533,'Policy Characteristics'!$C:$C,0))),"",INDEX('Policy Characteristics'!F:F,MATCH($C533,'Policy Characteristics'!$C:$C,0)))</f>
        <v>0</v>
      </c>
      <c r="M533" s="237">
        <f>IF(ISBLANK(INDEX('Policy Characteristics'!G:G,MATCH($C533,'Policy Characteristics'!$C:$C,0))),"",INDEX('Policy Characteristics'!G:G,MATCH($C533,'Policy Characteristics'!$C:$C,0)))</f>
        <v>1</v>
      </c>
      <c r="N533" s="237">
        <f>IF(ISBLANK(INDEX('Policy Characteristics'!H:H,MATCH($C533,'Policy Characteristics'!$C:$C,0))),"",INDEX('Policy Characteristics'!H:H,MATCH($C533,'Policy Characteristics'!$C:$C,0)))</f>
        <v>0.01</v>
      </c>
      <c r="O533" s="293" t="str">
        <f>IF(ISBLANK(INDEX('Policy Characteristics'!I:I,MATCH($C533,'Policy Characteristics'!$C:$C,0))),"",INDEX('Policy Characteristics'!I:I,MATCH($C533,'Policy Characteristics'!$C:$C,0)))</f>
        <v>% of fuel shifted</v>
      </c>
      <c r="P533" s="293"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3" s="293" t="str">
        <f>IF(ISBLANK(INDEX('Policy Characteristics'!K:K,MATCH($C533,'Policy Characteristics'!$C:$C,0))),"",INDEX('Policy Characteristics'!K:K,MATCH($C533,'Policy Characteristics'!$C:$C,0)))</f>
        <v>industry-ag-main.html#fuel-switching</v>
      </c>
      <c r="R533" s="293" t="str">
        <f>IF(ISBLANK(INDEX('Policy Characteristics'!L:L,MATCH($C533,'Policy Characteristics'!$C:$C,0))),"",INDEX('Policy Characteristics'!L:L,MATCH($C533,'Policy Characteristics'!$C:$C,0)))</f>
        <v>industry-elec-and-hydrogen.html</v>
      </c>
    </row>
    <row r="534" spans="1:18" x14ac:dyDescent="0.25">
      <c r="A534" s="293" t="str">
        <f>IF(ISBLANK(INDEX('Policy Characteristics'!A:A,MATCH($C534,'Policy Characteristics'!$C:$C,0))),"",INDEX('Policy Characteristics'!A:A,MATCH($C534,'Policy Characteristics'!$C:$C,0)))</f>
        <v>Industry</v>
      </c>
      <c r="B534" s="294" t="str">
        <f>IF(ISBLANK(INDEX('Policy Characteristics'!B:B,MATCH($C534,'Policy Characteristics'!$C:$C,0))),"",INDEX('Policy Characteristics'!B:B,MATCH($C534,'Policy Characteristics'!$C:$C,0)))</f>
        <v>Electrification + Hydrogen (Med &amp; High Temp)</v>
      </c>
      <c r="C534" s="293" t="str">
        <f t="shared" si="33"/>
        <v>Fraction of Med and High Temp Industrial Heat Shifted to Other Fuels</v>
      </c>
      <c r="D534" s="299" t="s">
        <v>753</v>
      </c>
      <c r="E534" s="298" t="s">
        <v>809</v>
      </c>
      <c r="F534" t="s">
        <v>754</v>
      </c>
      <c r="G534" s="298" t="s">
        <v>810</v>
      </c>
      <c r="H534" s="20">
        <v>1275</v>
      </c>
      <c r="I534" s="295" t="s">
        <v>660</v>
      </c>
      <c r="J534" s="296" t="str">
        <f>IF(ISBLANK(INDEX('Policy Characteristics'!D:D,MATCH($C534,'Policy Characteristics'!$C:$C,0))),"",INDEX('Policy Characteristics'!D:D,MATCH($C534,'Policy Characteristics'!$C:$C,0)))</f>
        <v>Electrification + Hydrogen</v>
      </c>
      <c r="K534" s="293" t="str">
        <f>IF(ISBLANK(INDEX('Policy Characteristics'!E:E,MATCH($C534,'Policy Characteristics'!$C:$C,0))),"",INDEX('Policy Characteristics'!E:E,MATCH($C534,'Policy Characteristics'!$C:$C,0)))</f>
        <v>indst med and high temp fuel type shifting</v>
      </c>
      <c r="L534" s="237">
        <f>IF(ISBLANK(INDEX('Policy Characteristics'!F:F,MATCH($C534,'Policy Characteristics'!$C:$C,0))),"",INDEX('Policy Characteristics'!F:F,MATCH($C534,'Policy Characteristics'!$C:$C,0)))</f>
        <v>0</v>
      </c>
      <c r="M534" s="237">
        <f>IF(ISBLANK(INDEX('Policy Characteristics'!G:G,MATCH($C534,'Policy Characteristics'!$C:$C,0))),"",INDEX('Policy Characteristics'!G:G,MATCH($C534,'Policy Characteristics'!$C:$C,0)))</f>
        <v>1</v>
      </c>
      <c r="N534" s="237">
        <f>IF(ISBLANK(INDEX('Policy Characteristics'!H:H,MATCH($C534,'Policy Characteristics'!$C:$C,0))),"",INDEX('Policy Characteristics'!H:H,MATCH($C534,'Policy Characteristics'!$C:$C,0)))</f>
        <v>0.01</v>
      </c>
      <c r="O534" s="293" t="str">
        <f>IF(ISBLANK(INDEX('Policy Characteristics'!I:I,MATCH($C534,'Policy Characteristics'!$C:$C,0))),"",INDEX('Policy Characteristics'!I:I,MATCH($C534,'Policy Characteristics'!$C:$C,0)))</f>
        <v>% of fuel shifted</v>
      </c>
      <c r="P534" s="293"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4" s="293" t="str">
        <f>IF(ISBLANK(INDEX('Policy Characteristics'!K:K,MATCH($C534,'Policy Characteristics'!$C:$C,0))),"",INDEX('Policy Characteristics'!K:K,MATCH($C534,'Policy Characteristics'!$C:$C,0)))</f>
        <v>industry-ag-main.html#fuel-switching</v>
      </c>
      <c r="R534" s="293" t="str">
        <f>IF(ISBLANK(INDEX('Policy Characteristics'!L:L,MATCH($C534,'Policy Characteristics'!$C:$C,0))),"",INDEX('Policy Characteristics'!L:L,MATCH($C534,'Policy Characteristics'!$C:$C,0)))</f>
        <v>industry-elec-and-hydrogen.html</v>
      </c>
    </row>
    <row r="535" spans="1:18" x14ac:dyDescent="0.25">
      <c r="A535" s="293" t="str">
        <f>IF(ISBLANK(INDEX('Policy Characteristics'!A:A,MATCH($C535,'Policy Characteristics'!$C:$C,0))),"",INDEX('Policy Characteristics'!A:A,MATCH($C535,'Policy Characteristics'!$C:$C,0)))</f>
        <v>Industry</v>
      </c>
      <c r="B535" s="294" t="str">
        <f>IF(ISBLANK(INDEX('Policy Characteristics'!B:B,MATCH($C535,'Policy Characteristics'!$C:$C,0))),"",INDEX('Policy Characteristics'!B:B,MATCH($C535,'Policy Characteristics'!$C:$C,0)))</f>
        <v>Electrification + Hydrogen (Med &amp; High Temp)</v>
      </c>
      <c r="C535" s="293" t="str">
        <f t="shared" si="33"/>
        <v>Fraction of Med and High Temp Industrial Heat Shifted to Other Fuels</v>
      </c>
      <c r="D535" s="299" t="s">
        <v>753</v>
      </c>
      <c r="E535" s="298" t="s">
        <v>811</v>
      </c>
      <c r="F535" t="s">
        <v>754</v>
      </c>
      <c r="G535" s="298" t="s">
        <v>812</v>
      </c>
      <c r="H535" s="20">
        <v>1276</v>
      </c>
      <c r="I535" s="295" t="s">
        <v>660</v>
      </c>
      <c r="J535" s="296" t="str">
        <f>IF(ISBLANK(INDEX('Policy Characteristics'!D:D,MATCH($C535,'Policy Characteristics'!$C:$C,0))),"",INDEX('Policy Characteristics'!D:D,MATCH($C535,'Policy Characteristics'!$C:$C,0)))</f>
        <v>Electrification + Hydrogen</v>
      </c>
      <c r="K535" s="293" t="str">
        <f>IF(ISBLANK(INDEX('Policy Characteristics'!E:E,MATCH($C535,'Policy Characteristics'!$C:$C,0))),"",INDEX('Policy Characteristics'!E:E,MATCH($C535,'Policy Characteristics'!$C:$C,0)))</f>
        <v>indst med and high temp fuel type shifting</v>
      </c>
      <c r="L535" s="237">
        <f>IF(ISBLANK(INDEX('Policy Characteristics'!F:F,MATCH($C535,'Policy Characteristics'!$C:$C,0))),"",INDEX('Policy Characteristics'!F:F,MATCH($C535,'Policy Characteristics'!$C:$C,0)))</f>
        <v>0</v>
      </c>
      <c r="M535" s="237">
        <f>IF(ISBLANK(INDEX('Policy Characteristics'!G:G,MATCH($C535,'Policy Characteristics'!$C:$C,0))),"",INDEX('Policy Characteristics'!G:G,MATCH($C535,'Policy Characteristics'!$C:$C,0)))</f>
        <v>1</v>
      </c>
      <c r="N535" s="237">
        <f>IF(ISBLANK(INDEX('Policy Characteristics'!H:H,MATCH($C535,'Policy Characteristics'!$C:$C,0))),"",INDEX('Policy Characteristics'!H:H,MATCH($C535,'Policy Characteristics'!$C:$C,0)))</f>
        <v>0.01</v>
      </c>
      <c r="O535" s="293" t="str">
        <f>IF(ISBLANK(INDEX('Policy Characteristics'!I:I,MATCH($C535,'Policy Characteristics'!$C:$C,0))),"",INDEX('Policy Characteristics'!I:I,MATCH($C535,'Policy Characteristics'!$C:$C,0)))</f>
        <v>% of fuel shifted</v>
      </c>
      <c r="P535" s="293"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5" s="293" t="str">
        <f>IF(ISBLANK(INDEX('Policy Characteristics'!K:K,MATCH($C535,'Policy Characteristics'!$C:$C,0))),"",INDEX('Policy Characteristics'!K:K,MATCH($C535,'Policy Characteristics'!$C:$C,0)))</f>
        <v>industry-ag-main.html#fuel-switching</v>
      </c>
      <c r="R535" s="293" t="str">
        <f>IF(ISBLANK(INDEX('Policy Characteristics'!L:L,MATCH($C535,'Policy Characteristics'!$C:$C,0))),"",INDEX('Policy Characteristics'!L:L,MATCH($C535,'Policy Characteristics'!$C:$C,0)))</f>
        <v>industry-elec-and-hydrogen.html</v>
      </c>
    </row>
    <row r="536" spans="1:18" x14ac:dyDescent="0.25">
      <c r="A536" s="293" t="str">
        <f>IF(ISBLANK(INDEX('Policy Characteristics'!A:A,MATCH($C536,'Policy Characteristics'!$C:$C,0))),"",INDEX('Policy Characteristics'!A:A,MATCH($C536,'Policy Characteristics'!$C:$C,0)))</f>
        <v>Industry</v>
      </c>
      <c r="B536" s="294" t="str">
        <f>IF(ISBLANK(INDEX('Policy Characteristics'!B:B,MATCH($C536,'Policy Characteristics'!$C:$C,0))),"",INDEX('Policy Characteristics'!B:B,MATCH($C536,'Policy Characteristics'!$C:$C,0)))</f>
        <v>Electrification + Hydrogen (Med &amp; High Temp)</v>
      </c>
      <c r="C536" s="293" t="str">
        <f t="shared" si="33"/>
        <v>Fraction of Med and High Temp Industrial Heat Shifted to Other Fuels</v>
      </c>
      <c r="D536" s="299" t="s">
        <v>753</v>
      </c>
      <c r="E536" s="298" t="s">
        <v>813</v>
      </c>
      <c r="F536" t="s">
        <v>754</v>
      </c>
      <c r="G536" s="298" t="s">
        <v>814</v>
      </c>
      <c r="H536" s="20">
        <v>1277</v>
      </c>
      <c r="I536" s="295" t="s">
        <v>650</v>
      </c>
      <c r="J536" s="296" t="str">
        <f>IF(ISBLANK(INDEX('Policy Characteristics'!D:D,MATCH($C536,'Policy Characteristics'!$C:$C,0))),"",INDEX('Policy Characteristics'!D:D,MATCH($C536,'Policy Characteristics'!$C:$C,0)))</f>
        <v>Electrification + Hydrogen</v>
      </c>
      <c r="K536" s="293" t="str">
        <f>IF(ISBLANK(INDEX('Policy Characteristics'!E:E,MATCH($C536,'Policy Characteristics'!$C:$C,0))),"",INDEX('Policy Characteristics'!E:E,MATCH($C536,'Policy Characteristics'!$C:$C,0)))</f>
        <v>indst med and high temp fuel type shifting</v>
      </c>
      <c r="L536" s="237">
        <f>IF(ISBLANK(INDEX('Policy Characteristics'!F:F,MATCH($C536,'Policy Characteristics'!$C:$C,0))),"",INDEX('Policy Characteristics'!F:F,MATCH($C536,'Policy Characteristics'!$C:$C,0)))</f>
        <v>0</v>
      </c>
      <c r="M536" s="237">
        <f>IF(ISBLANK(INDEX('Policy Characteristics'!G:G,MATCH($C536,'Policy Characteristics'!$C:$C,0))),"",INDEX('Policy Characteristics'!G:G,MATCH($C536,'Policy Characteristics'!$C:$C,0)))</f>
        <v>1</v>
      </c>
      <c r="N536" s="237">
        <f>IF(ISBLANK(INDEX('Policy Characteristics'!H:H,MATCH($C536,'Policy Characteristics'!$C:$C,0))),"",INDEX('Policy Characteristics'!H:H,MATCH($C536,'Policy Characteristics'!$C:$C,0)))</f>
        <v>0.01</v>
      </c>
      <c r="O536" s="293" t="str">
        <f>IF(ISBLANK(INDEX('Policy Characteristics'!I:I,MATCH($C536,'Policy Characteristics'!$C:$C,0))),"",INDEX('Policy Characteristics'!I:I,MATCH($C536,'Policy Characteristics'!$C:$C,0)))</f>
        <v>% of fuel shifted</v>
      </c>
      <c r="P536" s="293"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6" s="293" t="str">
        <f>IF(ISBLANK(INDEX('Policy Characteristics'!K:K,MATCH($C536,'Policy Characteristics'!$C:$C,0))),"",INDEX('Policy Characteristics'!K:K,MATCH($C536,'Policy Characteristics'!$C:$C,0)))</f>
        <v>industry-ag-main.html#fuel-switching</v>
      </c>
      <c r="R536" s="293" t="str">
        <f>IF(ISBLANK(INDEX('Policy Characteristics'!L:L,MATCH($C536,'Policy Characteristics'!$C:$C,0))),"",INDEX('Policy Characteristics'!L:L,MATCH($C536,'Policy Characteristics'!$C:$C,0)))</f>
        <v>industry-elec-and-hydrogen.html</v>
      </c>
    </row>
    <row r="537" spans="1:18" x14ac:dyDescent="0.25">
      <c r="A537" s="293" t="str">
        <f>IF(ISBLANK(INDEX('Policy Characteristics'!A:A,MATCH($C537,'Policy Characteristics'!$C:$C,0))),"",INDEX('Policy Characteristics'!A:A,MATCH($C537,'Policy Characteristics'!$C:$C,0)))</f>
        <v>Industry</v>
      </c>
      <c r="B537" s="294" t="str">
        <f>IF(ISBLANK(INDEX('Policy Characteristics'!B:B,MATCH($C537,'Policy Characteristics'!$C:$C,0))),"",INDEX('Policy Characteristics'!B:B,MATCH($C537,'Policy Characteristics'!$C:$C,0)))</f>
        <v>Electrification + Hydrogen (Med &amp; High Temp)</v>
      </c>
      <c r="C537" s="293" t="str">
        <f t="shared" si="33"/>
        <v>Fraction of Med and High Temp Industrial Heat Shifted to Other Fuels</v>
      </c>
      <c r="D537" s="299" t="s">
        <v>755</v>
      </c>
      <c r="E537" s="298" t="s">
        <v>795</v>
      </c>
      <c r="F537" t="s">
        <v>756</v>
      </c>
      <c r="G537" s="298" t="s">
        <v>796</v>
      </c>
      <c r="H537" s="20">
        <v>1278</v>
      </c>
      <c r="I537" s="295" t="s">
        <v>650</v>
      </c>
      <c r="J537" s="296" t="str">
        <f>IF(ISBLANK(INDEX('Policy Characteristics'!D:D,MATCH($C537,'Policy Characteristics'!$C:$C,0))),"",INDEX('Policy Characteristics'!D:D,MATCH($C537,'Policy Characteristics'!$C:$C,0)))</f>
        <v>Electrification + Hydrogen</v>
      </c>
      <c r="K537" s="293" t="str">
        <f>IF(ISBLANK(INDEX('Policy Characteristics'!E:E,MATCH($C537,'Policy Characteristics'!$C:$C,0))),"",INDEX('Policy Characteristics'!E:E,MATCH($C537,'Policy Characteristics'!$C:$C,0)))</f>
        <v>indst med and high temp fuel type shifting</v>
      </c>
      <c r="L537" s="237">
        <f>IF(ISBLANK(INDEX('Policy Characteristics'!F:F,MATCH($C537,'Policy Characteristics'!$C:$C,0))),"",INDEX('Policy Characteristics'!F:F,MATCH($C537,'Policy Characteristics'!$C:$C,0)))</f>
        <v>0</v>
      </c>
      <c r="M537" s="237">
        <f>IF(ISBLANK(INDEX('Policy Characteristics'!G:G,MATCH($C537,'Policy Characteristics'!$C:$C,0))),"",INDEX('Policy Characteristics'!G:G,MATCH($C537,'Policy Characteristics'!$C:$C,0)))</f>
        <v>1</v>
      </c>
      <c r="N537" s="237">
        <f>IF(ISBLANK(INDEX('Policy Characteristics'!H:H,MATCH($C537,'Policy Characteristics'!$C:$C,0))),"",INDEX('Policy Characteristics'!H:H,MATCH($C537,'Policy Characteristics'!$C:$C,0)))</f>
        <v>0.01</v>
      </c>
      <c r="O537" s="293" t="str">
        <f>IF(ISBLANK(INDEX('Policy Characteristics'!I:I,MATCH($C537,'Policy Characteristics'!$C:$C,0))),"",INDEX('Policy Characteristics'!I:I,MATCH($C537,'Policy Characteristics'!$C:$C,0)))</f>
        <v>% of fuel shifted</v>
      </c>
      <c r="P537" s="293"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7" s="293" t="str">
        <f>IF(ISBLANK(INDEX('Policy Characteristics'!K:K,MATCH($C537,'Policy Characteristics'!$C:$C,0))),"",INDEX('Policy Characteristics'!K:K,MATCH($C537,'Policy Characteristics'!$C:$C,0)))</f>
        <v>industry-ag-main.html#fuel-switching</v>
      </c>
      <c r="R537" s="293" t="str">
        <f>IF(ISBLANK(INDEX('Policy Characteristics'!L:L,MATCH($C537,'Policy Characteristics'!$C:$C,0))),"",INDEX('Policy Characteristics'!L:L,MATCH($C537,'Policy Characteristics'!$C:$C,0)))</f>
        <v>industry-elec-and-hydrogen.html</v>
      </c>
    </row>
    <row r="538" spans="1:18" x14ac:dyDescent="0.25">
      <c r="A538" s="293" t="str">
        <f>IF(ISBLANK(INDEX('Policy Characteristics'!A:A,MATCH($C538,'Policy Characteristics'!$C:$C,0))),"",INDEX('Policy Characteristics'!A:A,MATCH($C538,'Policy Characteristics'!$C:$C,0)))</f>
        <v>Industry</v>
      </c>
      <c r="B538" s="294" t="str">
        <f>IF(ISBLANK(INDEX('Policy Characteristics'!B:B,MATCH($C538,'Policy Characteristics'!$C:$C,0))),"",INDEX('Policy Characteristics'!B:B,MATCH($C538,'Policy Characteristics'!$C:$C,0)))</f>
        <v>Electrification + Hydrogen (Med &amp; High Temp)</v>
      </c>
      <c r="C538" s="293" t="str">
        <f t="shared" si="33"/>
        <v>Fraction of Med and High Temp Industrial Heat Shifted to Other Fuels</v>
      </c>
      <c r="D538" s="299" t="s">
        <v>755</v>
      </c>
      <c r="E538" s="298" t="s">
        <v>797</v>
      </c>
      <c r="F538" t="s">
        <v>756</v>
      </c>
      <c r="G538" s="298" t="s">
        <v>798</v>
      </c>
      <c r="H538" s="20">
        <v>1279</v>
      </c>
      <c r="I538" s="295" t="s">
        <v>660</v>
      </c>
      <c r="J538" s="296" t="str">
        <f>IF(ISBLANK(INDEX('Policy Characteristics'!D:D,MATCH($C538,'Policy Characteristics'!$C:$C,0))),"",INDEX('Policy Characteristics'!D:D,MATCH($C538,'Policy Characteristics'!$C:$C,0)))</f>
        <v>Electrification + Hydrogen</v>
      </c>
      <c r="K538" s="293" t="str">
        <f>IF(ISBLANK(INDEX('Policy Characteristics'!E:E,MATCH($C538,'Policy Characteristics'!$C:$C,0))),"",INDEX('Policy Characteristics'!E:E,MATCH($C538,'Policy Characteristics'!$C:$C,0)))</f>
        <v>indst med and high temp fuel type shifting</v>
      </c>
      <c r="L538" s="237">
        <f>IF(ISBLANK(INDEX('Policy Characteristics'!F:F,MATCH($C538,'Policy Characteristics'!$C:$C,0))),"",INDEX('Policy Characteristics'!F:F,MATCH($C538,'Policy Characteristics'!$C:$C,0)))</f>
        <v>0</v>
      </c>
      <c r="M538" s="237">
        <f>IF(ISBLANK(INDEX('Policy Characteristics'!G:G,MATCH($C538,'Policy Characteristics'!$C:$C,0))),"",INDEX('Policy Characteristics'!G:G,MATCH($C538,'Policy Characteristics'!$C:$C,0)))</f>
        <v>1</v>
      </c>
      <c r="N538" s="237">
        <f>IF(ISBLANK(INDEX('Policy Characteristics'!H:H,MATCH($C538,'Policy Characteristics'!$C:$C,0))),"",INDEX('Policy Characteristics'!H:H,MATCH($C538,'Policy Characteristics'!$C:$C,0)))</f>
        <v>0.01</v>
      </c>
      <c r="O538" s="293" t="str">
        <f>IF(ISBLANK(INDEX('Policy Characteristics'!I:I,MATCH($C538,'Policy Characteristics'!$C:$C,0))),"",INDEX('Policy Characteristics'!I:I,MATCH($C538,'Policy Characteristics'!$C:$C,0)))</f>
        <v>% of fuel shifted</v>
      </c>
      <c r="P538" s="293"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8" s="293" t="str">
        <f>IF(ISBLANK(INDEX('Policy Characteristics'!K:K,MATCH($C538,'Policy Characteristics'!$C:$C,0))),"",INDEX('Policy Characteristics'!K:K,MATCH($C538,'Policy Characteristics'!$C:$C,0)))</f>
        <v>industry-ag-main.html#fuel-switching</v>
      </c>
      <c r="R538" s="293" t="str">
        <f>IF(ISBLANK(INDEX('Policy Characteristics'!L:L,MATCH($C538,'Policy Characteristics'!$C:$C,0))),"",INDEX('Policy Characteristics'!L:L,MATCH($C538,'Policy Characteristics'!$C:$C,0)))</f>
        <v>industry-elec-and-hydrogen.html</v>
      </c>
    </row>
    <row r="539" spans="1:18" x14ac:dyDescent="0.25">
      <c r="A539" s="293" t="str">
        <f>IF(ISBLANK(INDEX('Policy Characteristics'!A:A,MATCH($C539,'Policy Characteristics'!$C:$C,0))),"",INDEX('Policy Characteristics'!A:A,MATCH($C539,'Policy Characteristics'!$C:$C,0)))</f>
        <v>Industry</v>
      </c>
      <c r="B539" s="294" t="str">
        <f>IF(ISBLANK(INDEX('Policy Characteristics'!B:B,MATCH($C539,'Policy Characteristics'!$C:$C,0))),"",INDEX('Policy Characteristics'!B:B,MATCH($C539,'Policy Characteristics'!$C:$C,0)))</f>
        <v>Electrification + Hydrogen (Med &amp; High Temp)</v>
      </c>
      <c r="C539" s="293" t="str">
        <f t="shared" si="33"/>
        <v>Fraction of Med and High Temp Industrial Heat Shifted to Other Fuels</v>
      </c>
      <c r="D539" s="299" t="s">
        <v>755</v>
      </c>
      <c r="E539" s="298" t="s">
        <v>799</v>
      </c>
      <c r="F539" t="s">
        <v>756</v>
      </c>
      <c r="G539" s="298" t="s">
        <v>800</v>
      </c>
      <c r="H539" s="20">
        <v>1280</v>
      </c>
      <c r="I539" s="295" t="s">
        <v>660</v>
      </c>
      <c r="J539" s="296" t="str">
        <f>IF(ISBLANK(INDEX('Policy Characteristics'!D:D,MATCH($C539,'Policy Characteristics'!$C:$C,0))),"",INDEX('Policy Characteristics'!D:D,MATCH($C539,'Policy Characteristics'!$C:$C,0)))</f>
        <v>Electrification + Hydrogen</v>
      </c>
      <c r="K539" s="293" t="str">
        <f>IF(ISBLANK(INDEX('Policy Characteristics'!E:E,MATCH($C539,'Policy Characteristics'!$C:$C,0))),"",INDEX('Policy Characteristics'!E:E,MATCH($C539,'Policy Characteristics'!$C:$C,0)))</f>
        <v>indst med and high temp fuel type shifting</v>
      </c>
      <c r="L539" s="237">
        <f>IF(ISBLANK(INDEX('Policy Characteristics'!F:F,MATCH($C539,'Policy Characteristics'!$C:$C,0))),"",INDEX('Policy Characteristics'!F:F,MATCH($C539,'Policy Characteristics'!$C:$C,0)))</f>
        <v>0</v>
      </c>
      <c r="M539" s="237">
        <f>IF(ISBLANK(INDEX('Policy Characteristics'!G:G,MATCH($C539,'Policy Characteristics'!$C:$C,0))),"",INDEX('Policy Characteristics'!G:G,MATCH($C539,'Policy Characteristics'!$C:$C,0)))</f>
        <v>1</v>
      </c>
      <c r="N539" s="237">
        <f>IF(ISBLANK(INDEX('Policy Characteristics'!H:H,MATCH($C539,'Policy Characteristics'!$C:$C,0))),"",INDEX('Policy Characteristics'!H:H,MATCH($C539,'Policy Characteristics'!$C:$C,0)))</f>
        <v>0.01</v>
      </c>
      <c r="O539" s="293" t="str">
        <f>IF(ISBLANK(INDEX('Policy Characteristics'!I:I,MATCH($C539,'Policy Characteristics'!$C:$C,0))),"",INDEX('Policy Characteristics'!I:I,MATCH($C539,'Policy Characteristics'!$C:$C,0)))</f>
        <v>% of fuel shifted</v>
      </c>
      <c r="P539" s="293"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9" s="293" t="str">
        <f>IF(ISBLANK(INDEX('Policy Characteristics'!K:K,MATCH($C539,'Policy Characteristics'!$C:$C,0))),"",INDEX('Policy Characteristics'!K:K,MATCH($C539,'Policy Characteristics'!$C:$C,0)))</f>
        <v>industry-ag-main.html#fuel-switching</v>
      </c>
      <c r="R539" s="293" t="str">
        <f>IF(ISBLANK(INDEX('Policy Characteristics'!L:L,MATCH($C539,'Policy Characteristics'!$C:$C,0))),"",INDEX('Policy Characteristics'!L:L,MATCH($C539,'Policy Characteristics'!$C:$C,0)))</f>
        <v>industry-elec-and-hydrogen.html</v>
      </c>
    </row>
    <row r="540" spans="1:18" x14ac:dyDescent="0.25">
      <c r="A540" s="293" t="str">
        <f>IF(ISBLANK(INDEX('Policy Characteristics'!A:A,MATCH($C540,'Policy Characteristics'!$C:$C,0))),"",INDEX('Policy Characteristics'!A:A,MATCH($C540,'Policy Characteristics'!$C:$C,0)))</f>
        <v>Industry</v>
      </c>
      <c r="B540" s="294" t="str">
        <f>IF(ISBLANK(INDEX('Policy Characteristics'!B:B,MATCH($C540,'Policy Characteristics'!$C:$C,0))),"",INDEX('Policy Characteristics'!B:B,MATCH($C540,'Policy Characteristics'!$C:$C,0)))</f>
        <v>Electrification + Hydrogen (Med &amp; High Temp)</v>
      </c>
      <c r="C540" s="293" t="str">
        <f t="shared" si="33"/>
        <v>Fraction of Med and High Temp Industrial Heat Shifted to Other Fuels</v>
      </c>
      <c r="D540" s="299" t="s">
        <v>755</v>
      </c>
      <c r="E540" s="298" t="s">
        <v>801</v>
      </c>
      <c r="F540" t="s">
        <v>756</v>
      </c>
      <c r="G540" s="298" t="s">
        <v>802</v>
      </c>
      <c r="H540" s="20">
        <v>1281</v>
      </c>
      <c r="I540" s="295" t="s">
        <v>660</v>
      </c>
      <c r="J540" s="296" t="str">
        <f>IF(ISBLANK(INDEX('Policy Characteristics'!D:D,MATCH($C540,'Policy Characteristics'!$C:$C,0))),"",INDEX('Policy Characteristics'!D:D,MATCH($C540,'Policy Characteristics'!$C:$C,0)))</f>
        <v>Electrification + Hydrogen</v>
      </c>
      <c r="K540" s="293" t="str">
        <f>IF(ISBLANK(INDEX('Policy Characteristics'!E:E,MATCH($C540,'Policy Characteristics'!$C:$C,0))),"",INDEX('Policy Characteristics'!E:E,MATCH($C540,'Policy Characteristics'!$C:$C,0)))</f>
        <v>indst med and high temp fuel type shifting</v>
      </c>
      <c r="L540" s="237">
        <f>IF(ISBLANK(INDEX('Policy Characteristics'!F:F,MATCH($C540,'Policy Characteristics'!$C:$C,0))),"",INDEX('Policy Characteristics'!F:F,MATCH($C540,'Policy Characteristics'!$C:$C,0)))</f>
        <v>0</v>
      </c>
      <c r="M540" s="237">
        <f>IF(ISBLANK(INDEX('Policy Characteristics'!G:G,MATCH($C540,'Policy Characteristics'!$C:$C,0))),"",INDEX('Policy Characteristics'!G:G,MATCH($C540,'Policy Characteristics'!$C:$C,0)))</f>
        <v>1</v>
      </c>
      <c r="N540" s="237">
        <f>IF(ISBLANK(INDEX('Policy Characteristics'!H:H,MATCH($C540,'Policy Characteristics'!$C:$C,0))),"",INDEX('Policy Characteristics'!H:H,MATCH($C540,'Policy Characteristics'!$C:$C,0)))</f>
        <v>0.01</v>
      </c>
      <c r="O540" s="293" t="str">
        <f>IF(ISBLANK(INDEX('Policy Characteristics'!I:I,MATCH($C540,'Policy Characteristics'!$C:$C,0))),"",INDEX('Policy Characteristics'!I:I,MATCH($C540,'Policy Characteristics'!$C:$C,0)))</f>
        <v>% of fuel shifted</v>
      </c>
      <c r="P540" s="293"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0" s="293" t="str">
        <f>IF(ISBLANK(INDEX('Policy Characteristics'!K:K,MATCH($C540,'Policy Characteristics'!$C:$C,0))),"",INDEX('Policy Characteristics'!K:K,MATCH($C540,'Policy Characteristics'!$C:$C,0)))</f>
        <v>industry-ag-main.html#fuel-switching</v>
      </c>
      <c r="R540" s="293" t="str">
        <f>IF(ISBLANK(INDEX('Policy Characteristics'!L:L,MATCH($C540,'Policy Characteristics'!$C:$C,0))),"",INDEX('Policy Characteristics'!L:L,MATCH($C540,'Policy Characteristics'!$C:$C,0)))</f>
        <v>industry-elec-and-hydrogen.html</v>
      </c>
    </row>
    <row r="541" spans="1:18" x14ac:dyDescent="0.25">
      <c r="A541" s="293" t="str">
        <f>IF(ISBLANK(INDEX('Policy Characteristics'!A:A,MATCH($C541,'Policy Characteristics'!$C:$C,0))),"",INDEX('Policy Characteristics'!A:A,MATCH($C541,'Policy Characteristics'!$C:$C,0)))</f>
        <v>Industry</v>
      </c>
      <c r="B541" s="294" t="str">
        <f>IF(ISBLANK(INDEX('Policy Characteristics'!B:B,MATCH($C541,'Policy Characteristics'!$C:$C,0))),"",INDEX('Policy Characteristics'!B:B,MATCH($C541,'Policy Characteristics'!$C:$C,0)))</f>
        <v>Electrification + Hydrogen (Med &amp; High Temp)</v>
      </c>
      <c r="C541" s="293" t="str">
        <f t="shared" si="33"/>
        <v>Fraction of Med and High Temp Industrial Heat Shifted to Other Fuels</v>
      </c>
      <c r="D541" s="299" t="s">
        <v>755</v>
      </c>
      <c r="E541" s="298" t="s">
        <v>803</v>
      </c>
      <c r="F541" t="s">
        <v>756</v>
      </c>
      <c r="G541" s="298" t="s">
        <v>804</v>
      </c>
      <c r="H541" s="20">
        <v>1282</v>
      </c>
      <c r="I541" s="295" t="s">
        <v>660</v>
      </c>
      <c r="J541" s="296" t="str">
        <f>IF(ISBLANK(INDEX('Policy Characteristics'!D:D,MATCH($C541,'Policy Characteristics'!$C:$C,0))),"",INDEX('Policy Characteristics'!D:D,MATCH($C541,'Policy Characteristics'!$C:$C,0)))</f>
        <v>Electrification + Hydrogen</v>
      </c>
      <c r="K541" s="293" t="str">
        <f>IF(ISBLANK(INDEX('Policy Characteristics'!E:E,MATCH($C541,'Policy Characteristics'!$C:$C,0))),"",INDEX('Policy Characteristics'!E:E,MATCH($C541,'Policy Characteristics'!$C:$C,0)))</f>
        <v>indst med and high temp fuel type shifting</v>
      </c>
      <c r="L541" s="237">
        <f>IF(ISBLANK(INDEX('Policy Characteristics'!F:F,MATCH($C541,'Policy Characteristics'!$C:$C,0))),"",INDEX('Policy Characteristics'!F:F,MATCH($C541,'Policy Characteristics'!$C:$C,0)))</f>
        <v>0</v>
      </c>
      <c r="M541" s="237">
        <f>IF(ISBLANK(INDEX('Policy Characteristics'!G:G,MATCH($C541,'Policy Characteristics'!$C:$C,0))),"",INDEX('Policy Characteristics'!G:G,MATCH($C541,'Policy Characteristics'!$C:$C,0)))</f>
        <v>1</v>
      </c>
      <c r="N541" s="237">
        <f>IF(ISBLANK(INDEX('Policy Characteristics'!H:H,MATCH($C541,'Policy Characteristics'!$C:$C,0))),"",INDEX('Policy Characteristics'!H:H,MATCH($C541,'Policy Characteristics'!$C:$C,0)))</f>
        <v>0.01</v>
      </c>
      <c r="O541" s="293" t="str">
        <f>IF(ISBLANK(INDEX('Policy Characteristics'!I:I,MATCH($C541,'Policy Characteristics'!$C:$C,0))),"",INDEX('Policy Characteristics'!I:I,MATCH($C541,'Policy Characteristics'!$C:$C,0)))</f>
        <v>% of fuel shifted</v>
      </c>
      <c r="P541" s="293"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1" s="293" t="str">
        <f>IF(ISBLANK(INDEX('Policy Characteristics'!K:K,MATCH($C541,'Policy Characteristics'!$C:$C,0))),"",INDEX('Policy Characteristics'!K:K,MATCH($C541,'Policy Characteristics'!$C:$C,0)))</f>
        <v>industry-ag-main.html#fuel-switching</v>
      </c>
      <c r="R541" s="293" t="str">
        <f>IF(ISBLANK(INDEX('Policy Characteristics'!L:L,MATCH($C541,'Policy Characteristics'!$C:$C,0))),"",INDEX('Policy Characteristics'!L:L,MATCH($C541,'Policy Characteristics'!$C:$C,0)))</f>
        <v>industry-elec-and-hydrogen.html</v>
      </c>
    </row>
    <row r="542" spans="1:18" x14ac:dyDescent="0.25">
      <c r="A542" s="293" t="str">
        <f>IF(ISBLANK(INDEX('Policy Characteristics'!A:A,MATCH($C542,'Policy Characteristics'!$C:$C,0))),"",INDEX('Policy Characteristics'!A:A,MATCH($C542,'Policy Characteristics'!$C:$C,0)))</f>
        <v>Industry</v>
      </c>
      <c r="B542" s="294" t="str">
        <f>IF(ISBLANK(INDEX('Policy Characteristics'!B:B,MATCH($C542,'Policy Characteristics'!$C:$C,0))),"",INDEX('Policy Characteristics'!B:B,MATCH($C542,'Policy Characteristics'!$C:$C,0)))</f>
        <v>Electrification + Hydrogen (Med &amp; High Temp)</v>
      </c>
      <c r="C542" s="293" t="str">
        <f t="shared" si="33"/>
        <v>Fraction of Med and High Temp Industrial Heat Shifted to Other Fuels</v>
      </c>
      <c r="D542" s="299" t="s">
        <v>755</v>
      </c>
      <c r="E542" s="298" t="s">
        <v>805</v>
      </c>
      <c r="F542" t="s">
        <v>756</v>
      </c>
      <c r="G542" s="298" t="s">
        <v>806</v>
      </c>
      <c r="H542" s="20">
        <v>1283</v>
      </c>
      <c r="I542" s="295" t="s">
        <v>660</v>
      </c>
      <c r="J542" s="296" t="str">
        <f>IF(ISBLANK(INDEX('Policy Characteristics'!D:D,MATCH($C542,'Policy Characteristics'!$C:$C,0))),"",INDEX('Policy Characteristics'!D:D,MATCH($C542,'Policy Characteristics'!$C:$C,0)))</f>
        <v>Electrification + Hydrogen</v>
      </c>
      <c r="K542" s="293" t="str">
        <f>IF(ISBLANK(INDEX('Policy Characteristics'!E:E,MATCH($C542,'Policy Characteristics'!$C:$C,0))),"",INDEX('Policy Characteristics'!E:E,MATCH($C542,'Policy Characteristics'!$C:$C,0)))</f>
        <v>indst med and high temp fuel type shifting</v>
      </c>
      <c r="L542" s="237">
        <f>IF(ISBLANK(INDEX('Policy Characteristics'!F:F,MATCH($C542,'Policy Characteristics'!$C:$C,0))),"",INDEX('Policy Characteristics'!F:F,MATCH($C542,'Policy Characteristics'!$C:$C,0)))</f>
        <v>0</v>
      </c>
      <c r="M542" s="237">
        <f>IF(ISBLANK(INDEX('Policy Characteristics'!G:G,MATCH($C542,'Policy Characteristics'!$C:$C,0))),"",INDEX('Policy Characteristics'!G:G,MATCH($C542,'Policy Characteristics'!$C:$C,0)))</f>
        <v>1</v>
      </c>
      <c r="N542" s="237">
        <f>IF(ISBLANK(INDEX('Policy Characteristics'!H:H,MATCH($C542,'Policy Characteristics'!$C:$C,0))),"",INDEX('Policy Characteristics'!H:H,MATCH($C542,'Policy Characteristics'!$C:$C,0)))</f>
        <v>0.01</v>
      </c>
      <c r="O542" s="293" t="str">
        <f>IF(ISBLANK(INDEX('Policy Characteristics'!I:I,MATCH($C542,'Policy Characteristics'!$C:$C,0))),"",INDEX('Policy Characteristics'!I:I,MATCH($C542,'Policy Characteristics'!$C:$C,0)))</f>
        <v>% of fuel shifted</v>
      </c>
      <c r="P542" s="293"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2" s="293" t="str">
        <f>IF(ISBLANK(INDEX('Policy Characteristics'!K:K,MATCH($C542,'Policy Characteristics'!$C:$C,0))),"",INDEX('Policy Characteristics'!K:K,MATCH($C542,'Policy Characteristics'!$C:$C,0)))</f>
        <v>industry-ag-main.html#fuel-switching</v>
      </c>
      <c r="R542" s="293" t="str">
        <f>IF(ISBLANK(INDEX('Policy Characteristics'!L:L,MATCH($C542,'Policy Characteristics'!$C:$C,0))),"",INDEX('Policy Characteristics'!L:L,MATCH($C542,'Policy Characteristics'!$C:$C,0)))</f>
        <v>industry-elec-and-hydrogen.html</v>
      </c>
    </row>
    <row r="543" spans="1:18" x14ac:dyDescent="0.25">
      <c r="A543" s="293" t="str">
        <f>IF(ISBLANK(INDEX('Policy Characteristics'!A:A,MATCH($C543,'Policy Characteristics'!$C:$C,0))),"",INDEX('Policy Characteristics'!A:A,MATCH($C543,'Policy Characteristics'!$C:$C,0)))</f>
        <v>Industry</v>
      </c>
      <c r="B543" s="294" t="str">
        <f>IF(ISBLANK(INDEX('Policy Characteristics'!B:B,MATCH($C543,'Policy Characteristics'!$C:$C,0))),"",INDEX('Policy Characteristics'!B:B,MATCH($C543,'Policy Characteristics'!$C:$C,0)))</f>
        <v>Electrification + Hydrogen (Med &amp; High Temp)</v>
      </c>
      <c r="C543" s="293" t="str">
        <f t="shared" si="33"/>
        <v>Fraction of Med and High Temp Industrial Heat Shifted to Other Fuels</v>
      </c>
      <c r="D543" s="299" t="s">
        <v>755</v>
      </c>
      <c r="E543" s="298" t="s">
        <v>807</v>
      </c>
      <c r="F543" t="s">
        <v>756</v>
      </c>
      <c r="G543" s="298" t="s">
        <v>808</v>
      </c>
      <c r="H543" s="20">
        <v>1284</v>
      </c>
      <c r="I543" s="295" t="s">
        <v>660</v>
      </c>
      <c r="J543" s="296" t="str">
        <f>IF(ISBLANK(INDEX('Policy Characteristics'!D:D,MATCH($C543,'Policy Characteristics'!$C:$C,0))),"",INDEX('Policy Characteristics'!D:D,MATCH($C543,'Policy Characteristics'!$C:$C,0)))</f>
        <v>Electrification + Hydrogen</v>
      </c>
      <c r="K543" s="293" t="str">
        <f>IF(ISBLANK(INDEX('Policy Characteristics'!E:E,MATCH($C543,'Policy Characteristics'!$C:$C,0))),"",INDEX('Policy Characteristics'!E:E,MATCH($C543,'Policy Characteristics'!$C:$C,0)))</f>
        <v>indst med and high temp fuel type shifting</v>
      </c>
      <c r="L543" s="237">
        <f>IF(ISBLANK(INDEX('Policy Characteristics'!F:F,MATCH($C543,'Policy Characteristics'!$C:$C,0))),"",INDEX('Policy Characteristics'!F:F,MATCH($C543,'Policy Characteristics'!$C:$C,0)))</f>
        <v>0</v>
      </c>
      <c r="M543" s="237">
        <f>IF(ISBLANK(INDEX('Policy Characteristics'!G:G,MATCH($C543,'Policy Characteristics'!$C:$C,0))),"",INDEX('Policy Characteristics'!G:G,MATCH($C543,'Policy Characteristics'!$C:$C,0)))</f>
        <v>1</v>
      </c>
      <c r="N543" s="237">
        <f>IF(ISBLANK(INDEX('Policy Characteristics'!H:H,MATCH($C543,'Policy Characteristics'!$C:$C,0))),"",INDEX('Policy Characteristics'!H:H,MATCH($C543,'Policy Characteristics'!$C:$C,0)))</f>
        <v>0.01</v>
      </c>
      <c r="O543" s="293" t="str">
        <f>IF(ISBLANK(INDEX('Policy Characteristics'!I:I,MATCH($C543,'Policy Characteristics'!$C:$C,0))),"",INDEX('Policy Characteristics'!I:I,MATCH($C543,'Policy Characteristics'!$C:$C,0)))</f>
        <v>% of fuel shifted</v>
      </c>
      <c r="P543" s="293"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3" s="293" t="str">
        <f>IF(ISBLANK(INDEX('Policy Characteristics'!K:K,MATCH($C543,'Policy Characteristics'!$C:$C,0))),"",INDEX('Policy Characteristics'!K:K,MATCH($C543,'Policy Characteristics'!$C:$C,0)))</f>
        <v>industry-ag-main.html#fuel-switching</v>
      </c>
      <c r="R543" s="293" t="str">
        <f>IF(ISBLANK(INDEX('Policy Characteristics'!L:L,MATCH($C543,'Policy Characteristics'!$C:$C,0))),"",INDEX('Policy Characteristics'!L:L,MATCH($C543,'Policy Characteristics'!$C:$C,0)))</f>
        <v>industry-elec-and-hydrogen.html</v>
      </c>
    </row>
    <row r="544" spans="1:18" x14ac:dyDescent="0.25">
      <c r="A544" s="293" t="str">
        <f>IF(ISBLANK(INDEX('Policy Characteristics'!A:A,MATCH($C544,'Policy Characteristics'!$C:$C,0))),"",INDEX('Policy Characteristics'!A:A,MATCH($C544,'Policy Characteristics'!$C:$C,0)))</f>
        <v>Industry</v>
      </c>
      <c r="B544" s="294" t="str">
        <f>IF(ISBLANK(INDEX('Policy Characteristics'!B:B,MATCH($C544,'Policy Characteristics'!$C:$C,0))),"",INDEX('Policy Characteristics'!B:B,MATCH($C544,'Policy Characteristics'!$C:$C,0)))</f>
        <v>Electrification + Hydrogen (Med &amp; High Temp)</v>
      </c>
      <c r="C544" s="293" t="str">
        <f t="shared" si="33"/>
        <v>Fraction of Med and High Temp Industrial Heat Shifted to Other Fuels</v>
      </c>
      <c r="D544" s="299" t="s">
        <v>755</v>
      </c>
      <c r="E544" s="298" t="s">
        <v>809</v>
      </c>
      <c r="F544" t="s">
        <v>756</v>
      </c>
      <c r="G544" s="298" t="s">
        <v>810</v>
      </c>
      <c r="H544" s="20">
        <v>1285</v>
      </c>
      <c r="I544" s="295" t="s">
        <v>660</v>
      </c>
      <c r="J544" s="296" t="str">
        <f>IF(ISBLANK(INDEX('Policy Characteristics'!D:D,MATCH($C544,'Policy Characteristics'!$C:$C,0))),"",INDEX('Policy Characteristics'!D:D,MATCH($C544,'Policy Characteristics'!$C:$C,0)))</f>
        <v>Electrification + Hydrogen</v>
      </c>
      <c r="K544" s="293" t="str">
        <f>IF(ISBLANK(INDEX('Policy Characteristics'!E:E,MATCH($C544,'Policy Characteristics'!$C:$C,0))),"",INDEX('Policy Characteristics'!E:E,MATCH($C544,'Policy Characteristics'!$C:$C,0)))</f>
        <v>indst med and high temp fuel type shifting</v>
      </c>
      <c r="L544" s="237">
        <f>IF(ISBLANK(INDEX('Policy Characteristics'!F:F,MATCH($C544,'Policy Characteristics'!$C:$C,0))),"",INDEX('Policy Characteristics'!F:F,MATCH($C544,'Policy Characteristics'!$C:$C,0)))</f>
        <v>0</v>
      </c>
      <c r="M544" s="237">
        <f>IF(ISBLANK(INDEX('Policy Characteristics'!G:G,MATCH($C544,'Policy Characteristics'!$C:$C,0))),"",INDEX('Policy Characteristics'!G:G,MATCH($C544,'Policy Characteristics'!$C:$C,0)))</f>
        <v>1</v>
      </c>
      <c r="N544" s="237">
        <f>IF(ISBLANK(INDEX('Policy Characteristics'!H:H,MATCH($C544,'Policy Characteristics'!$C:$C,0))),"",INDEX('Policy Characteristics'!H:H,MATCH($C544,'Policy Characteristics'!$C:$C,0)))</f>
        <v>0.01</v>
      </c>
      <c r="O544" s="293" t="str">
        <f>IF(ISBLANK(INDEX('Policy Characteristics'!I:I,MATCH($C544,'Policy Characteristics'!$C:$C,0))),"",INDEX('Policy Characteristics'!I:I,MATCH($C544,'Policy Characteristics'!$C:$C,0)))</f>
        <v>% of fuel shifted</v>
      </c>
      <c r="P544" s="293"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4" s="293" t="str">
        <f>IF(ISBLANK(INDEX('Policy Characteristics'!K:K,MATCH($C544,'Policy Characteristics'!$C:$C,0))),"",INDEX('Policy Characteristics'!K:K,MATCH($C544,'Policy Characteristics'!$C:$C,0)))</f>
        <v>industry-ag-main.html#fuel-switching</v>
      </c>
      <c r="R544" s="293" t="str">
        <f>IF(ISBLANK(INDEX('Policy Characteristics'!L:L,MATCH($C544,'Policy Characteristics'!$C:$C,0))),"",INDEX('Policy Characteristics'!L:L,MATCH($C544,'Policy Characteristics'!$C:$C,0)))</f>
        <v>industry-elec-and-hydrogen.html</v>
      </c>
    </row>
    <row r="545" spans="1:18" x14ac:dyDescent="0.25">
      <c r="A545" s="293" t="str">
        <f>IF(ISBLANK(INDEX('Policy Characteristics'!A:A,MATCH($C545,'Policy Characteristics'!$C:$C,0))),"",INDEX('Policy Characteristics'!A:A,MATCH($C545,'Policy Characteristics'!$C:$C,0)))</f>
        <v>Industry</v>
      </c>
      <c r="B545" s="294" t="str">
        <f>IF(ISBLANK(INDEX('Policy Characteristics'!B:B,MATCH($C545,'Policy Characteristics'!$C:$C,0))),"",INDEX('Policy Characteristics'!B:B,MATCH($C545,'Policy Characteristics'!$C:$C,0)))</f>
        <v>Electrification + Hydrogen (Med &amp; High Temp)</v>
      </c>
      <c r="C545" s="293" t="str">
        <f t="shared" si="33"/>
        <v>Fraction of Med and High Temp Industrial Heat Shifted to Other Fuels</v>
      </c>
      <c r="D545" s="299" t="s">
        <v>755</v>
      </c>
      <c r="E545" s="298" t="s">
        <v>811</v>
      </c>
      <c r="F545" t="s">
        <v>756</v>
      </c>
      <c r="G545" s="298" t="s">
        <v>812</v>
      </c>
      <c r="H545" s="20">
        <v>1286</v>
      </c>
      <c r="I545" s="295" t="s">
        <v>660</v>
      </c>
      <c r="J545" s="296" t="str">
        <f>IF(ISBLANK(INDEX('Policy Characteristics'!D:D,MATCH($C545,'Policy Characteristics'!$C:$C,0))),"",INDEX('Policy Characteristics'!D:D,MATCH($C545,'Policy Characteristics'!$C:$C,0)))</f>
        <v>Electrification + Hydrogen</v>
      </c>
      <c r="K545" s="293" t="str">
        <f>IF(ISBLANK(INDEX('Policy Characteristics'!E:E,MATCH($C545,'Policy Characteristics'!$C:$C,0))),"",INDEX('Policy Characteristics'!E:E,MATCH($C545,'Policy Characteristics'!$C:$C,0)))</f>
        <v>indst med and high temp fuel type shifting</v>
      </c>
      <c r="L545" s="237">
        <f>IF(ISBLANK(INDEX('Policy Characteristics'!F:F,MATCH($C545,'Policy Characteristics'!$C:$C,0))),"",INDEX('Policy Characteristics'!F:F,MATCH($C545,'Policy Characteristics'!$C:$C,0)))</f>
        <v>0</v>
      </c>
      <c r="M545" s="237">
        <f>IF(ISBLANK(INDEX('Policy Characteristics'!G:G,MATCH($C545,'Policy Characteristics'!$C:$C,0))),"",INDEX('Policy Characteristics'!G:G,MATCH($C545,'Policy Characteristics'!$C:$C,0)))</f>
        <v>1</v>
      </c>
      <c r="N545" s="237">
        <f>IF(ISBLANK(INDEX('Policy Characteristics'!H:H,MATCH($C545,'Policy Characteristics'!$C:$C,0))),"",INDEX('Policy Characteristics'!H:H,MATCH($C545,'Policy Characteristics'!$C:$C,0)))</f>
        <v>0.01</v>
      </c>
      <c r="O545" s="293" t="str">
        <f>IF(ISBLANK(INDEX('Policy Characteristics'!I:I,MATCH($C545,'Policy Characteristics'!$C:$C,0))),"",INDEX('Policy Characteristics'!I:I,MATCH($C545,'Policy Characteristics'!$C:$C,0)))</f>
        <v>% of fuel shifted</v>
      </c>
      <c r="P545" s="293"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5" s="293" t="str">
        <f>IF(ISBLANK(INDEX('Policy Characteristics'!K:K,MATCH($C545,'Policy Characteristics'!$C:$C,0))),"",INDEX('Policy Characteristics'!K:K,MATCH($C545,'Policy Characteristics'!$C:$C,0)))</f>
        <v>industry-ag-main.html#fuel-switching</v>
      </c>
      <c r="R545" s="293" t="str">
        <f>IF(ISBLANK(INDEX('Policy Characteristics'!L:L,MATCH($C545,'Policy Characteristics'!$C:$C,0))),"",INDEX('Policy Characteristics'!L:L,MATCH($C545,'Policy Characteristics'!$C:$C,0)))</f>
        <v>industry-elec-and-hydrogen.html</v>
      </c>
    </row>
    <row r="546" spans="1:18" x14ac:dyDescent="0.25">
      <c r="A546" s="293" t="str">
        <f>IF(ISBLANK(INDEX('Policy Characteristics'!A:A,MATCH($C546,'Policy Characteristics'!$C:$C,0))),"",INDEX('Policy Characteristics'!A:A,MATCH($C546,'Policy Characteristics'!$C:$C,0)))</f>
        <v>Industry</v>
      </c>
      <c r="B546" s="294" t="str">
        <f>IF(ISBLANK(INDEX('Policy Characteristics'!B:B,MATCH($C546,'Policy Characteristics'!$C:$C,0))),"",INDEX('Policy Characteristics'!B:B,MATCH($C546,'Policy Characteristics'!$C:$C,0)))</f>
        <v>Electrification + Hydrogen (Med &amp; High Temp)</v>
      </c>
      <c r="C546" s="293" t="str">
        <f t="shared" si="33"/>
        <v>Fraction of Med and High Temp Industrial Heat Shifted to Other Fuels</v>
      </c>
      <c r="D546" s="299" t="s">
        <v>755</v>
      </c>
      <c r="E546" s="298" t="s">
        <v>813</v>
      </c>
      <c r="F546" t="s">
        <v>756</v>
      </c>
      <c r="G546" s="298" t="s">
        <v>814</v>
      </c>
      <c r="H546" s="20">
        <v>1287</v>
      </c>
      <c r="I546" s="295" t="s">
        <v>650</v>
      </c>
      <c r="J546" s="296" t="str">
        <f>IF(ISBLANK(INDEX('Policy Characteristics'!D:D,MATCH($C546,'Policy Characteristics'!$C:$C,0))),"",INDEX('Policy Characteristics'!D:D,MATCH($C546,'Policy Characteristics'!$C:$C,0)))</f>
        <v>Electrification + Hydrogen</v>
      </c>
      <c r="K546" s="293" t="str">
        <f>IF(ISBLANK(INDEX('Policy Characteristics'!E:E,MATCH($C546,'Policy Characteristics'!$C:$C,0))),"",INDEX('Policy Characteristics'!E:E,MATCH($C546,'Policy Characteristics'!$C:$C,0)))</f>
        <v>indst med and high temp fuel type shifting</v>
      </c>
      <c r="L546" s="237">
        <f>IF(ISBLANK(INDEX('Policy Characteristics'!F:F,MATCH($C546,'Policy Characteristics'!$C:$C,0))),"",INDEX('Policy Characteristics'!F:F,MATCH($C546,'Policy Characteristics'!$C:$C,0)))</f>
        <v>0</v>
      </c>
      <c r="M546" s="237">
        <f>IF(ISBLANK(INDEX('Policy Characteristics'!G:G,MATCH($C546,'Policy Characteristics'!$C:$C,0))),"",INDEX('Policy Characteristics'!G:G,MATCH($C546,'Policy Characteristics'!$C:$C,0)))</f>
        <v>1</v>
      </c>
      <c r="N546" s="237">
        <f>IF(ISBLANK(INDEX('Policy Characteristics'!H:H,MATCH($C546,'Policy Characteristics'!$C:$C,0))),"",INDEX('Policy Characteristics'!H:H,MATCH($C546,'Policy Characteristics'!$C:$C,0)))</f>
        <v>0.01</v>
      </c>
      <c r="O546" s="293" t="str">
        <f>IF(ISBLANK(INDEX('Policy Characteristics'!I:I,MATCH($C546,'Policy Characteristics'!$C:$C,0))),"",INDEX('Policy Characteristics'!I:I,MATCH($C546,'Policy Characteristics'!$C:$C,0)))</f>
        <v>% of fuel shifted</v>
      </c>
      <c r="P546" s="293"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6" s="293" t="str">
        <f>IF(ISBLANK(INDEX('Policy Characteristics'!K:K,MATCH($C546,'Policy Characteristics'!$C:$C,0))),"",INDEX('Policy Characteristics'!K:K,MATCH($C546,'Policy Characteristics'!$C:$C,0)))</f>
        <v>industry-ag-main.html#fuel-switching</v>
      </c>
      <c r="R546" s="293" t="str">
        <f>IF(ISBLANK(INDEX('Policy Characteristics'!L:L,MATCH($C546,'Policy Characteristics'!$C:$C,0))),"",INDEX('Policy Characteristics'!L:L,MATCH($C546,'Policy Characteristics'!$C:$C,0)))</f>
        <v>industry-elec-and-hydrogen.html</v>
      </c>
    </row>
    <row r="547" spans="1:18" x14ac:dyDescent="0.25">
      <c r="A547" s="293" t="str">
        <f>IF(ISBLANK(INDEX('Policy Characteristics'!A:A,MATCH($C547,'Policy Characteristics'!$C:$C,0))),"",INDEX('Policy Characteristics'!A:A,MATCH($C547,'Policy Characteristics'!$C:$C,0)))</f>
        <v>Industry</v>
      </c>
      <c r="B547" s="294" t="str">
        <f>IF(ISBLANK(INDEX('Policy Characteristics'!B:B,MATCH($C547,'Policy Characteristics'!$C:$C,0))),"",INDEX('Policy Characteristics'!B:B,MATCH($C547,'Policy Characteristics'!$C:$C,0)))</f>
        <v>Electrification + Hydrogen (Med &amp; High Temp)</v>
      </c>
      <c r="C547" s="293" t="str">
        <f t="shared" si="33"/>
        <v>Fraction of Med and High Temp Industrial Heat Shifted to Other Fuels</v>
      </c>
      <c r="D547" s="299" t="s">
        <v>757</v>
      </c>
      <c r="E547" s="298" t="s">
        <v>795</v>
      </c>
      <c r="F547" t="s">
        <v>758</v>
      </c>
      <c r="G547" s="298" t="s">
        <v>796</v>
      </c>
      <c r="H547" s="20">
        <v>1288</v>
      </c>
      <c r="I547" s="295" t="s">
        <v>650</v>
      </c>
      <c r="J547" s="296" t="str">
        <f>IF(ISBLANK(INDEX('Policy Characteristics'!D:D,MATCH($C547,'Policy Characteristics'!$C:$C,0))),"",INDEX('Policy Characteristics'!D:D,MATCH($C547,'Policy Characteristics'!$C:$C,0)))</f>
        <v>Electrification + Hydrogen</v>
      </c>
      <c r="K547" s="293" t="str">
        <f>IF(ISBLANK(INDEX('Policy Characteristics'!E:E,MATCH($C547,'Policy Characteristics'!$C:$C,0))),"",INDEX('Policy Characteristics'!E:E,MATCH($C547,'Policy Characteristics'!$C:$C,0)))</f>
        <v>indst med and high temp fuel type shifting</v>
      </c>
      <c r="L547" s="237">
        <f>IF(ISBLANK(INDEX('Policy Characteristics'!F:F,MATCH($C547,'Policy Characteristics'!$C:$C,0))),"",INDEX('Policy Characteristics'!F:F,MATCH($C547,'Policy Characteristics'!$C:$C,0)))</f>
        <v>0</v>
      </c>
      <c r="M547" s="237">
        <f>IF(ISBLANK(INDEX('Policy Characteristics'!G:G,MATCH($C547,'Policy Characteristics'!$C:$C,0))),"",INDEX('Policy Characteristics'!G:G,MATCH($C547,'Policy Characteristics'!$C:$C,0)))</f>
        <v>1</v>
      </c>
      <c r="N547" s="237">
        <f>IF(ISBLANK(INDEX('Policy Characteristics'!H:H,MATCH($C547,'Policy Characteristics'!$C:$C,0))),"",INDEX('Policy Characteristics'!H:H,MATCH($C547,'Policy Characteristics'!$C:$C,0)))</f>
        <v>0.01</v>
      </c>
      <c r="O547" s="293" t="str">
        <f>IF(ISBLANK(INDEX('Policy Characteristics'!I:I,MATCH($C547,'Policy Characteristics'!$C:$C,0))),"",INDEX('Policy Characteristics'!I:I,MATCH($C547,'Policy Characteristics'!$C:$C,0)))</f>
        <v>% of fuel shifted</v>
      </c>
      <c r="P547" s="293"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7" s="293" t="str">
        <f>IF(ISBLANK(INDEX('Policy Characteristics'!K:K,MATCH($C547,'Policy Characteristics'!$C:$C,0))),"",INDEX('Policy Characteristics'!K:K,MATCH($C547,'Policy Characteristics'!$C:$C,0)))</f>
        <v>industry-ag-main.html#fuel-switching</v>
      </c>
      <c r="R547" s="293" t="str">
        <f>IF(ISBLANK(INDEX('Policy Characteristics'!L:L,MATCH($C547,'Policy Characteristics'!$C:$C,0))),"",INDEX('Policy Characteristics'!L:L,MATCH($C547,'Policy Characteristics'!$C:$C,0)))</f>
        <v>industry-elec-and-hydrogen.html</v>
      </c>
    </row>
    <row r="548" spans="1:18" x14ac:dyDescent="0.25">
      <c r="A548" s="293" t="str">
        <f>IF(ISBLANK(INDEX('Policy Characteristics'!A:A,MATCH($C548,'Policy Characteristics'!$C:$C,0))),"",INDEX('Policy Characteristics'!A:A,MATCH($C548,'Policy Characteristics'!$C:$C,0)))</f>
        <v>Industry</v>
      </c>
      <c r="B548" s="294" t="str">
        <f>IF(ISBLANK(INDEX('Policy Characteristics'!B:B,MATCH($C548,'Policy Characteristics'!$C:$C,0))),"",INDEX('Policy Characteristics'!B:B,MATCH($C548,'Policy Characteristics'!$C:$C,0)))</f>
        <v>Electrification + Hydrogen (Med &amp; High Temp)</v>
      </c>
      <c r="C548" s="293" t="str">
        <f t="shared" ref="C548:C611" si="34">C$467</f>
        <v>Fraction of Med and High Temp Industrial Heat Shifted to Other Fuels</v>
      </c>
      <c r="D548" s="299" t="s">
        <v>757</v>
      </c>
      <c r="E548" s="298" t="s">
        <v>797</v>
      </c>
      <c r="F548" t="s">
        <v>758</v>
      </c>
      <c r="G548" s="298" t="s">
        <v>798</v>
      </c>
      <c r="H548" s="20">
        <v>1289</v>
      </c>
      <c r="I548" s="295" t="s">
        <v>660</v>
      </c>
      <c r="J548" s="296" t="str">
        <f>IF(ISBLANK(INDEX('Policy Characteristics'!D:D,MATCH($C548,'Policy Characteristics'!$C:$C,0))),"",INDEX('Policy Characteristics'!D:D,MATCH($C548,'Policy Characteristics'!$C:$C,0)))</f>
        <v>Electrification + Hydrogen</v>
      </c>
      <c r="K548" s="293" t="str">
        <f>IF(ISBLANK(INDEX('Policy Characteristics'!E:E,MATCH($C548,'Policy Characteristics'!$C:$C,0))),"",INDEX('Policy Characteristics'!E:E,MATCH($C548,'Policy Characteristics'!$C:$C,0)))</f>
        <v>indst med and high temp fuel type shifting</v>
      </c>
      <c r="L548" s="237">
        <f>IF(ISBLANK(INDEX('Policy Characteristics'!F:F,MATCH($C548,'Policy Characteristics'!$C:$C,0))),"",INDEX('Policy Characteristics'!F:F,MATCH($C548,'Policy Characteristics'!$C:$C,0)))</f>
        <v>0</v>
      </c>
      <c r="M548" s="237">
        <f>IF(ISBLANK(INDEX('Policy Characteristics'!G:G,MATCH($C548,'Policy Characteristics'!$C:$C,0))),"",INDEX('Policy Characteristics'!G:G,MATCH($C548,'Policy Characteristics'!$C:$C,0)))</f>
        <v>1</v>
      </c>
      <c r="N548" s="237">
        <f>IF(ISBLANK(INDEX('Policy Characteristics'!H:H,MATCH($C548,'Policy Characteristics'!$C:$C,0))),"",INDEX('Policy Characteristics'!H:H,MATCH($C548,'Policy Characteristics'!$C:$C,0)))</f>
        <v>0.01</v>
      </c>
      <c r="O548" s="293" t="str">
        <f>IF(ISBLANK(INDEX('Policy Characteristics'!I:I,MATCH($C548,'Policy Characteristics'!$C:$C,0))),"",INDEX('Policy Characteristics'!I:I,MATCH($C548,'Policy Characteristics'!$C:$C,0)))</f>
        <v>% of fuel shifted</v>
      </c>
      <c r="P548" s="293"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8" s="293" t="str">
        <f>IF(ISBLANK(INDEX('Policy Characteristics'!K:K,MATCH($C548,'Policy Characteristics'!$C:$C,0))),"",INDEX('Policy Characteristics'!K:K,MATCH($C548,'Policy Characteristics'!$C:$C,0)))</f>
        <v>industry-ag-main.html#fuel-switching</v>
      </c>
      <c r="R548" s="293" t="str">
        <f>IF(ISBLANK(INDEX('Policy Characteristics'!L:L,MATCH($C548,'Policy Characteristics'!$C:$C,0))),"",INDEX('Policy Characteristics'!L:L,MATCH($C548,'Policy Characteristics'!$C:$C,0)))</f>
        <v>industry-elec-and-hydrogen.html</v>
      </c>
    </row>
    <row r="549" spans="1:18" x14ac:dyDescent="0.25">
      <c r="A549" s="293" t="str">
        <f>IF(ISBLANK(INDEX('Policy Characteristics'!A:A,MATCH($C549,'Policy Characteristics'!$C:$C,0))),"",INDEX('Policy Characteristics'!A:A,MATCH($C549,'Policy Characteristics'!$C:$C,0)))</f>
        <v>Industry</v>
      </c>
      <c r="B549" s="294" t="str">
        <f>IF(ISBLANK(INDEX('Policy Characteristics'!B:B,MATCH($C549,'Policy Characteristics'!$C:$C,0))),"",INDEX('Policy Characteristics'!B:B,MATCH($C549,'Policy Characteristics'!$C:$C,0)))</f>
        <v>Electrification + Hydrogen (Med &amp; High Temp)</v>
      </c>
      <c r="C549" s="293" t="str">
        <f t="shared" si="34"/>
        <v>Fraction of Med and High Temp Industrial Heat Shifted to Other Fuels</v>
      </c>
      <c r="D549" s="299" t="s">
        <v>757</v>
      </c>
      <c r="E549" s="298" t="s">
        <v>799</v>
      </c>
      <c r="F549" t="s">
        <v>758</v>
      </c>
      <c r="G549" s="298" t="s">
        <v>800</v>
      </c>
      <c r="H549" s="20">
        <v>1290</v>
      </c>
      <c r="I549" s="295" t="s">
        <v>660</v>
      </c>
      <c r="J549" s="296" t="str">
        <f>IF(ISBLANK(INDEX('Policy Characteristics'!D:D,MATCH($C549,'Policy Characteristics'!$C:$C,0))),"",INDEX('Policy Characteristics'!D:D,MATCH($C549,'Policy Characteristics'!$C:$C,0)))</f>
        <v>Electrification + Hydrogen</v>
      </c>
      <c r="K549" s="293" t="str">
        <f>IF(ISBLANK(INDEX('Policy Characteristics'!E:E,MATCH($C549,'Policy Characteristics'!$C:$C,0))),"",INDEX('Policy Characteristics'!E:E,MATCH($C549,'Policy Characteristics'!$C:$C,0)))</f>
        <v>indst med and high temp fuel type shifting</v>
      </c>
      <c r="L549" s="237">
        <f>IF(ISBLANK(INDEX('Policy Characteristics'!F:F,MATCH($C549,'Policy Characteristics'!$C:$C,0))),"",INDEX('Policy Characteristics'!F:F,MATCH($C549,'Policy Characteristics'!$C:$C,0)))</f>
        <v>0</v>
      </c>
      <c r="M549" s="237">
        <f>IF(ISBLANK(INDEX('Policy Characteristics'!G:G,MATCH($C549,'Policy Characteristics'!$C:$C,0))),"",INDEX('Policy Characteristics'!G:G,MATCH($C549,'Policy Characteristics'!$C:$C,0)))</f>
        <v>1</v>
      </c>
      <c r="N549" s="237">
        <f>IF(ISBLANK(INDEX('Policy Characteristics'!H:H,MATCH($C549,'Policy Characteristics'!$C:$C,0))),"",INDEX('Policy Characteristics'!H:H,MATCH($C549,'Policy Characteristics'!$C:$C,0)))</f>
        <v>0.01</v>
      </c>
      <c r="O549" s="293" t="str">
        <f>IF(ISBLANK(INDEX('Policy Characteristics'!I:I,MATCH($C549,'Policy Characteristics'!$C:$C,0))),"",INDEX('Policy Characteristics'!I:I,MATCH($C549,'Policy Characteristics'!$C:$C,0)))</f>
        <v>% of fuel shifted</v>
      </c>
      <c r="P549" s="293"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9" s="293" t="str">
        <f>IF(ISBLANK(INDEX('Policy Characteristics'!K:K,MATCH($C549,'Policy Characteristics'!$C:$C,0))),"",INDEX('Policy Characteristics'!K:K,MATCH($C549,'Policy Characteristics'!$C:$C,0)))</f>
        <v>industry-ag-main.html#fuel-switching</v>
      </c>
      <c r="R549" s="293" t="str">
        <f>IF(ISBLANK(INDEX('Policy Characteristics'!L:L,MATCH($C549,'Policy Characteristics'!$C:$C,0))),"",INDEX('Policy Characteristics'!L:L,MATCH($C549,'Policy Characteristics'!$C:$C,0)))</f>
        <v>industry-elec-and-hydrogen.html</v>
      </c>
    </row>
    <row r="550" spans="1:18" x14ac:dyDescent="0.25">
      <c r="A550" s="293" t="str">
        <f>IF(ISBLANK(INDEX('Policy Characteristics'!A:A,MATCH($C550,'Policy Characteristics'!$C:$C,0))),"",INDEX('Policy Characteristics'!A:A,MATCH($C550,'Policy Characteristics'!$C:$C,0)))</f>
        <v>Industry</v>
      </c>
      <c r="B550" s="294" t="str">
        <f>IF(ISBLANK(INDEX('Policy Characteristics'!B:B,MATCH($C550,'Policy Characteristics'!$C:$C,0))),"",INDEX('Policy Characteristics'!B:B,MATCH($C550,'Policy Characteristics'!$C:$C,0)))</f>
        <v>Electrification + Hydrogen (Med &amp; High Temp)</v>
      </c>
      <c r="C550" s="293" t="str">
        <f t="shared" si="34"/>
        <v>Fraction of Med and High Temp Industrial Heat Shifted to Other Fuels</v>
      </c>
      <c r="D550" s="299" t="s">
        <v>757</v>
      </c>
      <c r="E550" s="298" t="s">
        <v>801</v>
      </c>
      <c r="F550" t="s">
        <v>758</v>
      </c>
      <c r="G550" s="298" t="s">
        <v>802</v>
      </c>
      <c r="H550" s="20">
        <v>1291</v>
      </c>
      <c r="I550" s="295" t="s">
        <v>660</v>
      </c>
      <c r="J550" s="296" t="str">
        <f>IF(ISBLANK(INDEX('Policy Characteristics'!D:D,MATCH($C550,'Policy Characteristics'!$C:$C,0))),"",INDEX('Policy Characteristics'!D:D,MATCH($C550,'Policy Characteristics'!$C:$C,0)))</f>
        <v>Electrification + Hydrogen</v>
      </c>
      <c r="K550" s="293" t="str">
        <f>IF(ISBLANK(INDEX('Policy Characteristics'!E:E,MATCH($C550,'Policy Characteristics'!$C:$C,0))),"",INDEX('Policy Characteristics'!E:E,MATCH($C550,'Policy Characteristics'!$C:$C,0)))</f>
        <v>indst med and high temp fuel type shifting</v>
      </c>
      <c r="L550" s="237">
        <f>IF(ISBLANK(INDEX('Policy Characteristics'!F:F,MATCH($C550,'Policy Characteristics'!$C:$C,0))),"",INDEX('Policy Characteristics'!F:F,MATCH($C550,'Policy Characteristics'!$C:$C,0)))</f>
        <v>0</v>
      </c>
      <c r="M550" s="237">
        <f>IF(ISBLANK(INDEX('Policy Characteristics'!G:G,MATCH($C550,'Policy Characteristics'!$C:$C,0))),"",INDEX('Policy Characteristics'!G:G,MATCH($C550,'Policy Characteristics'!$C:$C,0)))</f>
        <v>1</v>
      </c>
      <c r="N550" s="237">
        <f>IF(ISBLANK(INDEX('Policy Characteristics'!H:H,MATCH($C550,'Policy Characteristics'!$C:$C,0))),"",INDEX('Policy Characteristics'!H:H,MATCH($C550,'Policy Characteristics'!$C:$C,0)))</f>
        <v>0.01</v>
      </c>
      <c r="O550" s="293" t="str">
        <f>IF(ISBLANK(INDEX('Policy Characteristics'!I:I,MATCH($C550,'Policy Characteristics'!$C:$C,0))),"",INDEX('Policy Characteristics'!I:I,MATCH($C550,'Policy Characteristics'!$C:$C,0)))</f>
        <v>% of fuel shifted</v>
      </c>
      <c r="P550" s="293"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0" s="293" t="str">
        <f>IF(ISBLANK(INDEX('Policy Characteristics'!K:K,MATCH($C550,'Policy Characteristics'!$C:$C,0))),"",INDEX('Policy Characteristics'!K:K,MATCH($C550,'Policy Characteristics'!$C:$C,0)))</f>
        <v>industry-ag-main.html#fuel-switching</v>
      </c>
      <c r="R550" s="293" t="str">
        <f>IF(ISBLANK(INDEX('Policy Characteristics'!L:L,MATCH($C550,'Policy Characteristics'!$C:$C,0))),"",INDEX('Policy Characteristics'!L:L,MATCH($C550,'Policy Characteristics'!$C:$C,0)))</f>
        <v>industry-elec-and-hydrogen.html</v>
      </c>
    </row>
    <row r="551" spans="1:18" x14ac:dyDescent="0.25">
      <c r="A551" s="293" t="str">
        <f>IF(ISBLANK(INDEX('Policy Characteristics'!A:A,MATCH($C551,'Policy Characteristics'!$C:$C,0))),"",INDEX('Policy Characteristics'!A:A,MATCH($C551,'Policy Characteristics'!$C:$C,0)))</f>
        <v>Industry</v>
      </c>
      <c r="B551" s="294" t="str">
        <f>IF(ISBLANK(INDEX('Policy Characteristics'!B:B,MATCH($C551,'Policy Characteristics'!$C:$C,0))),"",INDEX('Policy Characteristics'!B:B,MATCH($C551,'Policy Characteristics'!$C:$C,0)))</f>
        <v>Electrification + Hydrogen (Med &amp; High Temp)</v>
      </c>
      <c r="C551" s="293" t="str">
        <f t="shared" si="34"/>
        <v>Fraction of Med and High Temp Industrial Heat Shifted to Other Fuels</v>
      </c>
      <c r="D551" s="299" t="s">
        <v>757</v>
      </c>
      <c r="E551" s="298" t="s">
        <v>803</v>
      </c>
      <c r="F551" t="s">
        <v>758</v>
      </c>
      <c r="G551" s="298" t="s">
        <v>804</v>
      </c>
      <c r="H551" s="20">
        <v>1292</v>
      </c>
      <c r="I551" s="295" t="s">
        <v>660</v>
      </c>
      <c r="J551" s="296" t="str">
        <f>IF(ISBLANK(INDEX('Policy Characteristics'!D:D,MATCH($C551,'Policy Characteristics'!$C:$C,0))),"",INDEX('Policy Characteristics'!D:D,MATCH($C551,'Policy Characteristics'!$C:$C,0)))</f>
        <v>Electrification + Hydrogen</v>
      </c>
      <c r="K551" s="293" t="str">
        <f>IF(ISBLANK(INDEX('Policy Characteristics'!E:E,MATCH($C551,'Policy Characteristics'!$C:$C,0))),"",INDEX('Policy Characteristics'!E:E,MATCH($C551,'Policy Characteristics'!$C:$C,0)))</f>
        <v>indst med and high temp fuel type shifting</v>
      </c>
      <c r="L551" s="237">
        <f>IF(ISBLANK(INDEX('Policy Characteristics'!F:F,MATCH($C551,'Policy Characteristics'!$C:$C,0))),"",INDEX('Policy Characteristics'!F:F,MATCH($C551,'Policy Characteristics'!$C:$C,0)))</f>
        <v>0</v>
      </c>
      <c r="M551" s="237">
        <f>IF(ISBLANK(INDEX('Policy Characteristics'!G:G,MATCH($C551,'Policy Characteristics'!$C:$C,0))),"",INDEX('Policy Characteristics'!G:G,MATCH($C551,'Policy Characteristics'!$C:$C,0)))</f>
        <v>1</v>
      </c>
      <c r="N551" s="237">
        <f>IF(ISBLANK(INDEX('Policy Characteristics'!H:H,MATCH($C551,'Policy Characteristics'!$C:$C,0))),"",INDEX('Policy Characteristics'!H:H,MATCH($C551,'Policy Characteristics'!$C:$C,0)))</f>
        <v>0.01</v>
      </c>
      <c r="O551" s="293" t="str">
        <f>IF(ISBLANK(INDEX('Policy Characteristics'!I:I,MATCH($C551,'Policy Characteristics'!$C:$C,0))),"",INDEX('Policy Characteristics'!I:I,MATCH($C551,'Policy Characteristics'!$C:$C,0)))</f>
        <v>% of fuel shifted</v>
      </c>
      <c r="P551" s="293"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1" s="293" t="str">
        <f>IF(ISBLANK(INDEX('Policy Characteristics'!K:K,MATCH($C551,'Policy Characteristics'!$C:$C,0))),"",INDEX('Policy Characteristics'!K:K,MATCH($C551,'Policy Characteristics'!$C:$C,0)))</f>
        <v>industry-ag-main.html#fuel-switching</v>
      </c>
      <c r="R551" s="293" t="str">
        <f>IF(ISBLANK(INDEX('Policy Characteristics'!L:L,MATCH($C551,'Policy Characteristics'!$C:$C,0))),"",INDEX('Policy Characteristics'!L:L,MATCH($C551,'Policy Characteristics'!$C:$C,0)))</f>
        <v>industry-elec-and-hydrogen.html</v>
      </c>
    </row>
    <row r="552" spans="1:18" x14ac:dyDescent="0.25">
      <c r="A552" s="293" t="str">
        <f>IF(ISBLANK(INDEX('Policy Characteristics'!A:A,MATCH($C552,'Policy Characteristics'!$C:$C,0))),"",INDEX('Policy Characteristics'!A:A,MATCH($C552,'Policy Characteristics'!$C:$C,0)))</f>
        <v>Industry</v>
      </c>
      <c r="B552" s="294" t="str">
        <f>IF(ISBLANK(INDEX('Policy Characteristics'!B:B,MATCH($C552,'Policy Characteristics'!$C:$C,0))),"",INDEX('Policy Characteristics'!B:B,MATCH($C552,'Policy Characteristics'!$C:$C,0)))</f>
        <v>Electrification + Hydrogen (Med &amp; High Temp)</v>
      </c>
      <c r="C552" s="293" t="str">
        <f t="shared" si="34"/>
        <v>Fraction of Med and High Temp Industrial Heat Shifted to Other Fuels</v>
      </c>
      <c r="D552" s="299" t="s">
        <v>757</v>
      </c>
      <c r="E552" s="298" t="s">
        <v>805</v>
      </c>
      <c r="F552" t="s">
        <v>758</v>
      </c>
      <c r="G552" s="298" t="s">
        <v>806</v>
      </c>
      <c r="H552" s="20">
        <v>1293</v>
      </c>
      <c r="I552" s="295" t="s">
        <v>660</v>
      </c>
      <c r="J552" s="296" t="str">
        <f>IF(ISBLANK(INDEX('Policy Characteristics'!D:D,MATCH($C552,'Policy Characteristics'!$C:$C,0))),"",INDEX('Policy Characteristics'!D:D,MATCH($C552,'Policy Characteristics'!$C:$C,0)))</f>
        <v>Electrification + Hydrogen</v>
      </c>
      <c r="K552" s="293" t="str">
        <f>IF(ISBLANK(INDEX('Policy Characteristics'!E:E,MATCH($C552,'Policy Characteristics'!$C:$C,0))),"",INDEX('Policy Characteristics'!E:E,MATCH($C552,'Policy Characteristics'!$C:$C,0)))</f>
        <v>indst med and high temp fuel type shifting</v>
      </c>
      <c r="L552" s="237">
        <f>IF(ISBLANK(INDEX('Policy Characteristics'!F:F,MATCH($C552,'Policy Characteristics'!$C:$C,0))),"",INDEX('Policy Characteristics'!F:F,MATCH($C552,'Policy Characteristics'!$C:$C,0)))</f>
        <v>0</v>
      </c>
      <c r="M552" s="237">
        <f>IF(ISBLANK(INDEX('Policy Characteristics'!G:G,MATCH($C552,'Policy Characteristics'!$C:$C,0))),"",INDEX('Policy Characteristics'!G:G,MATCH($C552,'Policy Characteristics'!$C:$C,0)))</f>
        <v>1</v>
      </c>
      <c r="N552" s="237">
        <f>IF(ISBLANK(INDEX('Policy Characteristics'!H:H,MATCH($C552,'Policy Characteristics'!$C:$C,0))),"",INDEX('Policy Characteristics'!H:H,MATCH($C552,'Policy Characteristics'!$C:$C,0)))</f>
        <v>0.01</v>
      </c>
      <c r="O552" s="293" t="str">
        <f>IF(ISBLANK(INDEX('Policy Characteristics'!I:I,MATCH($C552,'Policy Characteristics'!$C:$C,0))),"",INDEX('Policy Characteristics'!I:I,MATCH($C552,'Policy Characteristics'!$C:$C,0)))</f>
        <v>% of fuel shifted</v>
      </c>
      <c r="P552" s="293"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2" s="293" t="str">
        <f>IF(ISBLANK(INDEX('Policy Characteristics'!K:K,MATCH($C552,'Policy Characteristics'!$C:$C,0))),"",INDEX('Policy Characteristics'!K:K,MATCH($C552,'Policy Characteristics'!$C:$C,0)))</f>
        <v>industry-ag-main.html#fuel-switching</v>
      </c>
      <c r="R552" s="293" t="str">
        <f>IF(ISBLANK(INDEX('Policy Characteristics'!L:L,MATCH($C552,'Policy Characteristics'!$C:$C,0))),"",INDEX('Policy Characteristics'!L:L,MATCH($C552,'Policy Characteristics'!$C:$C,0)))</f>
        <v>industry-elec-and-hydrogen.html</v>
      </c>
    </row>
    <row r="553" spans="1:18" x14ac:dyDescent="0.25">
      <c r="A553" s="293" t="str">
        <f>IF(ISBLANK(INDEX('Policy Characteristics'!A:A,MATCH($C553,'Policy Characteristics'!$C:$C,0))),"",INDEX('Policy Characteristics'!A:A,MATCH($C553,'Policy Characteristics'!$C:$C,0)))</f>
        <v>Industry</v>
      </c>
      <c r="B553" s="294" t="str">
        <f>IF(ISBLANK(INDEX('Policy Characteristics'!B:B,MATCH($C553,'Policy Characteristics'!$C:$C,0))),"",INDEX('Policy Characteristics'!B:B,MATCH($C553,'Policy Characteristics'!$C:$C,0)))</f>
        <v>Electrification + Hydrogen (Med &amp; High Temp)</v>
      </c>
      <c r="C553" s="293" t="str">
        <f t="shared" si="34"/>
        <v>Fraction of Med and High Temp Industrial Heat Shifted to Other Fuels</v>
      </c>
      <c r="D553" s="299" t="s">
        <v>757</v>
      </c>
      <c r="E553" s="298" t="s">
        <v>807</v>
      </c>
      <c r="F553" t="s">
        <v>758</v>
      </c>
      <c r="G553" s="298" t="s">
        <v>808</v>
      </c>
      <c r="H553" s="20">
        <v>1294</v>
      </c>
      <c r="I553" s="295" t="s">
        <v>660</v>
      </c>
      <c r="J553" s="296" t="str">
        <f>IF(ISBLANK(INDEX('Policy Characteristics'!D:D,MATCH($C553,'Policy Characteristics'!$C:$C,0))),"",INDEX('Policy Characteristics'!D:D,MATCH($C553,'Policy Characteristics'!$C:$C,0)))</f>
        <v>Electrification + Hydrogen</v>
      </c>
      <c r="K553" s="293" t="str">
        <f>IF(ISBLANK(INDEX('Policy Characteristics'!E:E,MATCH($C553,'Policy Characteristics'!$C:$C,0))),"",INDEX('Policy Characteristics'!E:E,MATCH($C553,'Policy Characteristics'!$C:$C,0)))</f>
        <v>indst med and high temp fuel type shifting</v>
      </c>
      <c r="L553" s="237">
        <f>IF(ISBLANK(INDEX('Policy Characteristics'!F:F,MATCH($C553,'Policy Characteristics'!$C:$C,0))),"",INDEX('Policy Characteristics'!F:F,MATCH($C553,'Policy Characteristics'!$C:$C,0)))</f>
        <v>0</v>
      </c>
      <c r="M553" s="237">
        <f>IF(ISBLANK(INDEX('Policy Characteristics'!G:G,MATCH($C553,'Policy Characteristics'!$C:$C,0))),"",INDEX('Policy Characteristics'!G:G,MATCH($C553,'Policy Characteristics'!$C:$C,0)))</f>
        <v>1</v>
      </c>
      <c r="N553" s="237">
        <f>IF(ISBLANK(INDEX('Policy Characteristics'!H:H,MATCH($C553,'Policy Characteristics'!$C:$C,0))),"",INDEX('Policy Characteristics'!H:H,MATCH($C553,'Policy Characteristics'!$C:$C,0)))</f>
        <v>0.01</v>
      </c>
      <c r="O553" s="293" t="str">
        <f>IF(ISBLANK(INDEX('Policy Characteristics'!I:I,MATCH($C553,'Policy Characteristics'!$C:$C,0))),"",INDEX('Policy Characteristics'!I:I,MATCH($C553,'Policy Characteristics'!$C:$C,0)))</f>
        <v>% of fuel shifted</v>
      </c>
      <c r="P553" s="293"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3" s="293" t="str">
        <f>IF(ISBLANK(INDEX('Policy Characteristics'!K:K,MATCH($C553,'Policy Characteristics'!$C:$C,0))),"",INDEX('Policy Characteristics'!K:K,MATCH($C553,'Policy Characteristics'!$C:$C,0)))</f>
        <v>industry-ag-main.html#fuel-switching</v>
      </c>
      <c r="R553" s="293" t="str">
        <f>IF(ISBLANK(INDEX('Policy Characteristics'!L:L,MATCH($C553,'Policy Characteristics'!$C:$C,0))),"",INDEX('Policy Characteristics'!L:L,MATCH($C553,'Policy Characteristics'!$C:$C,0)))</f>
        <v>industry-elec-and-hydrogen.html</v>
      </c>
    </row>
    <row r="554" spans="1:18" x14ac:dyDescent="0.25">
      <c r="A554" s="293" t="str">
        <f>IF(ISBLANK(INDEX('Policy Characteristics'!A:A,MATCH($C554,'Policy Characteristics'!$C:$C,0))),"",INDEX('Policy Characteristics'!A:A,MATCH($C554,'Policy Characteristics'!$C:$C,0)))</f>
        <v>Industry</v>
      </c>
      <c r="B554" s="294" t="str">
        <f>IF(ISBLANK(INDEX('Policy Characteristics'!B:B,MATCH($C554,'Policy Characteristics'!$C:$C,0))),"",INDEX('Policy Characteristics'!B:B,MATCH($C554,'Policy Characteristics'!$C:$C,0)))</f>
        <v>Electrification + Hydrogen (Med &amp; High Temp)</v>
      </c>
      <c r="C554" s="293" t="str">
        <f t="shared" si="34"/>
        <v>Fraction of Med and High Temp Industrial Heat Shifted to Other Fuels</v>
      </c>
      <c r="D554" s="299" t="s">
        <v>757</v>
      </c>
      <c r="E554" s="298" t="s">
        <v>809</v>
      </c>
      <c r="F554" t="s">
        <v>758</v>
      </c>
      <c r="G554" s="298" t="s">
        <v>810</v>
      </c>
      <c r="H554" s="20">
        <v>1295</v>
      </c>
      <c r="I554" s="295" t="s">
        <v>660</v>
      </c>
      <c r="J554" s="296" t="str">
        <f>IF(ISBLANK(INDEX('Policy Characteristics'!D:D,MATCH($C554,'Policy Characteristics'!$C:$C,0))),"",INDEX('Policy Characteristics'!D:D,MATCH($C554,'Policy Characteristics'!$C:$C,0)))</f>
        <v>Electrification + Hydrogen</v>
      </c>
      <c r="K554" s="293" t="str">
        <f>IF(ISBLANK(INDEX('Policy Characteristics'!E:E,MATCH($C554,'Policy Characteristics'!$C:$C,0))),"",INDEX('Policy Characteristics'!E:E,MATCH($C554,'Policy Characteristics'!$C:$C,0)))</f>
        <v>indst med and high temp fuel type shifting</v>
      </c>
      <c r="L554" s="237">
        <f>IF(ISBLANK(INDEX('Policy Characteristics'!F:F,MATCH($C554,'Policy Characteristics'!$C:$C,0))),"",INDEX('Policy Characteristics'!F:F,MATCH($C554,'Policy Characteristics'!$C:$C,0)))</f>
        <v>0</v>
      </c>
      <c r="M554" s="237">
        <f>IF(ISBLANK(INDEX('Policy Characteristics'!G:G,MATCH($C554,'Policy Characteristics'!$C:$C,0))),"",INDEX('Policy Characteristics'!G:G,MATCH($C554,'Policy Characteristics'!$C:$C,0)))</f>
        <v>1</v>
      </c>
      <c r="N554" s="237">
        <f>IF(ISBLANK(INDEX('Policy Characteristics'!H:H,MATCH($C554,'Policy Characteristics'!$C:$C,0))),"",INDEX('Policy Characteristics'!H:H,MATCH($C554,'Policy Characteristics'!$C:$C,0)))</f>
        <v>0.01</v>
      </c>
      <c r="O554" s="293" t="str">
        <f>IF(ISBLANK(INDEX('Policy Characteristics'!I:I,MATCH($C554,'Policy Characteristics'!$C:$C,0))),"",INDEX('Policy Characteristics'!I:I,MATCH($C554,'Policy Characteristics'!$C:$C,0)))</f>
        <v>% of fuel shifted</v>
      </c>
      <c r="P554" s="293"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4" s="293" t="str">
        <f>IF(ISBLANK(INDEX('Policy Characteristics'!K:K,MATCH($C554,'Policy Characteristics'!$C:$C,0))),"",INDEX('Policy Characteristics'!K:K,MATCH($C554,'Policy Characteristics'!$C:$C,0)))</f>
        <v>industry-ag-main.html#fuel-switching</v>
      </c>
      <c r="R554" s="293" t="str">
        <f>IF(ISBLANK(INDEX('Policy Characteristics'!L:L,MATCH($C554,'Policy Characteristics'!$C:$C,0))),"",INDEX('Policy Characteristics'!L:L,MATCH($C554,'Policy Characteristics'!$C:$C,0)))</f>
        <v>industry-elec-and-hydrogen.html</v>
      </c>
    </row>
    <row r="555" spans="1:18" x14ac:dyDescent="0.25">
      <c r="A555" s="293" t="str">
        <f>IF(ISBLANK(INDEX('Policy Characteristics'!A:A,MATCH($C555,'Policy Characteristics'!$C:$C,0))),"",INDEX('Policy Characteristics'!A:A,MATCH($C555,'Policy Characteristics'!$C:$C,0)))</f>
        <v>Industry</v>
      </c>
      <c r="B555" s="294" t="str">
        <f>IF(ISBLANK(INDEX('Policy Characteristics'!B:B,MATCH($C555,'Policy Characteristics'!$C:$C,0))),"",INDEX('Policy Characteristics'!B:B,MATCH($C555,'Policy Characteristics'!$C:$C,0)))</f>
        <v>Electrification + Hydrogen (Med &amp; High Temp)</v>
      </c>
      <c r="C555" s="293" t="str">
        <f t="shared" si="34"/>
        <v>Fraction of Med and High Temp Industrial Heat Shifted to Other Fuels</v>
      </c>
      <c r="D555" s="299" t="s">
        <v>757</v>
      </c>
      <c r="E555" s="298" t="s">
        <v>811</v>
      </c>
      <c r="F555" t="s">
        <v>758</v>
      </c>
      <c r="G555" s="298" t="s">
        <v>812</v>
      </c>
      <c r="H555" s="20">
        <v>1296</v>
      </c>
      <c r="I555" s="295" t="s">
        <v>660</v>
      </c>
      <c r="J555" s="296" t="str">
        <f>IF(ISBLANK(INDEX('Policy Characteristics'!D:D,MATCH($C555,'Policy Characteristics'!$C:$C,0))),"",INDEX('Policy Characteristics'!D:D,MATCH($C555,'Policy Characteristics'!$C:$C,0)))</f>
        <v>Electrification + Hydrogen</v>
      </c>
      <c r="K555" s="293" t="str">
        <f>IF(ISBLANK(INDEX('Policy Characteristics'!E:E,MATCH($C555,'Policy Characteristics'!$C:$C,0))),"",INDEX('Policy Characteristics'!E:E,MATCH($C555,'Policy Characteristics'!$C:$C,0)))</f>
        <v>indst med and high temp fuel type shifting</v>
      </c>
      <c r="L555" s="237">
        <f>IF(ISBLANK(INDEX('Policy Characteristics'!F:F,MATCH($C555,'Policy Characteristics'!$C:$C,0))),"",INDEX('Policy Characteristics'!F:F,MATCH($C555,'Policy Characteristics'!$C:$C,0)))</f>
        <v>0</v>
      </c>
      <c r="M555" s="237">
        <f>IF(ISBLANK(INDEX('Policy Characteristics'!G:G,MATCH($C555,'Policy Characteristics'!$C:$C,0))),"",INDEX('Policy Characteristics'!G:G,MATCH($C555,'Policy Characteristics'!$C:$C,0)))</f>
        <v>1</v>
      </c>
      <c r="N555" s="237">
        <f>IF(ISBLANK(INDEX('Policy Characteristics'!H:H,MATCH($C555,'Policy Characteristics'!$C:$C,0))),"",INDEX('Policy Characteristics'!H:H,MATCH($C555,'Policy Characteristics'!$C:$C,0)))</f>
        <v>0.01</v>
      </c>
      <c r="O555" s="293" t="str">
        <f>IF(ISBLANK(INDEX('Policy Characteristics'!I:I,MATCH($C555,'Policy Characteristics'!$C:$C,0))),"",INDEX('Policy Characteristics'!I:I,MATCH($C555,'Policy Characteristics'!$C:$C,0)))</f>
        <v>% of fuel shifted</v>
      </c>
      <c r="P555" s="293"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5" s="293" t="str">
        <f>IF(ISBLANK(INDEX('Policy Characteristics'!K:K,MATCH($C555,'Policy Characteristics'!$C:$C,0))),"",INDEX('Policy Characteristics'!K:K,MATCH($C555,'Policy Characteristics'!$C:$C,0)))</f>
        <v>industry-ag-main.html#fuel-switching</v>
      </c>
      <c r="R555" s="293" t="str">
        <f>IF(ISBLANK(INDEX('Policy Characteristics'!L:L,MATCH($C555,'Policy Characteristics'!$C:$C,0))),"",INDEX('Policy Characteristics'!L:L,MATCH($C555,'Policy Characteristics'!$C:$C,0)))</f>
        <v>industry-elec-and-hydrogen.html</v>
      </c>
    </row>
    <row r="556" spans="1:18" x14ac:dyDescent="0.25">
      <c r="A556" s="293" t="str">
        <f>IF(ISBLANK(INDEX('Policy Characteristics'!A:A,MATCH($C556,'Policy Characteristics'!$C:$C,0))),"",INDEX('Policy Characteristics'!A:A,MATCH($C556,'Policy Characteristics'!$C:$C,0)))</f>
        <v>Industry</v>
      </c>
      <c r="B556" s="294" t="str">
        <f>IF(ISBLANK(INDEX('Policy Characteristics'!B:B,MATCH($C556,'Policy Characteristics'!$C:$C,0))),"",INDEX('Policy Characteristics'!B:B,MATCH($C556,'Policy Characteristics'!$C:$C,0)))</f>
        <v>Electrification + Hydrogen (Med &amp; High Temp)</v>
      </c>
      <c r="C556" s="293" t="str">
        <f t="shared" si="34"/>
        <v>Fraction of Med and High Temp Industrial Heat Shifted to Other Fuels</v>
      </c>
      <c r="D556" s="299" t="s">
        <v>757</v>
      </c>
      <c r="E556" s="298" t="s">
        <v>813</v>
      </c>
      <c r="F556" t="s">
        <v>758</v>
      </c>
      <c r="G556" s="298" t="s">
        <v>814</v>
      </c>
      <c r="H556" s="20">
        <v>1297</v>
      </c>
      <c r="I556" s="295" t="s">
        <v>650</v>
      </c>
      <c r="J556" s="296" t="str">
        <f>IF(ISBLANK(INDEX('Policy Characteristics'!D:D,MATCH($C556,'Policy Characteristics'!$C:$C,0))),"",INDEX('Policy Characteristics'!D:D,MATCH($C556,'Policy Characteristics'!$C:$C,0)))</f>
        <v>Electrification + Hydrogen</v>
      </c>
      <c r="K556" s="293" t="str">
        <f>IF(ISBLANK(INDEX('Policy Characteristics'!E:E,MATCH($C556,'Policy Characteristics'!$C:$C,0))),"",INDEX('Policy Characteristics'!E:E,MATCH($C556,'Policy Characteristics'!$C:$C,0)))</f>
        <v>indst med and high temp fuel type shifting</v>
      </c>
      <c r="L556" s="237">
        <f>IF(ISBLANK(INDEX('Policy Characteristics'!F:F,MATCH($C556,'Policy Characteristics'!$C:$C,0))),"",INDEX('Policy Characteristics'!F:F,MATCH($C556,'Policy Characteristics'!$C:$C,0)))</f>
        <v>0</v>
      </c>
      <c r="M556" s="237">
        <f>IF(ISBLANK(INDEX('Policy Characteristics'!G:G,MATCH($C556,'Policy Characteristics'!$C:$C,0))),"",INDEX('Policy Characteristics'!G:G,MATCH($C556,'Policy Characteristics'!$C:$C,0)))</f>
        <v>1</v>
      </c>
      <c r="N556" s="237">
        <f>IF(ISBLANK(INDEX('Policy Characteristics'!H:H,MATCH($C556,'Policy Characteristics'!$C:$C,0))),"",INDEX('Policy Characteristics'!H:H,MATCH($C556,'Policy Characteristics'!$C:$C,0)))</f>
        <v>0.01</v>
      </c>
      <c r="O556" s="293" t="str">
        <f>IF(ISBLANK(INDEX('Policy Characteristics'!I:I,MATCH($C556,'Policy Characteristics'!$C:$C,0))),"",INDEX('Policy Characteristics'!I:I,MATCH($C556,'Policy Characteristics'!$C:$C,0)))</f>
        <v>% of fuel shifted</v>
      </c>
      <c r="P556" s="293"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6" s="293" t="str">
        <f>IF(ISBLANK(INDEX('Policy Characteristics'!K:K,MATCH($C556,'Policy Characteristics'!$C:$C,0))),"",INDEX('Policy Characteristics'!K:K,MATCH($C556,'Policy Characteristics'!$C:$C,0)))</f>
        <v>industry-ag-main.html#fuel-switching</v>
      </c>
      <c r="R556" s="293" t="str">
        <f>IF(ISBLANK(INDEX('Policy Characteristics'!L:L,MATCH($C556,'Policy Characteristics'!$C:$C,0))),"",INDEX('Policy Characteristics'!L:L,MATCH($C556,'Policy Characteristics'!$C:$C,0)))</f>
        <v>industry-elec-and-hydrogen.html</v>
      </c>
    </row>
    <row r="557" spans="1:18" x14ac:dyDescent="0.25">
      <c r="A557" s="293" t="str">
        <f>IF(ISBLANK(INDEX('Policy Characteristics'!A:A,MATCH($C557,'Policy Characteristics'!$C:$C,0))),"",INDEX('Policy Characteristics'!A:A,MATCH($C557,'Policy Characteristics'!$C:$C,0)))</f>
        <v>Industry</v>
      </c>
      <c r="B557" s="294" t="str">
        <f>IF(ISBLANK(INDEX('Policy Characteristics'!B:B,MATCH($C557,'Policy Characteristics'!$C:$C,0))),"",INDEX('Policy Characteristics'!B:B,MATCH($C557,'Policy Characteristics'!$C:$C,0)))</f>
        <v>Electrification + Hydrogen (Med &amp; High Temp)</v>
      </c>
      <c r="C557" s="293" t="str">
        <f t="shared" si="34"/>
        <v>Fraction of Med and High Temp Industrial Heat Shifted to Other Fuels</v>
      </c>
      <c r="D557" s="299" t="s">
        <v>759</v>
      </c>
      <c r="E557" s="298" t="s">
        <v>795</v>
      </c>
      <c r="F557" t="s">
        <v>760</v>
      </c>
      <c r="G557" s="298" t="s">
        <v>796</v>
      </c>
      <c r="H557" s="20">
        <v>1298</v>
      </c>
      <c r="I557" s="295" t="s">
        <v>650</v>
      </c>
      <c r="J557" s="296" t="str">
        <f>IF(ISBLANK(INDEX('Policy Characteristics'!D:D,MATCH($C557,'Policy Characteristics'!$C:$C,0))),"",INDEX('Policy Characteristics'!D:D,MATCH($C557,'Policy Characteristics'!$C:$C,0)))</f>
        <v>Electrification + Hydrogen</v>
      </c>
      <c r="K557" s="293" t="str">
        <f>IF(ISBLANK(INDEX('Policy Characteristics'!E:E,MATCH($C557,'Policy Characteristics'!$C:$C,0))),"",INDEX('Policy Characteristics'!E:E,MATCH($C557,'Policy Characteristics'!$C:$C,0)))</f>
        <v>indst med and high temp fuel type shifting</v>
      </c>
      <c r="L557" s="237">
        <f>IF(ISBLANK(INDEX('Policy Characteristics'!F:F,MATCH($C557,'Policy Characteristics'!$C:$C,0))),"",INDEX('Policy Characteristics'!F:F,MATCH($C557,'Policy Characteristics'!$C:$C,0)))</f>
        <v>0</v>
      </c>
      <c r="M557" s="237">
        <f>IF(ISBLANK(INDEX('Policy Characteristics'!G:G,MATCH($C557,'Policy Characteristics'!$C:$C,0))),"",INDEX('Policy Characteristics'!G:G,MATCH($C557,'Policy Characteristics'!$C:$C,0)))</f>
        <v>1</v>
      </c>
      <c r="N557" s="237">
        <f>IF(ISBLANK(INDEX('Policy Characteristics'!H:H,MATCH($C557,'Policy Characteristics'!$C:$C,0))),"",INDEX('Policy Characteristics'!H:H,MATCH($C557,'Policy Characteristics'!$C:$C,0)))</f>
        <v>0.01</v>
      </c>
      <c r="O557" s="293" t="str">
        <f>IF(ISBLANK(INDEX('Policy Characteristics'!I:I,MATCH($C557,'Policy Characteristics'!$C:$C,0))),"",INDEX('Policy Characteristics'!I:I,MATCH($C557,'Policy Characteristics'!$C:$C,0)))</f>
        <v>% of fuel shifted</v>
      </c>
      <c r="P557" s="293"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7" s="293" t="str">
        <f>IF(ISBLANK(INDEX('Policy Characteristics'!K:K,MATCH($C557,'Policy Characteristics'!$C:$C,0))),"",INDEX('Policy Characteristics'!K:K,MATCH($C557,'Policy Characteristics'!$C:$C,0)))</f>
        <v>industry-ag-main.html#fuel-switching</v>
      </c>
      <c r="R557" s="293" t="str">
        <f>IF(ISBLANK(INDEX('Policy Characteristics'!L:L,MATCH($C557,'Policy Characteristics'!$C:$C,0))),"",INDEX('Policy Characteristics'!L:L,MATCH($C557,'Policy Characteristics'!$C:$C,0)))</f>
        <v>industry-elec-and-hydrogen.html</v>
      </c>
    </row>
    <row r="558" spans="1:18" x14ac:dyDescent="0.25">
      <c r="A558" s="293" t="str">
        <f>IF(ISBLANK(INDEX('Policy Characteristics'!A:A,MATCH($C558,'Policy Characteristics'!$C:$C,0))),"",INDEX('Policy Characteristics'!A:A,MATCH($C558,'Policy Characteristics'!$C:$C,0)))</f>
        <v>Industry</v>
      </c>
      <c r="B558" s="294" t="str">
        <f>IF(ISBLANK(INDEX('Policy Characteristics'!B:B,MATCH($C558,'Policy Characteristics'!$C:$C,0))),"",INDEX('Policy Characteristics'!B:B,MATCH($C558,'Policy Characteristics'!$C:$C,0)))</f>
        <v>Electrification + Hydrogen (Med &amp; High Temp)</v>
      </c>
      <c r="C558" s="293" t="str">
        <f t="shared" si="34"/>
        <v>Fraction of Med and High Temp Industrial Heat Shifted to Other Fuels</v>
      </c>
      <c r="D558" s="299" t="s">
        <v>759</v>
      </c>
      <c r="E558" s="298" t="s">
        <v>797</v>
      </c>
      <c r="F558" t="s">
        <v>760</v>
      </c>
      <c r="G558" s="298" t="s">
        <v>798</v>
      </c>
      <c r="H558" s="20">
        <v>1299</v>
      </c>
      <c r="I558" s="295" t="s">
        <v>660</v>
      </c>
      <c r="J558" s="296" t="str">
        <f>IF(ISBLANK(INDEX('Policy Characteristics'!D:D,MATCH($C558,'Policy Characteristics'!$C:$C,0))),"",INDEX('Policy Characteristics'!D:D,MATCH($C558,'Policy Characteristics'!$C:$C,0)))</f>
        <v>Electrification + Hydrogen</v>
      </c>
      <c r="K558" s="293" t="str">
        <f>IF(ISBLANK(INDEX('Policy Characteristics'!E:E,MATCH($C558,'Policy Characteristics'!$C:$C,0))),"",INDEX('Policy Characteristics'!E:E,MATCH($C558,'Policy Characteristics'!$C:$C,0)))</f>
        <v>indst med and high temp fuel type shifting</v>
      </c>
      <c r="L558" s="237">
        <f>IF(ISBLANK(INDEX('Policy Characteristics'!F:F,MATCH($C558,'Policy Characteristics'!$C:$C,0))),"",INDEX('Policy Characteristics'!F:F,MATCH($C558,'Policy Characteristics'!$C:$C,0)))</f>
        <v>0</v>
      </c>
      <c r="M558" s="237">
        <f>IF(ISBLANK(INDEX('Policy Characteristics'!G:G,MATCH($C558,'Policy Characteristics'!$C:$C,0))),"",INDEX('Policy Characteristics'!G:G,MATCH($C558,'Policy Characteristics'!$C:$C,0)))</f>
        <v>1</v>
      </c>
      <c r="N558" s="237">
        <f>IF(ISBLANK(INDEX('Policy Characteristics'!H:H,MATCH($C558,'Policy Characteristics'!$C:$C,0))),"",INDEX('Policy Characteristics'!H:H,MATCH($C558,'Policy Characteristics'!$C:$C,0)))</f>
        <v>0.01</v>
      </c>
      <c r="O558" s="293" t="str">
        <f>IF(ISBLANK(INDEX('Policy Characteristics'!I:I,MATCH($C558,'Policy Characteristics'!$C:$C,0))),"",INDEX('Policy Characteristics'!I:I,MATCH($C558,'Policy Characteristics'!$C:$C,0)))</f>
        <v>% of fuel shifted</v>
      </c>
      <c r="P558" s="293"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8" s="293" t="str">
        <f>IF(ISBLANK(INDEX('Policy Characteristics'!K:K,MATCH($C558,'Policy Characteristics'!$C:$C,0))),"",INDEX('Policy Characteristics'!K:K,MATCH($C558,'Policy Characteristics'!$C:$C,0)))</f>
        <v>industry-ag-main.html#fuel-switching</v>
      </c>
      <c r="R558" s="293" t="str">
        <f>IF(ISBLANK(INDEX('Policy Characteristics'!L:L,MATCH($C558,'Policy Characteristics'!$C:$C,0))),"",INDEX('Policy Characteristics'!L:L,MATCH($C558,'Policy Characteristics'!$C:$C,0)))</f>
        <v>industry-elec-and-hydrogen.html</v>
      </c>
    </row>
    <row r="559" spans="1:18" x14ac:dyDescent="0.25">
      <c r="A559" s="293" t="str">
        <f>IF(ISBLANK(INDEX('Policy Characteristics'!A:A,MATCH($C559,'Policy Characteristics'!$C:$C,0))),"",INDEX('Policy Characteristics'!A:A,MATCH($C559,'Policy Characteristics'!$C:$C,0)))</f>
        <v>Industry</v>
      </c>
      <c r="B559" s="294" t="str">
        <f>IF(ISBLANK(INDEX('Policy Characteristics'!B:B,MATCH($C559,'Policy Characteristics'!$C:$C,0))),"",INDEX('Policy Characteristics'!B:B,MATCH($C559,'Policy Characteristics'!$C:$C,0)))</f>
        <v>Electrification + Hydrogen (Med &amp; High Temp)</v>
      </c>
      <c r="C559" s="293" t="str">
        <f t="shared" si="34"/>
        <v>Fraction of Med and High Temp Industrial Heat Shifted to Other Fuels</v>
      </c>
      <c r="D559" s="299" t="s">
        <v>759</v>
      </c>
      <c r="E559" s="298" t="s">
        <v>799</v>
      </c>
      <c r="F559" t="s">
        <v>760</v>
      </c>
      <c r="G559" s="298" t="s">
        <v>800</v>
      </c>
      <c r="H559" s="20">
        <v>1300</v>
      </c>
      <c r="I559" s="295" t="s">
        <v>660</v>
      </c>
      <c r="J559" s="296" t="str">
        <f>IF(ISBLANK(INDEX('Policy Characteristics'!D:D,MATCH($C559,'Policy Characteristics'!$C:$C,0))),"",INDEX('Policy Characteristics'!D:D,MATCH($C559,'Policy Characteristics'!$C:$C,0)))</f>
        <v>Electrification + Hydrogen</v>
      </c>
      <c r="K559" s="293" t="str">
        <f>IF(ISBLANK(INDEX('Policy Characteristics'!E:E,MATCH($C559,'Policy Characteristics'!$C:$C,0))),"",INDEX('Policy Characteristics'!E:E,MATCH($C559,'Policy Characteristics'!$C:$C,0)))</f>
        <v>indst med and high temp fuel type shifting</v>
      </c>
      <c r="L559" s="237">
        <f>IF(ISBLANK(INDEX('Policy Characteristics'!F:F,MATCH($C559,'Policy Characteristics'!$C:$C,0))),"",INDEX('Policy Characteristics'!F:F,MATCH($C559,'Policy Characteristics'!$C:$C,0)))</f>
        <v>0</v>
      </c>
      <c r="M559" s="237">
        <f>IF(ISBLANK(INDEX('Policy Characteristics'!G:G,MATCH($C559,'Policy Characteristics'!$C:$C,0))),"",INDEX('Policy Characteristics'!G:G,MATCH($C559,'Policy Characteristics'!$C:$C,0)))</f>
        <v>1</v>
      </c>
      <c r="N559" s="237">
        <f>IF(ISBLANK(INDEX('Policy Characteristics'!H:H,MATCH($C559,'Policy Characteristics'!$C:$C,0))),"",INDEX('Policy Characteristics'!H:H,MATCH($C559,'Policy Characteristics'!$C:$C,0)))</f>
        <v>0.01</v>
      </c>
      <c r="O559" s="293" t="str">
        <f>IF(ISBLANK(INDEX('Policy Characteristics'!I:I,MATCH($C559,'Policy Characteristics'!$C:$C,0))),"",INDEX('Policy Characteristics'!I:I,MATCH($C559,'Policy Characteristics'!$C:$C,0)))</f>
        <v>% of fuel shifted</v>
      </c>
      <c r="P559" s="293"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9" s="293" t="str">
        <f>IF(ISBLANK(INDEX('Policy Characteristics'!K:K,MATCH($C559,'Policy Characteristics'!$C:$C,0))),"",INDEX('Policy Characteristics'!K:K,MATCH($C559,'Policy Characteristics'!$C:$C,0)))</f>
        <v>industry-ag-main.html#fuel-switching</v>
      </c>
      <c r="R559" s="293" t="str">
        <f>IF(ISBLANK(INDEX('Policy Characteristics'!L:L,MATCH($C559,'Policy Characteristics'!$C:$C,0))),"",INDEX('Policy Characteristics'!L:L,MATCH($C559,'Policy Characteristics'!$C:$C,0)))</f>
        <v>industry-elec-and-hydrogen.html</v>
      </c>
    </row>
    <row r="560" spans="1:18" x14ac:dyDescent="0.25">
      <c r="A560" s="293" t="str">
        <f>IF(ISBLANK(INDEX('Policy Characteristics'!A:A,MATCH($C560,'Policy Characteristics'!$C:$C,0))),"",INDEX('Policy Characteristics'!A:A,MATCH($C560,'Policy Characteristics'!$C:$C,0)))</f>
        <v>Industry</v>
      </c>
      <c r="B560" s="294" t="str">
        <f>IF(ISBLANK(INDEX('Policy Characteristics'!B:B,MATCH($C560,'Policy Characteristics'!$C:$C,0))),"",INDEX('Policy Characteristics'!B:B,MATCH($C560,'Policy Characteristics'!$C:$C,0)))</f>
        <v>Electrification + Hydrogen (Med &amp; High Temp)</v>
      </c>
      <c r="C560" s="293" t="str">
        <f t="shared" si="34"/>
        <v>Fraction of Med and High Temp Industrial Heat Shifted to Other Fuels</v>
      </c>
      <c r="D560" s="299" t="s">
        <v>759</v>
      </c>
      <c r="E560" s="298" t="s">
        <v>801</v>
      </c>
      <c r="F560" t="s">
        <v>760</v>
      </c>
      <c r="G560" s="298" t="s">
        <v>802</v>
      </c>
      <c r="H560" s="20">
        <v>1301</v>
      </c>
      <c r="I560" s="295" t="s">
        <v>660</v>
      </c>
      <c r="J560" s="296" t="str">
        <f>IF(ISBLANK(INDEX('Policy Characteristics'!D:D,MATCH($C560,'Policy Characteristics'!$C:$C,0))),"",INDEX('Policy Characteristics'!D:D,MATCH($C560,'Policy Characteristics'!$C:$C,0)))</f>
        <v>Electrification + Hydrogen</v>
      </c>
      <c r="K560" s="293" t="str">
        <f>IF(ISBLANK(INDEX('Policy Characteristics'!E:E,MATCH($C560,'Policy Characteristics'!$C:$C,0))),"",INDEX('Policy Characteristics'!E:E,MATCH($C560,'Policy Characteristics'!$C:$C,0)))</f>
        <v>indst med and high temp fuel type shifting</v>
      </c>
      <c r="L560" s="237">
        <f>IF(ISBLANK(INDEX('Policy Characteristics'!F:F,MATCH($C560,'Policy Characteristics'!$C:$C,0))),"",INDEX('Policy Characteristics'!F:F,MATCH($C560,'Policy Characteristics'!$C:$C,0)))</f>
        <v>0</v>
      </c>
      <c r="M560" s="237">
        <f>IF(ISBLANK(INDEX('Policy Characteristics'!G:G,MATCH($C560,'Policy Characteristics'!$C:$C,0))),"",INDEX('Policy Characteristics'!G:G,MATCH($C560,'Policy Characteristics'!$C:$C,0)))</f>
        <v>1</v>
      </c>
      <c r="N560" s="237">
        <f>IF(ISBLANK(INDEX('Policy Characteristics'!H:H,MATCH($C560,'Policy Characteristics'!$C:$C,0))),"",INDEX('Policy Characteristics'!H:H,MATCH($C560,'Policy Characteristics'!$C:$C,0)))</f>
        <v>0.01</v>
      </c>
      <c r="O560" s="293" t="str">
        <f>IF(ISBLANK(INDEX('Policy Characteristics'!I:I,MATCH($C560,'Policy Characteristics'!$C:$C,0))),"",INDEX('Policy Characteristics'!I:I,MATCH($C560,'Policy Characteristics'!$C:$C,0)))</f>
        <v>% of fuel shifted</v>
      </c>
      <c r="P560" s="293"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0" s="293" t="str">
        <f>IF(ISBLANK(INDEX('Policy Characteristics'!K:K,MATCH($C560,'Policy Characteristics'!$C:$C,0))),"",INDEX('Policy Characteristics'!K:K,MATCH($C560,'Policy Characteristics'!$C:$C,0)))</f>
        <v>industry-ag-main.html#fuel-switching</v>
      </c>
      <c r="R560" s="293" t="str">
        <f>IF(ISBLANK(INDEX('Policy Characteristics'!L:L,MATCH($C560,'Policy Characteristics'!$C:$C,0))),"",INDEX('Policy Characteristics'!L:L,MATCH($C560,'Policy Characteristics'!$C:$C,0)))</f>
        <v>industry-elec-and-hydrogen.html</v>
      </c>
    </row>
    <row r="561" spans="1:18" x14ac:dyDescent="0.25">
      <c r="A561" s="293" t="str">
        <f>IF(ISBLANK(INDEX('Policy Characteristics'!A:A,MATCH($C561,'Policy Characteristics'!$C:$C,0))),"",INDEX('Policy Characteristics'!A:A,MATCH($C561,'Policy Characteristics'!$C:$C,0)))</f>
        <v>Industry</v>
      </c>
      <c r="B561" s="294" t="str">
        <f>IF(ISBLANK(INDEX('Policy Characteristics'!B:B,MATCH($C561,'Policy Characteristics'!$C:$C,0))),"",INDEX('Policy Characteristics'!B:B,MATCH($C561,'Policy Characteristics'!$C:$C,0)))</f>
        <v>Electrification + Hydrogen (Med &amp; High Temp)</v>
      </c>
      <c r="C561" s="293" t="str">
        <f t="shared" si="34"/>
        <v>Fraction of Med and High Temp Industrial Heat Shifted to Other Fuels</v>
      </c>
      <c r="D561" s="299" t="s">
        <v>759</v>
      </c>
      <c r="E561" s="298" t="s">
        <v>803</v>
      </c>
      <c r="F561" t="s">
        <v>760</v>
      </c>
      <c r="G561" s="298" t="s">
        <v>804</v>
      </c>
      <c r="H561" s="20">
        <v>1302</v>
      </c>
      <c r="I561" s="295" t="s">
        <v>660</v>
      </c>
      <c r="J561" s="296" t="str">
        <f>IF(ISBLANK(INDEX('Policy Characteristics'!D:D,MATCH($C561,'Policy Characteristics'!$C:$C,0))),"",INDEX('Policy Characteristics'!D:D,MATCH($C561,'Policy Characteristics'!$C:$C,0)))</f>
        <v>Electrification + Hydrogen</v>
      </c>
      <c r="K561" s="293" t="str">
        <f>IF(ISBLANK(INDEX('Policy Characteristics'!E:E,MATCH($C561,'Policy Characteristics'!$C:$C,0))),"",INDEX('Policy Characteristics'!E:E,MATCH($C561,'Policy Characteristics'!$C:$C,0)))</f>
        <v>indst med and high temp fuel type shifting</v>
      </c>
      <c r="L561" s="237">
        <f>IF(ISBLANK(INDEX('Policy Characteristics'!F:F,MATCH($C561,'Policy Characteristics'!$C:$C,0))),"",INDEX('Policy Characteristics'!F:F,MATCH($C561,'Policy Characteristics'!$C:$C,0)))</f>
        <v>0</v>
      </c>
      <c r="M561" s="237">
        <f>IF(ISBLANK(INDEX('Policy Characteristics'!G:G,MATCH($C561,'Policy Characteristics'!$C:$C,0))),"",INDEX('Policy Characteristics'!G:G,MATCH($C561,'Policy Characteristics'!$C:$C,0)))</f>
        <v>1</v>
      </c>
      <c r="N561" s="237">
        <f>IF(ISBLANK(INDEX('Policy Characteristics'!H:H,MATCH($C561,'Policy Characteristics'!$C:$C,0))),"",INDEX('Policy Characteristics'!H:H,MATCH($C561,'Policy Characteristics'!$C:$C,0)))</f>
        <v>0.01</v>
      </c>
      <c r="O561" s="293" t="str">
        <f>IF(ISBLANK(INDEX('Policy Characteristics'!I:I,MATCH($C561,'Policy Characteristics'!$C:$C,0))),"",INDEX('Policy Characteristics'!I:I,MATCH($C561,'Policy Characteristics'!$C:$C,0)))</f>
        <v>% of fuel shifted</v>
      </c>
      <c r="P561" s="293"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1" s="293" t="str">
        <f>IF(ISBLANK(INDEX('Policy Characteristics'!K:K,MATCH($C561,'Policy Characteristics'!$C:$C,0))),"",INDEX('Policy Characteristics'!K:K,MATCH($C561,'Policy Characteristics'!$C:$C,0)))</f>
        <v>industry-ag-main.html#fuel-switching</v>
      </c>
      <c r="R561" s="293" t="str">
        <f>IF(ISBLANK(INDEX('Policy Characteristics'!L:L,MATCH($C561,'Policy Characteristics'!$C:$C,0))),"",INDEX('Policy Characteristics'!L:L,MATCH($C561,'Policy Characteristics'!$C:$C,0)))</f>
        <v>industry-elec-and-hydrogen.html</v>
      </c>
    </row>
    <row r="562" spans="1:18" x14ac:dyDescent="0.25">
      <c r="A562" s="293" t="str">
        <f>IF(ISBLANK(INDEX('Policy Characteristics'!A:A,MATCH($C562,'Policy Characteristics'!$C:$C,0))),"",INDEX('Policy Characteristics'!A:A,MATCH($C562,'Policy Characteristics'!$C:$C,0)))</f>
        <v>Industry</v>
      </c>
      <c r="B562" s="294" t="str">
        <f>IF(ISBLANK(INDEX('Policy Characteristics'!B:B,MATCH($C562,'Policy Characteristics'!$C:$C,0))),"",INDEX('Policy Characteristics'!B:B,MATCH($C562,'Policy Characteristics'!$C:$C,0)))</f>
        <v>Electrification + Hydrogen (Med &amp; High Temp)</v>
      </c>
      <c r="C562" s="293" t="str">
        <f t="shared" si="34"/>
        <v>Fraction of Med and High Temp Industrial Heat Shifted to Other Fuels</v>
      </c>
      <c r="D562" s="299" t="s">
        <v>759</v>
      </c>
      <c r="E562" s="298" t="s">
        <v>805</v>
      </c>
      <c r="F562" t="s">
        <v>760</v>
      </c>
      <c r="G562" s="298" t="s">
        <v>806</v>
      </c>
      <c r="H562" s="20">
        <v>1303</v>
      </c>
      <c r="I562" s="295" t="s">
        <v>660</v>
      </c>
      <c r="J562" s="296" t="str">
        <f>IF(ISBLANK(INDEX('Policy Characteristics'!D:D,MATCH($C562,'Policy Characteristics'!$C:$C,0))),"",INDEX('Policy Characteristics'!D:D,MATCH($C562,'Policy Characteristics'!$C:$C,0)))</f>
        <v>Electrification + Hydrogen</v>
      </c>
      <c r="K562" s="293" t="str">
        <f>IF(ISBLANK(INDEX('Policy Characteristics'!E:E,MATCH($C562,'Policy Characteristics'!$C:$C,0))),"",INDEX('Policy Characteristics'!E:E,MATCH($C562,'Policy Characteristics'!$C:$C,0)))</f>
        <v>indst med and high temp fuel type shifting</v>
      </c>
      <c r="L562" s="237">
        <f>IF(ISBLANK(INDEX('Policy Characteristics'!F:F,MATCH($C562,'Policy Characteristics'!$C:$C,0))),"",INDEX('Policy Characteristics'!F:F,MATCH($C562,'Policy Characteristics'!$C:$C,0)))</f>
        <v>0</v>
      </c>
      <c r="M562" s="237">
        <f>IF(ISBLANK(INDEX('Policy Characteristics'!G:G,MATCH($C562,'Policy Characteristics'!$C:$C,0))),"",INDEX('Policy Characteristics'!G:G,MATCH($C562,'Policy Characteristics'!$C:$C,0)))</f>
        <v>1</v>
      </c>
      <c r="N562" s="237">
        <f>IF(ISBLANK(INDEX('Policy Characteristics'!H:H,MATCH($C562,'Policy Characteristics'!$C:$C,0))),"",INDEX('Policy Characteristics'!H:H,MATCH($C562,'Policy Characteristics'!$C:$C,0)))</f>
        <v>0.01</v>
      </c>
      <c r="O562" s="293" t="str">
        <f>IF(ISBLANK(INDEX('Policy Characteristics'!I:I,MATCH($C562,'Policy Characteristics'!$C:$C,0))),"",INDEX('Policy Characteristics'!I:I,MATCH($C562,'Policy Characteristics'!$C:$C,0)))</f>
        <v>% of fuel shifted</v>
      </c>
      <c r="P562" s="293"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2" s="293" t="str">
        <f>IF(ISBLANK(INDEX('Policy Characteristics'!K:K,MATCH($C562,'Policy Characteristics'!$C:$C,0))),"",INDEX('Policy Characteristics'!K:K,MATCH($C562,'Policy Characteristics'!$C:$C,0)))</f>
        <v>industry-ag-main.html#fuel-switching</v>
      </c>
      <c r="R562" s="293" t="str">
        <f>IF(ISBLANK(INDEX('Policy Characteristics'!L:L,MATCH($C562,'Policy Characteristics'!$C:$C,0))),"",INDEX('Policy Characteristics'!L:L,MATCH($C562,'Policy Characteristics'!$C:$C,0)))</f>
        <v>industry-elec-and-hydrogen.html</v>
      </c>
    </row>
    <row r="563" spans="1:18" x14ac:dyDescent="0.25">
      <c r="A563" s="293" t="str">
        <f>IF(ISBLANK(INDEX('Policy Characteristics'!A:A,MATCH($C563,'Policy Characteristics'!$C:$C,0))),"",INDEX('Policy Characteristics'!A:A,MATCH($C563,'Policy Characteristics'!$C:$C,0)))</f>
        <v>Industry</v>
      </c>
      <c r="B563" s="294" t="str">
        <f>IF(ISBLANK(INDEX('Policy Characteristics'!B:B,MATCH($C563,'Policy Characteristics'!$C:$C,0))),"",INDEX('Policy Characteristics'!B:B,MATCH($C563,'Policy Characteristics'!$C:$C,0)))</f>
        <v>Electrification + Hydrogen (Med &amp; High Temp)</v>
      </c>
      <c r="C563" s="293" t="str">
        <f t="shared" si="34"/>
        <v>Fraction of Med and High Temp Industrial Heat Shifted to Other Fuels</v>
      </c>
      <c r="D563" s="299" t="s">
        <v>759</v>
      </c>
      <c r="E563" s="298" t="s">
        <v>807</v>
      </c>
      <c r="F563" t="s">
        <v>760</v>
      </c>
      <c r="G563" s="298" t="s">
        <v>808</v>
      </c>
      <c r="H563" s="20">
        <v>1304</v>
      </c>
      <c r="I563" s="295" t="s">
        <v>660</v>
      </c>
      <c r="J563" s="296" t="str">
        <f>IF(ISBLANK(INDEX('Policy Characteristics'!D:D,MATCH($C563,'Policy Characteristics'!$C:$C,0))),"",INDEX('Policy Characteristics'!D:D,MATCH($C563,'Policy Characteristics'!$C:$C,0)))</f>
        <v>Electrification + Hydrogen</v>
      </c>
      <c r="K563" s="293" t="str">
        <f>IF(ISBLANK(INDEX('Policy Characteristics'!E:E,MATCH($C563,'Policy Characteristics'!$C:$C,0))),"",INDEX('Policy Characteristics'!E:E,MATCH($C563,'Policy Characteristics'!$C:$C,0)))</f>
        <v>indst med and high temp fuel type shifting</v>
      </c>
      <c r="L563" s="237">
        <f>IF(ISBLANK(INDEX('Policy Characteristics'!F:F,MATCH($C563,'Policy Characteristics'!$C:$C,0))),"",INDEX('Policy Characteristics'!F:F,MATCH($C563,'Policy Characteristics'!$C:$C,0)))</f>
        <v>0</v>
      </c>
      <c r="M563" s="237">
        <f>IF(ISBLANK(INDEX('Policy Characteristics'!G:G,MATCH($C563,'Policy Characteristics'!$C:$C,0))),"",INDEX('Policy Characteristics'!G:G,MATCH($C563,'Policy Characteristics'!$C:$C,0)))</f>
        <v>1</v>
      </c>
      <c r="N563" s="237">
        <f>IF(ISBLANK(INDEX('Policy Characteristics'!H:H,MATCH($C563,'Policy Characteristics'!$C:$C,0))),"",INDEX('Policy Characteristics'!H:H,MATCH($C563,'Policy Characteristics'!$C:$C,0)))</f>
        <v>0.01</v>
      </c>
      <c r="O563" s="293" t="str">
        <f>IF(ISBLANK(INDEX('Policy Characteristics'!I:I,MATCH($C563,'Policy Characteristics'!$C:$C,0))),"",INDEX('Policy Characteristics'!I:I,MATCH($C563,'Policy Characteristics'!$C:$C,0)))</f>
        <v>% of fuel shifted</v>
      </c>
      <c r="P563" s="293"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3" s="293" t="str">
        <f>IF(ISBLANK(INDEX('Policy Characteristics'!K:K,MATCH($C563,'Policy Characteristics'!$C:$C,0))),"",INDEX('Policy Characteristics'!K:K,MATCH($C563,'Policy Characteristics'!$C:$C,0)))</f>
        <v>industry-ag-main.html#fuel-switching</v>
      </c>
      <c r="R563" s="293" t="str">
        <f>IF(ISBLANK(INDEX('Policy Characteristics'!L:L,MATCH($C563,'Policy Characteristics'!$C:$C,0))),"",INDEX('Policy Characteristics'!L:L,MATCH($C563,'Policy Characteristics'!$C:$C,0)))</f>
        <v>industry-elec-and-hydrogen.html</v>
      </c>
    </row>
    <row r="564" spans="1:18" x14ac:dyDescent="0.25">
      <c r="A564" s="293" t="str">
        <f>IF(ISBLANK(INDEX('Policy Characteristics'!A:A,MATCH($C564,'Policy Characteristics'!$C:$C,0))),"",INDEX('Policy Characteristics'!A:A,MATCH($C564,'Policy Characteristics'!$C:$C,0)))</f>
        <v>Industry</v>
      </c>
      <c r="B564" s="294" t="str">
        <f>IF(ISBLANK(INDEX('Policy Characteristics'!B:B,MATCH($C564,'Policy Characteristics'!$C:$C,0))),"",INDEX('Policy Characteristics'!B:B,MATCH($C564,'Policy Characteristics'!$C:$C,0)))</f>
        <v>Electrification + Hydrogen (Med &amp; High Temp)</v>
      </c>
      <c r="C564" s="293" t="str">
        <f t="shared" si="34"/>
        <v>Fraction of Med and High Temp Industrial Heat Shifted to Other Fuels</v>
      </c>
      <c r="D564" s="299" t="s">
        <v>759</v>
      </c>
      <c r="E564" s="298" t="s">
        <v>809</v>
      </c>
      <c r="F564" t="s">
        <v>760</v>
      </c>
      <c r="G564" s="298" t="s">
        <v>810</v>
      </c>
      <c r="H564" s="20">
        <v>1305</v>
      </c>
      <c r="I564" s="295" t="s">
        <v>660</v>
      </c>
      <c r="J564" s="296" t="str">
        <f>IF(ISBLANK(INDEX('Policy Characteristics'!D:D,MATCH($C564,'Policy Characteristics'!$C:$C,0))),"",INDEX('Policy Characteristics'!D:D,MATCH($C564,'Policy Characteristics'!$C:$C,0)))</f>
        <v>Electrification + Hydrogen</v>
      </c>
      <c r="K564" s="293" t="str">
        <f>IF(ISBLANK(INDEX('Policy Characteristics'!E:E,MATCH($C564,'Policy Characteristics'!$C:$C,0))),"",INDEX('Policy Characteristics'!E:E,MATCH($C564,'Policy Characteristics'!$C:$C,0)))</f>
        <v>indst med and high temp fuel type shifting</v>
      </c>
      <c r="L564" s="237">
        <f>IF(ISBLANK(INDEX('Policy Characteristics'!F:F,MATCH($C564,'Policy Characteristics'!$C:$C,0))),"",INDEX('Policy Characteristics'!F:F,MATCH($C564,'Policy Characteristics'!$C:$C,0)))</f>
        <v>0</v>
      </c>
      <c r="M564" s="237">
        <f>IF(ISBLANK(INDEX('Policy Characteristics'!G:G,MATCH($C564,'Policy Characteristics'!$C:$C,0))),"",INDEX('Policy Characteristics'!G:G,MATCH($C564,'Policy Characteristics'!$C:$C,0)))</f>
        <v>1</v>
      </c>
      <c r="N564" s="237">
        <f>IF(ISBLANK(INDEX('Policy Characteristics'!H:H,MATCH($C564,'Policy Characteristics'!$C:$C,0))),"",INDEX('Policy Characteristics'!H:H,MATCH($C564,'Policy Characteristics'!$C:$C,0)))</f>
        <v>0.01</v>
      </c>
      <c r="O564" s="293" t="str">
        <f>IF(ISBLANK(INDEX('Policy Characteristics'!I:I,MATCH($C564,'Policy Characteristics'!$C:$C,0))),"",INDEX('Policy Characteristics'!I:I,MATCH($C564,'Policy Characteristics'!$C:$C,0)))</f>
        <v>% of fuel shifted</v>
      </c>
      <c r="P564" s="293"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4" s="293" t="str">
        <f>IF(ISBLANK(INDEX('Policy Characteristics'!K:K,MATCH($C564,'Policy Characteristics'!$C:$C,0))),"",INDEX('Policy Characteristics'!K:K,MATCH($C564,'Policy Characteristics'!$C:$C,0)))</f>
        <v>industry-ag-main.html#fuel-switching</v>
      </c>
      <c r="R564" s="293" t="str">
        <f>IF(ISBLANK(INDEX('Policy Characteristics'!L:L,MATCH($C564,'Policy Characteristics'!$C:$C,0))),"",INDEX('Policy Characteristics'!L:L,MATCH($C564,'Policy Characteristics'!$C:$C,0)))</f>
        <v>industry-elec-and-hydrogen.html</v>
      </c>
    </row>
    <row r="565" spans="1:18" x14ac:dyDescent="0.25">
      <c r="A565" s="293" t="str">
        <f>IF(ISBLANK(INDEX('Policy Characteristics'!A:A,MATCH($C565,'Policy Characteristics'!$C:$C,0))),"",INDEX('Policy Characteristics'!A:A,MATCH($C565,'Policy Characteristics'!$C:$C,0)))</f>
        <v>Industry</v>
      </c>
      <c r="B565" s="294" t="str">
        <f>IF(ISBLANK(INDEX('Policy Characteristics'!B:B,MATCH($C565,'Policy Characteristics'!$C:$C,0))),"",INDEX('Policy Characteristics'!B:B,MATCH($C565,'Policy Characteristics'!$C:$C,0)))</f>
        <v>Electrification + Hydrogen (Med &amp; High Temp)</v>
      </c>
      <c r="C565" s="293" t="str">
        <f t="shared" si="34"/>
        <v>Fraction of Med and High Temp Industrial Heat Shifted to Other Fuels</v>
      </c>
      <c r="D565" s="299" t="s">
        <v>759</v>
      </c>
      <c r="E565" s="298" t="s">
        <v>811</v>
      </c>
      <c r="F565" t="s">
        <v>760</v>
      </c>
      <c r="G565" s="298" t="s">
        <v>812</v>
      </c>
      <c r="H565" s="20">
        <v>1306</v>
      </c>
      <c r="I565" s="295" t="s">
        <v>660</v>
      </c>
      <c r="J565" s="296" t="str">
        <f>IF(ISBLANK(INDEX('Policy Characteristics'!D:D,MATCH($C565,'Policy Characteristics'!$C:$C,0))),"",INDEX('Policy Characteristics'!D:D,MATCH($C565,'Policy Characteristics'!$C:$C,0)))</f>
        <v>Electrification + Hydrogen</v>
      </c>
      <c r="K565" s="293" t="str">
        <f>IF(ISBLANK(INDEX('Policy Characteristics'!E:E,MATCH($C565,'Policy Characteristics'!$C:$C,0))),"",INDEX('Policy Characteristics'!E:E,MATCH($C565,'Policy Characteristics'!$C:$C,0)))</f>
        <v>indst med and high temp fuel type shifting</v>
      </c>
      <c r="L565" s="237">
        <f>IF(ISBLANK(INDEX('Policy Characteristics'!F:F,MATCH($C565,'Policy Characteristics'!$C:$C,0))),"",INDEX('Policy Characteristics'!F:F,MATCH($C565,'Policy Characteristics'!$C:$C,0)))</f>
        <v>0</v>
      </c>
      <c r="M565" s="237">
        <f>IF(ISBLANK(INDEX('Policy Characteristics'!G:G,MATCH($C565,'Policy Characteristics'!$C:$C,0))),"",INDEX('Policy Characteristics'!G:G,MATCH($C565,'Policy Characteristics'!$C:$C,0)))</f>
        <v>1</v>
      </c>
      <c r="N565" s="237">
        <f>IF(ISBLANK(INDEX('Policy Characteristics'!H:H,MATCH($C565,'Policy Characteristics'!$C:$C,0))),"",INDEX('Policy Characteristics'!H:H,MATCH($C565,'Policy Characteristics'!$C:$C,0)))</f>
        <v>0.01</v>
      </c>
      <c r="O565" s="293" t="str">
        <f>IF(ISBLANK(INDEX('Policy Characteristics'!I:I,MATCH($C565,'Policy Characteristics'!$C:$C,0))),"",INDEX('Policy Characteristics'!I:I,MATCH($C565,'Policy Characteristics'!$C:$C,0)))</f>
        <v>% of fuel shifted</v>
      </c>
      <c r="P565" s="293"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5" s="293" t="str">
        <f>IF(ISBLANK(INDEX('Policy Characteristics'!K:K,MATCH($C565,'Policy Characteristics'!$C:$C,0))),"",INDEX('Policy Characteristics'!K:K,MATCH($C565,'Policy Characteristics'!$C:$C,0)))</f>
        <v>industry-ag-main.html#fuel-switching</v>
      </c>
      <c r="R565" s="293" t="str">
        <f>IF(ISBLANK(INDEX('Policy Characteristics'!L:L,MATCH($C565,'Policy Characteristics'!$C:$C,0))),"",INDEX('Policy Characteristics'!L:L,MATCH($C565,'Policy Characteristics'!$C:$C,0)))</f>
        <v>industry-elec-and-hydrogen.html</v>
      </c>
    </row>
    <row r="566" spans="1:18" x14ac:dyDescent="0.25">
      <c r="A566" s="293" t="str">
        <f>IF(ISBLANK(INDEX('Policy Characteristics'!A:A,MATCH($C566,'Policy Characteristics'!$C:$C,0))),"",INDEX('Policy Characteristics'!A:A,MATCH($C566,'Policy Characteristics'!$C:$C,0)))</f>
        <v>Industry</v>
      </c>
      <c r="B566" s="294" t="str">
        <f>IF(ISBLANK(INDEX('Policy Characteristics'!B:B,MATCH($C566,'Policy Characteristics'!$C:$C,0))),"",INDEX('Policy Characteristics'!B:B,MATCH($C566,'Policy Characteristics'!$C:$C,0)))</f>
        <v>Electrification + Hydrogen (Med &amp; High Temp)</v>
      </c>
      <c r="C566" s="293" t="str">
        <f t="shared" si="34"/>
        <v>Fraction of Med and High Temp Industrial Heat Shifted to Other Fuels</v>
      </c>
      <c r="D566" s="299" t="s">
        <v>759</v>
      </c>
      <c r="E566" s="298" t="s">
        <v>813</v>
      </c>
      <c r="F566" t="s">
        <v>760</v>
      </c>
      <c r="G566" s="298" t="s">
        <v>814</v>
      </c>
      <c r="H566" s="20">
        <v>1307</v>
      </c>
      <c r="I566" s="295" t="s">
        <v>650</v>
      </c>
      <c r="J566" s="296" t="str">
        <f>IF(ISBLANK(INDEX('Policy Characteristics'!D:D,MATCH($C566,'Policy Characteristics'!$C:$C,0))),"",INDEX('Policy Characteristics'!D:D,MATCH($C566,'Policy Characteristics'!$C:$C,0)))</f>
        <v>Electrification + Hydrogen</v>
      </c>
      <c r="K566" s="293" t="str">
        <f>IF(ISBLANK(INDEX('Policy Characteristics'!E:E,MATCH($C566,'Policy Characteristics'!$C:$C,0))),"",INDEX('Policy Characteristics'!E:E,MATCH($C566,'Policy Characteristics'!$C:$C,0)))</f>
        <v>indst med and high temp fuel type shifting</v>
      </c>
      <c r="L566" s="237">
        <f>IF(ISBLANK(INDEX('Policy Characteristics'!F:F,MATCH($C566,'Policy Characteristics'!$C:$C,0))),"",INDEX('Policy Characteristics'!F:F,MATCH($C566,'Policy Characteristics'!$C:$C,0)))</f>
        <v>0</v>
      </c>
      <c r="M566" s="237">
        <f>IF(ISBLANK(INDEX('Policy Characteristics'!G:G,MATCH($C566,'Policy Characteristics'!$C:$C,0))),"",INDEX('Policy Characteristics'!G:G,MATCH($C566,'Policy Characteristics'!$C:$C,0)))</f>
        <v>1</v>
      </c>
      <c r="N566" s="237">
        <f>IF(ISBLANK(INDEX('Policy Characteristics'!H:H,MATCH($C566,'Policy Characteristics'!$C:$C,0))),"",INDEX('Policy Characteristics'!H:H,MATCH($C566,'Policy Characteristics'!$C:$C,0)))</f>
        <v>0.01</v>
      </c>
      <c r="O566" s="293" t="str">
        <f>IF(ISBLANK(INDEX('Policy Characteristics'!I:I,MATCH($C566,'Policy Characteristics'!$C:$C,0))),"",INDEX('Policy Characteristics'!I:I,MATCH($C566,'Policy Characteristics'!$C:$C,0)))</f>
        <v>% of fuel shifted</v>
      </c>
      <c r="P566" s="293"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6" s="293" t="str">
        <f>IF(ISBLANK(INDEX('Policy Characteristics'!K:K,MATCH($C566,'Policy Characteristics'!$C:$C,0))),"",INDEX('Policy Characteristics'!K:K,MATCH($C566,'Policy Characteristics'!$C:$C,0)))</f>
        <v>industry-ag-main.html#fuel-switching</v>
      </c>
      <c r="R566" s="293" t="str">
        <f>IF(ISBLANK(INDEX('Policy Characteristics'!L:L,MATCH($C566,'Policy Characteristics'!$C:$C,0))),"",INDEX('Policy Characteristics'!L:L,MATCH($C566,'Policy Characteristics'!$C:$C,0)))</f>
        <v>industry-elec-and-hydrogen.html</v>
      </c>
    </row>
    <row r="567" spans="1:18" x14ac:dyDescent="0.25">
      <c r="A567" s="293" t="str">
        <f>IF(ISBLANK(INDEX('Policy Characteristics'!A:A,MATCH($C567,'Policy Characteristics'!$C:$C,0))),"",INDEX('Policy Characteristics'!A:A,MATCH($C567,'Policy Characteristics'!$C:$C,0)))</f>
        <v>Industry</v>
      </c>
      <c r="B567" s="294" t="str">
        <f>IF(ISBLANK(INDEX('Policy Characteristics'!B:B,MATCH($C567,'Policy Characteristics'!$C:$C,0))),"",INDEX('Policy Characteristics'!B:B,MATCH($C567,'Policy Characteristics'!$C:$C,0)))</f>
        <v>Electrification + Hydrogen (Med &amp; High Temp)</v>
      </c>
      <c r="C567" s="293" t="str">
        <f t="shared" si="34"/>
        <v>Fraction of Med and High Temp Industrial Heat Shifted to Other Fuels</v>
      </c>
      <c r="D567" s="299" t="s">
        <v>761</v>
      </c>
      <c r="E567" s="298" t="s">
        <v>795</v>
      </c>
      <c r="F567" t="s">
        <v>762</v>
      </c>
      <c r="G567" s="298" t="s">
        <v>796</v>
      </c>
      <c r="H567" s="20">
        <v>1308</v>
      </c>
      <c r="I567" s="295" t="s">
        <v>650</v>
      </c>
      <c r="J567" s="296" t="str">
        <f>IF(ISBLANK(INDEX('Policy Characteristics'!D:D,MATCH($C567,'Policy Characteristics'!$C:$C,0))),"",INDEX('Policy Characteristics'!D:D,MATCH($C567,'Policy Characteristics'!$C:$C,0)))</f>
        <v>Electrification + Hydrogen</v>
      </c>
      <c r="K567" s="293" t="str">
        <f>IF(ISBLANK(INDEX('Policy Characteristics'!E:E,MATCH($C567,'Policy Characteristics'!$C:$C,0))),"",INDEX('Policy Characteristics'!E:E,MATCH($C567,'Policy Characteristics'!$C:$C,0)))</f>
        <v>indst med and high temp fuel type shifting</v>
      </c>
      <c r="L567" s="237">
        <f>IF(ISBLANK(INDEX('Policy Characteristics'!F:F,MATCH($C567,'Policy Characteristics'!$C:$C,0))),"",INDEX('Policy Characteristics'!F:F,MATCH($C567,'Policy Characteristics'!$C:$C,0)))</f>
        <v>0</v>
      </c>
      <c r="M567" s="237">
        <f>IF(ISBLANK(INDEX('Policy Characteristics'!G:G,MATCH($C567,'Policy Characteristics'!$C:$C,0))),"",INDEX('Policy Characteristics'!G:G,MATCH($C567,'Policy Characteristics'!$C:$C,0)))</f>
        <v>1</v>
      </c>
      <c r="N567" s="237">
        <f>IF(ISBLANK(INDEX('Policy Characteristics'!H:H,MATCH($C567,'Policy Characteristics'!$C:$C,0))),"",INDEX('Policy Characteristics'!H:H,MATCH($C567,'Policy Characteristics'!$C:$C,0)))</f>
        <v>0.01</v>
      </c>
      <c r="O567" s="293" t="str">
        <f>IF(ISBLANK(INDEX('Policy Characteristics'!I:I,MATCH($C567,'Policy Characteristics'!$C:$C,0))),"",INDEX('Policy Characteristics'!I:I,MATCH($C567,'Policy Characteristics'!$C:$C,0)))</f>
        <v>% of fuel shifted</v>
      </c>
      <c r="P567" s="293"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7" s="293" t="str">
        <f>IF(ISBLANK(INDEX('Policy Characteristics'!K:K,MATCH($C567,'Policy Characteristics'!$C:$C,0))),"",INDEX('Policy Characteristics'!K:K,MATCH($C567,'Policy Characteristics'!$C:$C,0)))</f>
        <v>industry-ag-main.html#fuel-switching</v>
      </c>
      <c r="R567" s="293" t="str">
        <f>IF(ISBLANK(INDEX('Policy Characteristics'!L:L,MATCH($C567,'Policy Characteristics'!$C:$C,0))),"",INDEX('Policy Characteristics'!L:L,MATCH($C567,'Policy Characteristics'!$C:$C,0)))</f>
        <v>industry-elec-and-hydrogen.html</v>
      </c>
    </row>
    <row r="568" spans="1:18" x14ac:dyDescent="0.25">
      <c r="A568" s="293" t="str">
        <f>IF(ISBLANK(INDEX('Policy Characteristics'!A:A,MATCH($C568,'Policy Characteristics'!$C:$C,0))),"",INDEX('Policy Characteristics'!A:A,MATCH($C568,'Policy Characteristics'!$C:$C,0)))</f>
        <v>Industry</v>
      </c>
      <c r="B568" s="294" t="str">
        <f>IF(ISBLANK(INDEX('Policy Characteristics'!B:B,MATCH($C568,'Policy Characteristics'!$C:$C,0))),"",INDEX('Policy Characteristics'!B:B,MATCH($C568,'Policy Characteristics'!$C:$C,0)))</f>
        <v>Electrification + Hydrogen (Med &amp; High Temp)</v>
      </c>
      <c r="C568" s="293" t="str">
        <f t="shared" si="34"/>
        <v>Fraction of Med and High Temp Industrial Heat Shifted to Other Fuels</v>
      </c>
      <c r="D568" s="299" t="s">
        <v>761</v>
      </c>
      <c r="E568" s="298" t="s">
        <v>797</v>
      </c>
      <c r="F568" t="s">
        <v>762</v>
      </c>
      <c r="G568" s="298" t="s">
        <v>798</v>
      </c>
      <c r="H568" s="20">
        <v>1309</v>
      </c>
      <c r="I568" s="295" t="s">
        <v>660</v>
      </c>
      <c r="J568" s="296" t="str">
        <f>IF(ISBLANK(INDEX('Policy Characteristics'!D:D,MATCH($C568,'Policy Characteristics'!$C:$C,0))),"",INDEX('Policy Characteristics'!D:D,MATCH($C568,'Policy Characteristics'!$C:$C,0)))</f>
        <v>Electrification + Hydrogen</v>
      </c>
      <c r="K568" s="293" t="str">
        <f>IF(ISBLANK(INDEX('Policy Characteristics'!E:E,MATCH($C568,'Policy Characteristics'!$C:$C,0))),"",INDEX('Policy Characteristics'!E:E,MATCH($C568,'Policy Characteristics'!$C:$C,0)))</f>
        <v>indst med and high temp fuel type shifting</v>
      </c>
      <c r="L568" s="237">
        <f>IF(ISBLANK(INDEX('Policy Characteristics'!F:F,MATCH($C568,'Policy Characteristics'!$C:$C,0))),"",INDEX('Policy Characteristics'!F:F,MATCH($C568,'Policy Characteristics'!$C:$C,0)))</f>
        <v>0</v>
      </c>
      <c r="M568" s="237">
        <f>IF(ISBLANK(INDEX('Policy Characteristics'!G:G,MATCH($C568,'Policy Characteristics'!$C:$C,0))),"",INDEX('Policy Characteristics'!G:G,MATCH($C568,'Policy Characteristics'!$C:$C,0)))</f>
        <v>1</v>
      </c>
      <c r="N568" s="237">
        <f>IF(ISBLANK(INDEX('Policy Characteristics'!H:H,MATCH($C568,'Policy Characteristics'!$C:$C,0))),"",INDEX('Policy Characteristics'!H:H,MATCH($C568,'Policy Characteristics'!$C:$C,0)))</f>
        <v>0.01</v>
      </c>
      <c r="O568" s="293" t="str">
        <f>IF(ISBLANK(INDEX('Policy Characteristics'!I:I,MATCH($C568,'Policy Characteristics'!$C:$C,0))),"",INDEX('Policy Characteristics'!I:I,MATCH($C568,'Policy Characteristics'!$C:$C,0)))</f>
        <v>% of fuel shifted</v>
      </c>
      <c r="P568" s="293"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8" s="293" t="str">
        <f>IF(ISBLANK(INDEX('Policy Characteristics'!K:K,MATCH($C568,'Policy Characteristics'!$C:$C,0))),"",INDEX('Policy Characteristics'!K:K,MATCH($C568,'Policy Characteristics'!$C:$C,0)))</f>
        <v>industry-ag-main.html#fuel-switching</v>
      </c>
      <c r="R568" s="293" t="str">
        <f>IF(ISBLANK(INDEX('Policy Characteristics'!L:L,MATCH($C568,'Policy Characteristics'!$C:$C,0))),"",INDEX('Policy Characteristics'!L:L,MATCH($C568,'Policy Characteristics'!$C:$C,0)))</f>
        <v>industry-elec-and-hydrogen.html</v>
      </c>
    </row>
    <row r="569" spans="1:18" x14ac:dyDescent="0.25">
      <c r="A569" s="293" t="str">
        <f>IF(ISBLANK(INDEX('Policy Characteristics'!A:A,MATCH($C569,'Policy Characteristics'!$C:$C,0))),"",INDEX('Policy Characteristics'!A:A,MATCH($C569,'Policy Characteristics'!$C:$C,0)))</f>
        <v>Industry</v>
      </c>
      <c r="B569" s="294" t="str">
        <f>IF(ISBLANK(INDEX('Policy Characteristics'!B:B,MATCH($C569,'Policy Characteristics'!$C:$C,0))),"",INDEX('Policy Characteristics'!B:B,MATCH($C569,'Policy Characteristics'!$C:$C,0)))</f>
        <v>Electrification + Hydrogen (Med &amp; High Temp)</v>
      </c>
      <c r="C569" s="293" t="str">
        <f t="shared" si="34"/>
        <v>Fraction of Med and High Temp Industrial Heat Shifted to Other Fuels</v>
      </c>
      <c r="D569" s="299" t="s">
        <v>761</v>
      </c>
      <c r="E569" s="298" t="s">
        <v>799</v>
      </c>
      <c r="F569" t="s">
        <v>762</v>
      </c>
      <c r="G569" s="298" t="s">
        <v>800</v>
      </c>
      <c r="H569" s="20">
        <v>1310</v>
      </c>
      <c r="I569" s="295" t="s">
        <v>660</v>
      </c>
      <c r="J569" s="296" t="str">
        <f>IF(ISBLANK(INDEX('Policy Characteristics'!D:D,MATCH($C569,'Policy Characteristics'!$C:$C,0))),"",INDEX('Policy Characteristics'!D:D,MATCH($C569,'Policy Characteristics'!$C:$C,0)))</f>
        <v>Electrification + Hydrogen</v>
      </c>
      <c r="K569" s="293" t="str">
        <f>IF(ISBLANK(INDEX('Policy Characteristics'!E:E,MATCH($C569,'Policy Characteristics'!$C:$C,0))),"",INDEX('Policy Characteristics'!E:E,MATCH($C569,'Policy Characteristics'!$C:$C,0)))</f>
        <v>indst med and high temp fuel type shifting</v>
      </c>
      <c r="L569" s="237">
        <f>IF(ISBLANK(INDEX('Policy Characteristics'!F:F,MATCH($C569,'Policy Characteristics'!$C:$C,0))),"",INDEX('Policy Characteristics'!F:F,MATCH($C569,'Policy Characteristics'!$C:$C,0)))</f>
        <v>0</v>
      </c>
      <c r="M569" s="237">
        <f>IF(ISBLANK(INDEX('Policy Characteristics'!G:G,MATCH($C569,'Policy Characteristics'!$C:$C,0))),"",INDEX('Policy Characteristics'!G:G,MATCH($C569,'Policy Characteristics'!$C:$C,0)))</f>
        <v>1</v>
      </c>
      <c r="N569" s="237">
        <f>IF(ISBLANK(INDEX('Policy Characteristics'!H:H,MATCH($C569,'Policy Characteristics'!$C:$C,0))),"",INDEX('Policy Characteristics'!H:H,MATCH($C569,'Policy Characteristics'!$C:$C,0)))</f>
        <v>0.01</v>
      </c>
      <c r="O569" s="293" t="str">
        <f>IF(ISBLANK(INDEX('Policy Characteristics'!I:I,MATCH($C569,'Policy Characteristics'!$C:$C,0))),"",INDEX('Policy Characteristics'!I:I,MATCH($C569,'Policy Characteristics'!$C:$C,0)))</f>
        <v>% of fuel shifted</v>
      </c>
      <c r="P569" s="293"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9" s="293" t="str">
        <f>IF(ISBLANK(INDEX('Policy Characteristics'!K:K,MATCH($C569,'Policy Characteristics'!$C:$C,0))),"",INDEX('Policy Characteristics'!K:K,MATCH($C569,'Policy Characteristics'!$C:$C,0)))</f>
        <v>industry-ag-main.html#fuel-switching</v>
      </c>
      <c r="R569" s="293" t="str">
        <f>IF(ISBLANK(INDEX('Policy Characteristics'!L:L,MATCH($C569,'Policy Characteristics'!$C:$C,0))),"",INDEX('Policy Characteristics'!L:L,MATCH($C569,'Policy Characteristics'!$C:$C,0)))</f>
        <v>industry-elec-and-hydrogen.html</v>
      </c>
    </row>
    <row r="570" spans="1:18" x14ac:dyDescent="0.25">
      <c r="A570" s="293" t="str">
        <f>IF(ISBLANK(INDEX('Policy Characteristics'!A:A,MATCH($C570,'Policy Characteristics'!$C:$C,0))),"",INDEX('Policy Characteristics'!A:A,MATCH($C570,'Policy Characteristics'!$C:$C,0)))</f>
        <v>Industry</v>
      </c>
      <c r="B570" s="294" t="str">
        <f>IF(ISBLANK(INDEX('Policy Characteristics'!B:B,MATCH($C570,'Policy Characteristics'!$C:$C,0))),"",INDEX('Policy Characteristics'!B:B,MATCH($C570,'Policy Characteristics'!$C:$C,0)))</f>
        <v>Electrification + Hydrogen (Med &amp; High Temp)</v>
      </c>
      <c r="C570" s="293" t="str">
        <f t="shared" si="34"/>
        <v>Fraction of Med and High Temp Industrial Heat Shifted to Other Fuels</v>
      </c>
      <c r="D570" s="299" t="s">
        <v>761</v>
      </c>
      <c r="E570" s="298" t="s">
        <v>801</v>
      </c>
      <c r="F570" t="s">
        <v>762</v>
      </c>
      <c r="G570" s="298" t="s">
        <v>802</v>
      </c>
      <c r="H570" s="20">
        <v>1311</v>
      </c>
      <c r="I570" s="295" t="s">
        <v>660</v>
      </c>
      <c r="J570" s="296" t="str">
        <f>IF(ISBLANK(INDEX('Policy Characteristics'!D:D,MATCH($C570,'Policy Characteristics'!$C:$C,0))),"",INDEX('Policy Characteristics'!D:D,MATCH($C570,'Policy Characteristics'!$C:$C,0)))</f>
        <v>Electrification + Hydrogen</v>
      </c>
      <c r="K570" s="293" t="str">
        <f>IF(ISBLANK(INDEX('Policy Characteristics'!E:E,MATCH($C570,'Policy Characteristics'!$C:$C,0))),"",INDEX('Policy Characteristics'!E:E,MATCH($C570,'Policy Characteristics'!$C:$C,0)))</f>
        <v>indst med and high temp fuel type shifting</v>
      </c>
      <c r="L570" s="237">
        <f>IF(ISBLANK(INDEX('Policy Characteristics'!F:F,MATCH($C570,'Policy Characteristics'!$C:$C,0))),"",INDEX('Policy Characteristics'!F:F,MATCH($C570,'Policy Characteristics'!$C:$C,0)))</f>
        <v>0</v>
      </c>
      <c r="M570" s="237">
        <f>IF(ISBLANK(INDEX('Policy Characteristics'!G:G,MATCH($C570,'Policy Characteristics'!$C:$C,0))),"",INDEX('Policy Characteristics'!G:G,MATCH($C570,'Policy Characteristics'!$C:$C,0)))</f>
        <v>1</v>
      </c>
      <c r="N570" s="237">
        <f>IF(ISBLANK(INDEX('Policy Characteristics'!H:H,MATCH($C570,'Policy Characteristics'!$C:$C,0))),"",INDEX('Policy Characteristics'!H:H,MATCH($C570,'Policy Characteristics'!$C:$C,0)))</f>
        <v>0.01</v>
      </c>
      <c r="O570" s="293" t="str">
        <f>IF(ISBLANK(INDEX('Policy Characteristics'!I:I,MATCH($C570,'Policy Characteristics'!$C:$C,0))),"",INDEX('Policy Characteristics'!I:I,MATCH($C570,'Policy Characteristics'!$C:$C,0)))</f>
        <v>% of fuel shifted</v>
      </c>
      <c r="P570" s="293"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0" s="293" t="str">
        <f>IF(ISBLANK(INDEX('Policy Characteristics'!K:K,MATCH($C570,'Policy Characteristics'!$C:$C,0))),"",INDEX('Policy Characteristics'!K:K,MATCH($C570,'Policy Characteristics'!$C:$C,0)))</f>
        <v>industry-ag-main.html#fuel-switching</v>
      </c>
      <c r="R570" s="293" t="str">
        <f>IF(ISBLANK(INDEX('Policy Characteristics'!L:L,MATCH($C570,'Policy Characteristics'!$C:$C,0))),"",INDEX('Policy Characteristics'!L:L,MATCH($C570,'Policy Characteristics'!$C:$C,0)))</f>
        <v>industry-elec-and-hydrogen.html</v>
      </c>
    </row>
    <row r="571" spans="1:18" x14ac:dyDescent="0.25">
      <c r="A571" s="293" t="str">
        <f>IF(ISBLANK(INDEX('Policy Characteristics'!A:A,MATCH($C571,'Policy Characteristics'!$C:$C,0))),"",INDEX('Policy Characteristics'!A:A,MATCH($C571,'Policy Characteristics'!$C:$C,0)))</f>
        <v>Industry</v>
      </c>
      <c r="B571" s="294" t="str">
        <f>IF(ISBLANK(INDEX('Policy Characteristics'!B:B,MATCH($C571,'Policy Characteristics'!$C:$C,0))),"",INDEX('Policy Characteristics'!B:B,MATCH($C571,'Policy Characteristics'!$C:$C,0)))</f>
        <v>Electrification + Hydrogen (Med &amp; High Temp)</v>
      </c>
      <c r="C571" s="293" t="str">
        <f t="shared" si="34"/>
        <v>Fraction of Med and High Temp Industrial Heat Shifted to Other Fuels</v>
      </c>
      <c r="D571" s="299" t="s">
        <v>761</v>
      </c>
      <c r="E571" s="298" t="s">
        <v>803</v>
      </c>
      <c r="F571" t="s">
        <v>762</v>
      </c>
      <c r="G571" s="298" t="s">
        <v>804</v>
      </c>
      <c r="H571" s="20">
        <v>1312</v>
      </c>
      <c r="I571" s="295" t="s">
        <v>660</v>
      </c>
      <c r="J571" s="296" t="str">
        <f>IF(ISBLANK(INDEX('Policy Characteristics'!D:D,MATCH($C571,'Policy Characteristics'!$C:$C,0))),"",INDEX('Policy Characteristics'!D:D,MATCH($C571,'Policy Characteristics'!$C:$C,0)))</f>
        <v>Electrification + Hydrogen</v>
      </c>
      <c r="K571" s="293" t="str">
        <f>IF(ISBLANK(INDEX('Policy Characteristics'!E:E,MATCH($C571,'Policy Characteristics'!$C:$C,0))),"",INDEX('Policy Characteristics'!E:E,MATCH($C571,'Policy Characteristics'!$C:$C,0)))</f>
        <v>indst med and high temp fuel type shifting</v>
      </c>
      <c r="L571" s="237">
        <f>IF(ISBLANK(INDEX('Policy Characteristics'!F:F,MATCH($C571,'Policy Characteristics'!$C:$C,0))),"",INDEX('Policy Characteristics'!F:F,MATCH($C571,'Policy Characteristics'!$C:$C,0)))</f>
        <v>0</v>
      </c>
      <c r="M571" s="237">
        <f>IF(ISBLANK(INDEX('Policy Characteristics'!G:G,MATCH($C571,'Policy Characteristics'!$C:$C,0))),"",INDEX('Policy Characteristics'!G:G,MATCH($C571,'Policy Characteristics'!$C:$C,0)))</f>
        <v>1</v>
      </c>
      <c r="N571" s="237">
        <f>IF(ISBLANK(INDEX('Policy Characteristics'!H:H,MATCH($C571,'Policy Characteristics'!$C:$C,0))),"",INDEX('Policy Characteristics'!H:H,MATCH($C571,'Policy Characteristics'!$C:$C,0)))</f>
        <v>0.01</v>
      </c>
      <c r="O571" s="293" t="str">
        <f>IF(ISBLANK(INDEX('Policy Characteristics'!I:I,MATCH($C571,'Policy Characteristics'!$C:$C,0))),"",INDEX('Policy Characteristics'!I:I,MATCH($C571,'Policy Characteristics'!$C:$C,0)))</f>
        <v>% of fuel shifted</v>
      </c>
      <c r="P571" s="293"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1" s="293" t="str">
        <f>IF(ISBLANK(INDEX('Policy Characteristics'!K:K,MATCH($C571,'Policy Characteristics'!$C:$C,0))),"",INDEX('Policy Characteristics'!K:K,MATCH($C571,'Policy Characteristics'!$C:$C,0)))</f>
        <v>industry-ag-main.html#fuel-switching</v>
      </c>
      <c r="R571" s="293" t="str">
        <f>IF(ISBLANK(INDEX('Policy Characteristics'!L:L,MATCH($C571,'Policy Characteristics'!$C:$C,0))),"",INDEX('Policy Characteristics'!L:L,MATCH($C571,'Policy Characteristics'!$C:$C,0)))</f>
        <v>industry-elec-and-hydrogen.html</v>
      </c>
    </row>
    <row r="572" spans="1:18" x14ac:dyDescent="0.25">
      <c r="A572" s="293" t="str">
        <f>IF(ISBLANK(INDEX('Policy Characteristics'!A:A,MATCH($C572,'Policy Characteristics'!$C:$C,0))),"",INDEX('Policy Characteristics'!A:A,MATCH($C572,'Policy Characteristics'!$C:$C,0)))</f>
        <v>Industry</v>
      </c>
      <c r="B572" s="294" t="str">
        <f>IF(ISBLANK(INDEX('Policy Characteristics'!B:B,MATCH($C572,'Policy Characteristics'!$C:$C,0))),"",INDEX('Policy Characteristics'!B:B,MATCH($C572,'Policy Characteristics'!$C:$C,0)))</f>
        <v>Electrification + Hydrogen (Med &amp; High Temp)</v>
      </c>
      <c r="C572" s="293" t="str">
        <f t="shared" si="34"/>
        <v>Fraction of Med and High Temp Industrial Heat Shifted to Other Fuels</v>
      </c>
      <c r="D572" s="299" t="s">
        <v>761</v>
      </c>
      <c r="E572" s="298" t="s">
        <v>805</v>
      </c>
      <c r="F572" t="s">
        <v>762</v>
      </c>
      <c r="G572" s="298" t="s">
        <v>806</v>
      </c>
      <c r="H572" s="20">
        <v>1313</v>
      </c>
      <c r="I572" s="295" t="s">
        <v>660</v>
      </c>
      <c r="J572" s="296" t="str">
        <f>IF(ISBLANK(INDEX('Policy Characteristics'!D:D,MATCH($C572,'Policy Characteristics'!$C:$C,0))),"",INDEX('Policy Characteristics'!D:D,MATCH($C572,'Policy Characteristics'!$C:$C,0)))</f>
        <v>Electrification + Hydrogen</v>
      </c>
      <c r="K572" s="293" t="str">
        <f>IF(ISBLANK(INDEX('Policy Characteristics'!E:E,MATCH($C572,'Policy Characteristics'!$C:$C,0))),"",INDEX('Policy Characteristics'!E:E,MATCH($C572,'Policy Characteristics'!$C:$C,0)))</f>
        <v>indst med and high temp fuel type shifting</v>
      </c>
      <c r="L572" s="237">
        <f>IF(ISBLANK(INDEX('Policy Characteristics'!F:F,MATCH($C572,'Policy Characteristics'!$C:$C,0))),"",INDEX('Policy Characteristics'!F:F,MATCH($C572,'Policy Characteristics'!$C:$C,0)))</f>
        <v>0</v>
      </c>
      <c r="M572" s="237">
        <f>IF(ISBLANK(INDEX('Policy Characteristics'!G:G,MATCH($C572,'Policy Characteristics'!$C:$C,0))),"",INDEX('Policy Characteristics'!G:G,MATCH($C572,'Policy Characteristics'!$C:$C,0)))</f>
        <v>1</v>
      </c>
      <c r="N572" s="237">
        <f>IF(ISBLANK(INDEX('Policy Characteristics'!H:H,MATCH($C572,'Policy Characteristics'!$C:$C,0))),"",INDEX('Policy Characteristics'!H:H,MATCH($C572,'Policy Characteristics'!$C:$C,0)))</f>
        <v>0.01</v>
      </c>
      <c r="O572" s="293" t="str">
        <f>IF(ISBLANK(INDEX('Policy Characteristics'!I:I,MATCH($C572,'Policy Characteristics'!$C:$C,0))),"",INDEX('Policy Characteristics'!I:I,MATCH($C572,'Policy Characteristics'!$C:$C,0)))</f>
        <v>% of fuel shifted</v>
      </c>
      <c r="P572" s="293"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2" s="293" t="str">
        <f>IF(ISBLANK(INDEX('Policy Characteristics'!K:K,MATCH($C572,'Policy Characteristics'!$C:$C,0))),"",INDEX('Policy Characteristics'!K:K,MATCH($C572,'Policy Characteristics'!$C:$C,0)))</f>
        <v>industry-ag-main.html#fuel-switching</v>
      </c>
      <c r="R572" s="293" t="str">
        <f>IF(ISBLANK(INDEX('Policy Characteristics'!L:L,MATCH($C572,'Policy Characteristics'!$C:$C,0))),"",INDEX('Policy Characteristics'!L:L,MATCH($C572,'Policy Characteristics'!$C:$C,0)))</f>
        <v>industry-elec-and-hydrogen.html</v>
      </c>
    </row>
    <row r="573" spans="1:18" x14ac:dyDescent="0.25">
      <c r="A573" s="293" t="str">
        <f>IF(ISBLANK(INDEX('Policy Characteristics'!A:A,MATCH($C573,'Policy Characteristics'!$C:$C,0))),"",INDEX('Policy Characteristics'!A:A,MATCH($C573,'Policy Characteristics'!$C:$C,0)))</f>
        <v>Industry</v>
      </c>
      <c r="B573" s="294" t="str">
        <f>IF(ISBLANK(INDEX('Policy Characteristics'!B:B,MATCH($C573,'Policy Characteristics'!$C:$C,0))),"",INDEX('Policy Characteristics'!B:B,MATCH($C573,'Policy Characteristics'!$C:$C,0)))</f>
        <v>Electrification + Hydrogen (Med &amp; High Temp)</v>
      </c>
      <c r="C573" s="293" t="str">
        <f t="shared" si="34"/>
        <v>Fraction of Med and High Temp Industrial Heat Shifted to Other Fuels</v>
      </c>
      <c r="D573" s="299" t="s">
        <v>761</v>
      </c>
      <c r="E573" s="298" t="s">
        <v>807</v>
      </c>
      <c r="F573" t="s">
        <v>762</v>
      </c>
      <c r="G573" s="298" t="s">
        <v>808</v>
      </c>
      <c r="H573" s="20">
        <v>1314</v>
      </c>
      <c r="I573" s="295" t="s">
        <v>660</v>
      </c>
      <c r="J573" s="296" t="str">
        <f>IF(ISBLANK(INDEX('Policy Characteristics'!D:D,MATCH($C573,'Policy Characteristics'!$C:$C,0))),"",INDEX('Policy Characteristics'!D:D,MATCH($C573,'Policy Characteristics'!$C:$C,0)))</f>
        <v>Electrification + Hydrogen</v>
      </c>
      <c r="K573" s="293" t="str">
        <f>IF(ISBLANK(INDEX('Policy Characteristics'!E:E,MATCH($C573,'Policy Characteristics'!$C:$C,0))),"",INDEX('Policy Characteristics'!E:E,MATCH($C573,'Policy Characteristics'!$C:$C,0)))</f>
        <v>indst med and high temp fuel type shifting</v>
      </c>
      <c r="L573" s="237">
        <f>IF(ISBLANK(INDEX('Policy Characteristics'!F:F,MATCH($C573,'Policy Characteristics'!$C:$C,0))),"",INDEX('Policy Characteristics'!F:F,MATCH($C573,'Policy Characteristics'!$C:$C,0)))</f>
        <v>0</v>
      </c>
      <c r="M573" s="237">
        <f>IF(ISBLANK(INDEX('Policy Characteristics'!G:G,MATCH($C573,'Policy Characteristics'!$C:$C,0))),"",INDEX('Policy Characteristics'!G:G,MATCH($C573,'Policy Characteristics'!$C:$C,0)))</f>
        <v>1</v>
      </c>
      <c r="N573" s="237">
        <f>IF(ISBLANK(INDEX('Policy Characteristics'!H:H,MATCH($C573,'Policy Characteristics'!$C:$C,0))),"",INDEX('Policy Characteristics'!H:H,MATCH($C573,'Policy Characteristics'!$C:$C,0)))</f>
        <v>0.01</v>
      </c>
      <c r="O573" s="293" t="str">
        <f>IF(ISBLANK(INDEX('Policy Characteristics'!I:I,MATCH($C573,'Policy Characteristics'!$C:$C,0))),"",INDEX('Policy Characteristics'!I:I,MATCH($C573,'Policy Characteristics'!$C:$C,0)))</f>
        <v>% of fuel shifted</v>
      </c>
      <c r="P573" s="293"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3" s="293" t="str">
        <f>IF(ISBLANK(INDEX('Policy Characteristics'!K:K,MATCH($C573,'Policy Characteristics'!$C:$C,0))),"",INDEX('Policy Characteristics'!K:K,MATCH($C573,'Policy Characteristics'!$C:$C,0)))</f>
        <v>industry-ag-main.html#fuel-switching</v>
      </c>
      <c r="R573" s="293" t="str">
        <f>IF(ISBLANK(INDEX('Policy Characteristics'!L:L,MATCH($C573,'Policy Characteristics'!$C:$C,0))),"",INDEX('Policy Characteristics'!L:L,MATCH($C573,'Policy Characteristics'!$C:$C,0)))</f>
        <v>industry-elec-and-hydrogen.html</v>
      </c>
    </row>
    <row r="574" spans="1:18" x14ac:dyDescent="0.25">
      <c r="A574" s="293" t="str">
        <f>IF(ISBLANK(INDEX('Policy Characteristics'!A:A,MATCH($C574,'Policy Characteristics'!$C:$C,0))),"",INDEX('Policy Characteristics'!A:A,MATCH($C574,'Policy Characteristics'!$C:$C,0)))</f>
        <v>Industry</v>
      </c>
      <c r="B574" s="294" t="str">
        <f>IF(ISBLANK(INDEX('Policy Characteristics'!B:B,MATCH($C574,'Policy Characteristics'!$C:$C,0))),"",INDEX('Policy Characteristics'!B:B,MATCH($C574,'Policy Characteristics'!$C:$C,0)))</f>
        <v>Electrification + Hydrogen (Med &amp; High Temp)</v>
      </c>
      <c r="C574" s="293" t="str">
        <f t="shared" si="34"/>
        <v>Fraction of Med and High Temp Industrial Heat Shifted to Other Fuels</v>
      </c>
      <c r="D574" s="299" t="s">
        <v>761</v>
      </c>
      <c r="E574" s="298" t="s">
        <v>809</v>
      </c>
      <c r="F574" t="s">
        <v>762</v>
      </c>
      <c r="G574" s="298" t="s">
        <v>810</v>
      </c>
      <c r="H574" s="20">
        <v>1315</v>
      </c>
      <c r="I574" s="295" t="s">
        <v>660</v>
      </c>
      <c r="J574" s="296" t="str">
        <f>IF(ISBLANK(INDEX('Policy Characteristics'!D:D,MATCH($C574,'Policy Characteristics'!$C:$C,0))),"",INDEX('Policy Characteristics'!D:D,MATCH($C574,'Policy Characteristics'!$C:$C,0)))</f>
        <v>Electrification + Hydrogen</v>
      </c>
      <c r="K574" s="293" t="str">
        <f>IF(ISBLANK(INDEX('Policy Characteristics'!E:E,MATCH($C574,'Policy Characteristics'!$C:$C,0))),"",INDEX('Policy Characteristics'!E:E,MATCH($C574,'Policy Characteristics'!$C:$C,0)))</f>
        <v>indst med and high temp fuel type shifting</v>
      </c>
      <c r="L574" s="237">
        <f>IF(ISBLANK(INDEX('Policy Characteristics'!F:F,MATCH($C574,'Policy Characteristics'!$C:$C,0))),"",INDEX('Policy Characteristics'!F:F,MATCH($C574,'Policy Characteristics'!$C:$C,0)))</f>
        <v>0</v>
      </c>
      <c r="M574" s="237">
        <f>IF(ISBLANK(INDEX('Policy Characteristics'!G:G,MATCH($C574,'Policy Characteristics'!$C:$C,0))),"",INDEX('Policy Characteristics'!G:G,MATCH($C574,'Policy Characteristics'!$C:$C,0)))</f>
        <v>1</v>
      </c>
      <c r="N574" s="237">
        <f>IF(ISBLANK(INDEX('Policy Characteristics'!H:H,MATCH($C574,'Policy Characteristics'!$C:$C,0))),"",INDEX('Policy Characteristics'!H:H,MATCH($C574,'Policy Characteristics'!$C:$C,0)))</f>
        <v>0.01</v>
      </c>
      <c r="O574" s="293" t="str">
        <f>IF(ISBLANK(INDEX('Policy Characteristics'!I:I,MATCH($C574,'Policy Characteristics'!$C:$C,0))),"",INDEX('Policy Characteristics'!I:I,MATCH($C574,'Policy Characteristics'!$C:$C,0)))</f>
        <v>% of fuel shifted</v>
      </c>
      <c r="P574" s="293"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4" s="293" t="str">
        <f>IF(ISBLANK(INDEX('Policy Characteristics'!K:K,MATCH($C574,'Policy Characteristics'!$C:$C,0))),"",INDEX('Policy Characteristics'!K:K,MATCH($C574,'Policy Characteristics'!$C:$C,0)))</f>
        <v>industry-ag-main.html#fuel-switching</v>
      </c>
      <c r="R574" s="293" t="str">
        <f>IF(ISBLANK(INDEX('Policy Characteristics'!L:L,MATCH($C574,'Policy Characteristics'!$C:$C,0))),"",INDEX('Policy Characteristics'!L:L,MATCH($C574,'Policy Characteristics'!$C:$C,0)))</f>
        <v>industry-elec-and-hydrogen.html</v>
      </c>
    </row>
    <row r="575" spans="1:18" x14ac:dyDescent="0.25">
      <c r="A575" s="293" t="str">
        <f>IF(ISBLANK(INDEX('Policy Characteristics'!A:A,MATCH($C575,'Policy Characteristics'!$C:$C,0))),"",INDEX('Policy Characteristics'!A:A,MATCH($C575,'Policy Characteristics'!$C:$C,0)))</f>
        <v>Industry</v>
      </c>
      <c r="B575" s="294" t="str">
        <f>IF(ISBLANK(INDEX('Policy Characteristics'!B:B,MATCH($C575,'Policy Characteristics'!$C:$C,0))),"",INDEX('Policy Characteristics'!B:B,MATCH($C575,'Policy Characteristics'!$C:$C,0)))</f>
        <v>Electrification + Hydrogen (Med &amp; High Temp)</v>
      </c>
      <c r="C575" s="293" t="str">
        <f t="shared" si="34"/>
        <v>Fraction of Med and High Temp Industrial Heat Shifted to Other Fuels</v>
      </c>
      <c r="D575" s="299" t="s">
        <v>761</v>
      </c>
      <c r="E575" s="298" t="s">
        <v>811</v>
      </c>
      <c r="F575" t="s">
        <v>762</v>
      </c>
      <c r="G575" s="298" t="s">
        <v>812</v>
      </c>
      <c r="H575" s="20">
        <v>1316</v>
      </c>
      <c r="I575" s="295" t="s">
        <v>660</v>
      </c>
      <c r="J575" s="296" t="str">
        <f>IF(ISBLANK(INDEX('Policy Characteristics'!D:D,MATCH($C575,'Policy Characteristics'!$C:$C,0))),"",INDEX('Policy Characteristics'!D:D,MATCH($C575,'Policy Characteristics'!$C:$C,0)))</f>
        <v>Electrification + Hydrogen</v>
      </c>
      <c r="K575" s="293" t="str">
        <f>IF(ISBLANK(INDEX('Policy Characteristics'!E:E,MATCH($C575,'Policy Characteristics'!$C:$C,0))),"",INDEX('Policy Characteristics'!E:E,MATCH($C575,'Policy Characteristics'!$C:$C,0)))</f>
        <v>indst med and high temp fuel type shifting</v>
      </c>
      <c r="L575" s="237">
        <f>IF(ISBLANK(INDEX('Policy Characteristics'!F:F,MATCH($C575,'Policy Characteristics'!$C:$C,0))),"",INDEX('Policy Characteristics'!F:F,MATCH($C575,'Policy Characteristics'!$C:$C,0)))</f>
        <v>0</v>
      </c>
      <c r="M575" s="237">
        <f>IF(ISBLANK(INDEX('Policy Characteristics'!G:G,MATCH($C575,'Policy Characteristics'!$C:$C,0))),"",INDEX('Policy Characteristics'!G:G,MATCH($C575,'Policy Characteristics'!$C:$C,0)))</f>
        <v>1</v>
      </c>
      <c r="N575" s="237">
        <f>IF(ISBLANK(INDEX('Policy Characteristics'!H:H,MATCH($C575,'Policy Characteristics'!$C:$C,0))),"",INDEX('Policy Characteristics'!H:H,MATCH($C575,'Policy Characteristics'!$C:$C,0)))</f>
        <v>0.01</v>
      </c>
      <c r="O575" s="293" t="str">
        <f>IF(ISBLANK(INDEX('Policy Characteristics'!I:I,MATCH($C575,'Policy Characteristics'!$C:$C,0))),"",INDEX('Policy Characteristics'!I:I,MATCH($C575,'Policy Characteristics'!$C:$C,0)))</f>
        <v>% of fuel shifted</v>
      </c>
      <c r="P575" s="293"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5" s="293" t="str">
        <f>IF(ISBLANK(INDEX('Policy Characteristics'!K:K,MATCH($C575,'Policy Characteristics'!$C:$C,0))),"",INDEX('Policy Characteristics'!K:K,MATCH($C575,'Policy Characteristics'!$C:$C,0)))</f>
        <v>industry-ag-main.html#fuel-switching</v>
      </c>
      <c r="R575" s="293" t="str">
        <f>IF(ISBLANK(INDEX('Policy Characteristics'!L:L,MATCH($C575,'Policy Characteristics'!$C:$C,0))),"",INDEX('Policy Characteristics'!L:L,MATCH($C575,'Policy Characteristics'!$C:$C,0)))</f>
        <v>industry-elec-and-hydrogen.html</v>
      </c>
    </row>
    <row r="576" spans="1:18" x14ac:dyDescent="0.25">
      <c r="A576" s="293" t="str">
        <f>IF(ISBLANK(INDEX('Policy Characteristics'!A:A,MATCH($C576,'Policy Characteristics'!$C:$C,0))),"",INDEX('Policy Characteristics'!A:A,MATCH($C576,'Policy Characteristics'!$C:$C,0)))</f>
        <v>Industry</v>
      </c>
      <c r="B576" s="294" t="str">
        <f>IF(ISBLANK(INDEX('Policy Characteristics'!B:B,MATCH($C576,'Policy Characteristics'!$C:$C,0))),"",INDEX('Policy Characteristics'!B:B,MATCH($C576,'Policy Characteristics'!$C:$C,0)))</f>
        <v>Electrification + Hydrogen (Med &amp; High Temp)</v>
      </c>
      <c r="C576" s="293" t="str">
        <f t="shared" si="34"/>
        <v>Fraction of Med and High Temp Industrial Heat Shifted to Other Fuels</v>
      </c>
      <c r="D576" s="299" t="s">
        <v>761</v>
      </c>
      <c r="E576" s="298" t="s">
        <v>813</v>
      </c>
      <c r="F576" t="s">
        <v>762</v>
      </c>
      <c r="G576" s="298" t="s">
        <v>814</v>
      </c>
      <c r="H576" s="20">
        <v>1317</v>
      </c>
      <c r="I576" s="295" t="s">
        <v>650</v>
      </c>
      <c r="J576" s="296" t="str">
        <f>IF(ISBLANK(INDEX('Policy Characteristics'!D:D,MATCH($C576,'Policy Characteristics'!$C:$C,0))),"",INDEX('Policy Characteristics'!D:D,MATCH($C576,'Policy Characteristics'!$C:$C,0)))</f>
        <v>Electrification + Hydrogen</v>
      </c>
      <c r="K576" s="293" t="str">
        <f>IF(ISBLANK(INDEX('Policy Characteristics'!E:E,MATCH($C576,'Policy Characteristics'!$C:$C,0))),"",INDEX('Policy Characteristics'!E:E,MATCH($C576,'Policy Characteristics'!$C:$C,0)))</f>
        <v>indst med and high temp fuel type shifting</v>
      </c>
      <c r="L576" s="237">
        <f>IF(ISBLANK(INDEX('Policy Characteristics'!F:F,MATCH($C576,'Policy Characteristics'!$C:$C,0))),"",INDEX('Policy Characteristics'!F:F,MATCH($C576,'Policy Characteristics'!$C:$C,0)))</f>
        <v>0</v>
      </c>
      <c r="M576" s="237">
        <f>IF(ISBLANK(INDEX('Policy Characteristics'!G:G,MATCH($C576,'Policy Characteristics'!$C:$C,0))),"",INDEX('Policy Characteristics'!G:G,MATCH($C576,'Policy Characteristics'!$C:$C,0)))</f>
        <v>1</v>
      </c>
      <c r="N576" s="237">
        <f>IF(ISBLANK(INDEX('Policy Characteristics'!H:H,MATCH($C576,'Policy Characteristics'!$C:$C,0))),"",INDEX('Policy Characteristics'!H:H,MATCH($C576,'Policy Characteristics'!$C:$C,0)))</f>
        <v>0.01</v>
      </c>
      <c r="O576" s="293" t="str">
        <f>IF(ISBLANK(INDEX('Policy Characteristics'!I:I,MATCH($C576,'Policy Characteristics'!$C:$C,0))),"",INDEX('Policy Characteristics'!I:I,MATCH($C576,'Policy Characteristics'!$C:$C,0)))</f>
        <v>% of fuel shifted</v>
      </c>
      <c r="P576" s="293"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6" s="293" t="str">
        <f>IF(ISBLANK(INDEX('Policy Characteristics'!K:K,MATCH($C576,'Policy Characteristics'!$C:$C,0))),"",INDEX('Policy Characteristics'!K:K,MATCH($C576,'Policy Characteristics'!$C:$C,0)))</f>
        <v>industry-ag-main.html#fuel-switching</v>
      </c>
      <c r="R576" s="293" t="str">
        <f>IF(ISBLANK(INDEX('Policy Characteristics'!L:L,MATCH($C576,'Policy Characteristics'!$C:$C,0))),"",INDEX('Policy Characteristics'!L:L,MATCH($C576,'Policy Characteristics'!$C:$C,0)))</f>
        <v>industry-elec-and-hydrogen.html</v>
      </c>
    </row>
    <row r="577" spans="1:18" x14ac:dyDescent="0.25">
      <c r="A577" s="293" t="str">
        <f>IF(ISBLANK(INDEX('Policy Characteristics'!A:A,MATCH($C577,'Policy Characteristics'!$C:$C,0))),"",INDEX('Policy Characteristics'!A:A,MATCH($C577,'Policy Characteristics'!$C:$C,0)))</f>
        <v>Industry</v>
      </c>
      <c r="B577" s="294" t="str">
        <f>IF(ISBLANK(INDEX('Policy Characteristics'!B:B,MATCH($C577,'Policy Characteristics'!$C:$C,0))),"",INDEX('Policy Characteristics'!B:B,MATCH($C577,'Policy Characteristics'!$C:$C,0)))</f>
        <v>Electrification + Hydrogen (Med &amp; High Temp)</v>
      </c>
      <c r="C577" s="293" t="str">
        <f t="shared" si="34"/>
        <v>Fraction of Med and High Temp Industrial Heat Shifted to Other Fuels</v>
      </c>
      <c r="D577" s="299" t="s">
        <v>763</v>
      </c>
      <c r="E577" s="298" t="s">
        <v>795</v>
      </c>
      <c r="F577" t="s">
        <v>764</v>
      </c>
      <c r="G577" s="298" t="s">
        <v>796</v>
      </c>
      <c r="H577" s="20">
        <v>1318</v>
      </c>
      <c r="I577" s="295" t="s">
        <v>650</v>
      </c>
      <c r="J577" s="296" t="str">
        <f>IF(ISBLANK(INDEX('Policy Characteristics'!D:D,MATCH($C577,'Policy Characteristics'!$C:$C,0))),"",INDEX('Policy Characteristics'!D:D,MATCH($C577,'Policy Characteristics'!$C:$C,0)))</f>
        <v>Electrification + Hydrogen</v>
      </c>
      <c r="K577" s="293" t="str">
        <f>IF(ISBLANK(INDEX('Policy Characteristics'!E:E,MATCH($C577,'Policy Characteristics'!$C:$C,0))),"",INDEX('Policy Characteristics'!E:E,MATCH($C577,'Policy Characteristics'!$C:$C,0)))</f>
        <v>indst med and high temp fuel type shifting</v>
      </c>
      <c r="L577" s="237">
        <f>IF(ISBLANK(INDEX('Policy Characteristics'!F:F,MATCH($C577,'Policy Characteristics'!$C:$C,0))),"",INDEX('Policy Characteristics'!F:F,MATCH($C577,'Policy Characteristics'!$C:$C,0)))</f>
        <v>0</v>
      </c>
      <c r="M577" s="237">
        <f>IF(ISBLANK(INDEX('Policy Characteristics'!G:G,MATCH($C577,'Policy Characteristics'!$C:$C,0))),"",INDEX('Policy Characteristics'!G:G,MATCH($C577,'Policy Characteristics'!$C:$C,0)))</f>
        <v>1</v>
      </c>
      <c r="N577" s="237">
        <f>IF(ISBLANK(INDEX('Policy Characteristics'!H:H,MATCH($C577,'Policy Characteristics'!$C:$C,0))),"",INDEX('Policy Characteristics'!H:H,MATCH($C577,'Policy Characteristics'!$C:$C,0)))</f>
        <v>0.01</v>
      </c>
      <c r="O577" s="293" t="str">
        <f>IF(ISBLANK(INDEX('Policy Characteristics'!I:I,MATCH($C577,'Policy Characteristics'!$C:$C,0))),"",INDEX('Policy Characteristics'!I:I,MATCH($C577,'Policy Characteristics'!$C:$C,0)))</f>
        <v>% of fuel shifted</v>
      </c>
      <c r="P577" s="293"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7" s="293" t="str">
        <f>IF(ISBLANK(INDEX('Policy Characteristics'!K:K,MATCH($C577,'Policy Characteristics'!$C:$C,0))),"",INDEX('Policy Characteristics'!K:K,MATCH($C577,'Policy Characteristics'!$C:$C,0)))</f>
        <v>industry-ag-main.html#fuel-switching</v>
      </c>
      <c r="R577" s="293" t="str">
        <f>IF(ISBLANK(INDEX('Policy Characteristics'!L:L,MATCH($C577,'Policy Characteristics'!$C:$C,0))),"",INDEX('Policy Characteristics'!L:L,MATCH($C577,'Policy Characteristics'!$C:$C,0)))</f>
        <v>industry-elec-and-hydrogen.html</v>
      </c>
    </row>
    <row r="578" spans="1:18" x14ac:dyDescent="0.25">
      <c r="A578" s="293" t="str">
        <f>IF(ISBLANK(INDEX('Policy Characteristics'!A:A,MATCH($C578,'Policy Characteristics'!$C:$C,0))),"",INDEX('Policy Characteristics'!A:A,MATCH($C578,'Policy Characteristics'!$C:$C,0)))</f>
        <v>Industry</v>
      </c>
      <c r="B578" s="294" t="str">
        <f>IF(ISBLANK(INDEX('Policy Characteristics'!B:B,MATCH($C578,'Policy Characteristics'!$C:$C,0))),"",INDEX('Policy Characteristics'!B:B,MATCH($C578,'Policy Characteristics'!$C:$C,0)))</f>
        <v>Electrification + Hydrogen (Med &amp; High Temp)</v>
      </c>
      <c r="C578" s="293" t="str">
        <f t="shared" si="34"/>
        <v>Fraction of Med and High Temp Industrial Heat Shifted to Other Fuels</v>
      </c>
      <c r="D578" s="299" t="s">
        <v>763</v>
      </c>
      <c r="E578" s="298" t="s">
        <v>797</v>
      </c>
      <c r="F578" t="s">
        <v>764</v>
      </c>
      <c r="G578" s="298" t="s">
        <v>798</v>
      </c>
      <c r="H578" s="20">
        <v>1319</v>
      </c>
      <c r="I578" s="295" t="s">
        <v>660</v>
      </c>
      <c r="J578" s="296" t="str">
        <f>IF(ISBLANK(INDEX('Policy Characteristics'!D:D,MATCH($C578,'Policy Characteristics'!$C:$C,0))),"",INDEX('Policy Characteristics'!D:D,MATCH($C578,'Policy Characteristics'!$C:$C,0)))</f>
        <v>Electrification + Hydrogen</v>
      </c>
      <c r="K578" s="293" t="str">
        <f>IF(ISBLANK(INDEX('Policy Characteristics'!E:E,MATCH($C578,'Policy Characteristics'!$C:$C,0))),"",INDEX('Policy Characteristics'!E:E,MATCH($C578,'Policy Characteristics'!$C:$C,0)))</f>
        <v>indst med and high temp fuel type shifting</v>
      </c>
      <c r="L578" s="237">
        <f>IF(ISBLANK(INDEX('Policy Characteristics'!F:F,MATCH($C578,'Policy Characteristics'!$C:$C,0))),"",INDEX('Policy Characteristics'!F:F,MATCH($C578,'Policy Characteristics'!$C:$C,0)))</f>
        <v>0</v>
      </c>
      <c r="M578" s="237">
        <f>IF(ISBLANK(INDEX('Policy Characteristics'!G:G,MATCH($C578,'Policy Characteristics'!$C:$C,0))),"",INDEX('Policy Characteristics'!G:G,MATCH($C578,'Policy Characteristics'!$C:$C,0)))</f>
        <v>1</v>
      </c>
      <c r="N578" s="237">
        <f>IF(ISBLANK(INDEX('Policy Characteristics'!H:H,MATCH($C578,'Policy Characteristics'!$C:$C,0))),"",INDEX('Policy Characteristics'!H:H,MATCH($C578,'Policy Characteristics'!$C:$C,0)))</f>
        <v>0.01</v>
      </c>
      <c r="O578" s="293" t="str">
        <f>IF(ISBLANK(INDEX('Policy Characteristics'!I:I,MATCH($C578,'Policy Characteristics'!$C:$C,0))),"",INDEX('Policy Characteristics'!I:I,MATCH($C578,'Policy Characteristics'!$C:$C,0)))</f>
        <v>% of fuel shifted</v>
      </c>
      <c r="P578" s="293"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8" s="293" t="str">
        <f>IF(ISBLANK(INDEX('Policy Characteristics'!K:K,MATCH($C578,'Policy Characteristics'!$C:$C,0))),"",INDEX('Policy Characteristics'!K:K,MATCH($C578,'Policy Characteristics'!$C:$C,0)))</f>
        <v>industry-ag-main.html#fuel-switching</v>
      </c>
      <c r="R578" s="293" t="str">
        <f>IF(ISBLANK(INDEX('Policy Characteristics'!L:L,MATCH($C578,'Policy Characteristics'!$C:$C,0))),"",INDEX('Policy Characteristics'!L:L,MATCH($C578,'Policy Characteristics'!$C:$C,0)))</f>
        <v>industry-elec-and-hydrogen.html</v>
      </c>
    </row>
    <row r="579" spans="1:18" x14ac:dyDescent="0.25">
      <c r="A579" s="293" t="str">
        <f>IF(ISBLANK(INDEX('Policy Characteristics'!A:A,MATCH($C579,'Policy Characteristics'!$C:$C,0))),"",INDEX('Policy Characteristics'!A:A,MATCH($C579,'Policy Characteristics'!$C:$C,0)))</f>
        <v>Industry</v>
      </c>
      <c r="B579" s="294" t="str">
        <f>IF(ISBLANK(INDEX('Policy Characteristics'!B:B,MATCH($C579,'Policy Characteristics'!$C:$C,0))),"",INDEX('Policy Characteristics'!B:B,MATCH($C579,'Policy Characteristics'!$C:$C,0)))</f>
        <v>Electrification + Hydrogen (Med &amp; High Temp)</v>
      </c>
      <c r="C579" s="293" t="str">
        <f t="shared" si="34"/>
        <v>Fraction of Med and High Temp Industrial Heat Shifted to Other Fuels</v>
      </c>
      <c r="D579" s="299" t="s">
        <v>763</v>
      </c>
      <c r="E579" s="298" t="s">
        <v>799</v>
      </c>
      <c r="F579" t="s">
        <v>764</v>
      </c>
      <c r="G579" s="298" t="s">
        <v>800</v>
      </c>
      <c r="H579" s="20">
        <v>1320</v>
      </c>
      <c r="I579" s="295" t="s">
        <v>660</v>
      </c>
      <c r="J579" s="296" t="str">
        <f>IF(ISBLANK(INDEX('Policy Characteristics'!D:D,MATCH($C579,'Policy Characteristics'!$C:$C,0))),"",INDEX('Policy Characteristics'!D:D,MATCH($C579,'Policy Characteristics'!$C:$C,0)))</f>
        <v>Electrification + Hydrogen</v>
      </c>
      <c r="K579" s="293" t="str">
        <f>IF(ISBLANK(INDEX('Policy Characteristics'!E:E,MATCH($C579,'Policy Characteristics'!$C:$C,0))),"",INDEX('Policy Characteristics'!E:E,MATCH($C579,'Policy Characteristics'!$C:$C,0)))</f>
        <v>indst med and high temp fuel type shifting</v>
      </c>
      <c r="L579" s="237">
        <f>IF(ISBLANK(INDEX('Policy Characteristics'!F:F,MATCH($C579,'Policy Characteristics'!$C:$C,0))),"",INDEX('Policy Characteristics'!F:F,MATCH($C579,'Policy Characteristics'!$C:$C,0)))</f>
        <v>0</v>
      </c>
      <c r="M579" s="237">
        <f>IF(ISBLANK(INDEX('Policy Characteristics'!G:G,MATCH($C579,'Policy Characteristics'!$C:$C,0))),"",INDEX('Policy Characteristics'!G:G,MATCH($C579,'Policy Characteristics'!$C:$C,0)))</f>
        <v>1</v>
      </c>
      <c r="N579" s="237">
        <f>IF(ISBLANK(INDEX('Policy Characteristics'!H:H,MATCH($C579,'Policy Characteristics'!$C:$C,0))),"",INDEX('Policy Characteristics'!H:H,MATCH($C579,'Policy Characteristics'!$C:$C,0)))</f>
        <v>0.01</v>
      </c>
      <c r="O579" s="293" t="str">
        <f>IF(ISBLANK(INDEX('Policy Characteristics'!I:I,MATCH($C579,'Policy Characteristics'!$C:$C,0))),"",INDEX('Policy Characteristics'!I:I,MATCH($C579,'Policy Characteristics'!$C:$C,0)))</f>
        <v>% of fuel shifted</v>
      </c>
      <c r="P579" s="293"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9" s="293" t="str">
        <f>IF(ISBLANK(INDEX('Policy Characteristics'!K:K,MATCH($C579,'Policy Characteristics'!$C:$C,0))),"",INDEX('Policy Characteristics'!K:K,MATCH($C579,'Policy Characteristics'!$C:$C,0)))</f>
        <v>industry-ag-main.html#fuel-switching</v>
      </c>
      <c r="R579" s="293" t="str">
        <f>IF(ISBLANK(INDEX('Policy Characteristics'!L:L,MATCH($C579,'Policy Characteristics'!$C:$C,0))),"",INDEX('Policy Characteristics'!L:L,MATCH($C579,'Policy Characteristics'!$C:$C,0)))</f>
        <v>industry-elec-and-hydrogen.html</v>
      </c>
    </row>
    <row r="580" spans="1:18" x14ac:dyDescent="0.25">
      <c r="A580" s="293" t="str">
        <f>IF(ISBLANK(INDEX('Policy Characteristics'!A:A,MATCH($C580,'Policy Characteristics'!$C:$C,0))),"",INDEX('Policy Characteristics'!A:A,MATCH($C580,'Policy Characteristics'!$C:$C,0)))</f>
        <v>Industry</v>
      </c>
      <c r="B580" s="294" t="str">
        <f>IF(ISBLANK(INDEX('Policy Characteristics'!B:B,MATCH($C580,'Policy Characteristics'!$C:$C,0))),"",INDEX('Policy Characteristics'!B:B,MATCH($C580,'Policy Characteristics'!$C:$C,0)))</f>
        <v>Electrification + Hydrogen (Med &amp; High Temp)</v>
      </c>
      <c r="C580" s="293" t="str">
        <f t="shared" si="34"/>
        <v>Fraction of Med and High Temp Industrial Heat Shifted to Other Fuels</v>
      </c>
      <c r="D580" s="299" t="s">
        <v>763</v>
      </c>
      <c r="E580" s="298" t="s">
        <v>801</v>
      </c>
      <c r="F580" t="s">
        <v>764</v>
      </c>
      <c r="G580" s="298" t="s">
        <v>802</v>
      </c>
      <c r="H580" s="20">
        <v>1321</v>
      </c>
      <c r="I580" s="295" t="s">
        <v>660</v>
      </c>
      <c r="J580" s="296" t="str">
        <f>IF(ISBLANK(INDEX('Policy Characteristics'!D:D,MATCH($C580,'Policy Characteristics'!$C:$C,0))),"",INDEX('Policy Characteristics'!D:D,MATCH($C580,'Policy Characteristics'!$C:$C,0)))</f>
        <v>Electrification + Hydrogen</v>
      </c>
      <c r="K580" s="293" t="str">
        <f>IF(ISBLANK(INDEX('Policy Characteristics'!E:E,MATCH($C580,'Policy Characteristics'!$C:$C,0))),"",INDEX('Policy Characteristics'!E:E,MATCH($C580,'Policy Characteristics'!$C:$C,0)))</f>
        <v>indst med and high temp fuel type shifting</v>
      </c>
      <c r="L580" s="237">
        <f>IF(ISBLANK(INDEX('Policy Characteristics'!F:F,MATCH($C580,'Policy Characteristics'!$C:$C,0))),"",INDEX('Policy Characteristics'!F:F,MATCH($C580,'Policy Characteristics'!$C:$C,0)))</f>
        <v>0</v>
      </c>
      <c r="M580" s="237">
        <f>IF(ISBLANK(INDEX('Policy Characteristics'!G:G,MATCH($C580,'Policy Characteristics'!$C:$C,0))),"",INDEX('Policy Characteristics'!G:G,MATCH($C580,'Policy Characteristics'!$C:$C,0)))</f>
        <v>1</v>
      </c>
      <c r="N580" s="237">
        <f>IF(ISBLANK(INDEX('Policy Characteristics'!H:H,MATCH($C580,'Policy Characteristics'!$C:$C,0))),"",INDEX('Policy Characteristics'!H:H,MATCH($C580,'Policy Characteristics'!$C:$C,0)))</f>
        <v>0.01</v>
      </c>
      <c r="O580" s="293" t="str">
        <f>IF(ISBLANK(INDEX('Policy Characteristics'!I:I,MATCH($C580,'Policy Characteristics'!$C:$C,0))),"",INDEX('Policy Characteristics'!I:I,MATCH($C580,'Policy Characteristics'!$C:$C,0)))</f>
        <v>% of fuel shifted</v>
      </c>
      <c r="P580" s="293"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0" s="293" t="str">
        <f>IF(ISBLANK(INDEX('Policy Characteristics'!K:K,MATCH($C580,'Policy Characteristics'!$C:$C,0))),"",INDEX('Policy Characteristics'!K:K,MATCH($C580,'Policy Characteristics'!$C:$C,0)))</f>
        <v>industry-ag-main.html#fuel-switching</v>
      </c>
      <c r="R580" s="293" t="str">
        <f>IF(ISBLANK(INDEX('Policy Characteristics'!L:L,MATCH($C580,'Policy Characteristics'!$C:$C,0))),"",INDEX('Policy Characteristics'!L:L,MATCH($C580,'Policy Characteristics'!$C:$C,0)))</f>
        <v>industry-elec-and-hydrogen.html</v>
      </c>
    </row>
    <row r="581" spans="1:18" x14ac:dyDescent="0.25">
      <c r="A581" s="293" t="str">
        <f>IF(ISBLANK(INDEX('Policy Characteristics'!A:A,MATCH($C581,'Policy Characteristics'!$C:$C,0))),"",INDEX('Policy Characteristics'!A:A,MATCH($C581,'Policy Characteristics'!$C:$C,0)))</f>
        <v>Industry</v>
      </c>
      <c r="B581" s="294" t="str">
        <f>IF(ISBLANK(INDEX('Policy Characteristics'!B:B,MATCH($C581,'Policy Characteristics'!$C:$C,0))),"",INDEX('Policy Characteristics'!B:B,MATCH($C581,'Policy Characteristics'!$C:$C,0)))</f>
        <v>Electrification + Hydrogen (Med &amp; High Temp)</v>
      </c>
      <c r="C581" s="293" t="str">
        <f t="shared" si="34"/>
        <v>Fraction of Med and High Temp Industrial Heat Shifted to Other Fuels</v>
      </c>
      <c r="D581" s="299" t="s">
        <v>763</v>
      </c>
      <c r="E581" s="298" t="s">
        <v>803</v>
      </c>
      <c r="F581" t="s">
        <v>764</v>
      </c>
      <c r="G581" s="298" t="s">
        <v>804</v>
      </c>
      <c r="H581" s="20">
        <v>1322</v>
      </c>
      <c r="I581" s="295" t="s">
        <v>660</v>
      </c>
      <c r="J581" s="296" t="str">
        <f>IF(ISBLANK(INDEX('Policy Characteristics'!D:D,MATCH($C581,'Policy Characteristics'!$C:$C,0))),"",INDEX('Policy Characteristics'!D:D,MATCH($C581,'Policy Characteristics'!$C:$C,0)))</f>
        <v>Electrification + Hydrogen</v>
      </c>
      <c r="K581" s="293" t="str">
        <f>IF(ISBLANK(INDEX('Policy Characteristics'!E:E,MATCH($C581,'Policy Characteristics'!$C:$C,0))),"",INDEX('Policy Characteristics'!E:E,MATCH($C581,'Policy Characteristics'!$C:$C,0)))</f>
        <v>indst med and high temp fuel type shifting</v>
      </c>
      <c r="L581" s="237">
        <f>IF(ISBLANK(INDEX('Policy Characteristics'!F:F,MATCH($C581,'Policy Characteristics'!$C:$C,0))),"",INDEX('Policy Characteristics'!F:F,MATCH($C581,'Policy Characteristics'!$C:$C,0)))</f>
        <v>0</v>
      </c>
      <c r="M581" s="237">
        <f>IF(ISBLANK(INDEX('Policy Characteristics'!G:G,MATCH($C581,'Policy Characteristics'!$C:$C,0))),"",INDEX('Policy Characteristics'!G:G,MATCH($C581,'Policy Characteristics'!$C:$C,0)))</f>
        <v>1</v>
      </c>
      <c r="N581" s="237">
        <f>IF(ISBLANK(INDEX('Policy Characteristics'!H:H,MATCH($C581,'Policy Characteristics'!$C:$C,0))),"",INDEX('Policy Characteristics'!H:H,MATCH($C581,'Policy Characteristics'!$C:$C,0)))</f>
        <v>0.01</v>
      </c>
      <c r="O581" s="293" t="str">
        <f>IF(ISBLANK(INDEX('Policy Characteristics'!I:I,MATCH($C581,'Policy Characteristics'!$C:$C,0))),"",INDEX('Policy Characteristics'!I:I,MATCH($C581,'Policy Characteristics'!$C:$C,0)))</f>
        <v>% of fuel shifted</v>
      </c>
      <c r="P581" s="293"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1" s="293" t="str">
        <f>IF(ISBLANK(INDEX('Policy Characteristics'!K:K,MATCH($C581,'Policy Characteristics'!$C:$C,0))),"",INDEX('Policy Characteristics'!K:K,MATCH($C581,'Policy Characteristics'!$C:$C,0)))</f>
        <v>industry-ag-main.html#fuel-switching</v>
      </c>
      <c r="R581" s="293" t="str">
        <f>IF(ISBLANK(INDEX('Policy Characteristics'!L:L,MATCH($C581,'Policy Characteristics'!$C:$C,0))),"",INDEX('Policy Characteristics'!L:L,MATCH($C581,'Policy Characteristics'!$C:$C,0)))</f>
        <v>industry-elec-and-hydrogen.html</v>
      </c>
    </row>
    <row r="582" spans="1:18" x14ac:dyDescent="0.25">
      <c r="A582" s="293" t="str">
        <f>IF(ISBLANK(INDEX('Policy Characteristics'!A:A,MATCH($C582,'Policy Characteristics'!$C:$C,0))),"",INDEX('Policy Characteristics'!A:A,MATCH($C582,'Policy Characteristics'!$C:$C,0)))</f>
        <v>Industry</v>
      </c>
      <c r="B582" s="294" t="str">
        <f>IF(ISBLANK(INDEX('Policy Characteristics'!B:B,MATCH($C582,'Policy Characteristics'!$C:$C,0))),"",INDEX('Policy Characteristics'!B:B,MATCH($C582,'Policy Characteristics'!$C:$C,0)))</f>
        <v>Electrification + Hydrogen (Med &amp; High Temp)</v>
      </c>
      <c r="C582" s="293" t="str">
        <f t="shared" si="34"/>
        <v>Fraction of Med and High Temp Industrial Heat Shifted to Other Fuels</v>
      </c>
      <c r="D582" s="299" t="s">
        <v>763</v>
      </c>
      <c r="E582" s="298" t="s">
        <v>805</v>
      </c>
      <c r="F582" t="s">
        <v>764</v>
      </c>
      <c r="G582" s="298" t="s">
        <v>806</v>
      </c>
      <c r="H582" s="20">
        <v>1323</v>
      </c>
      <c r="I582" s="295" t="s">
        <v>660</v>
      </c>
      <c r="J582" s="296" t="str">
        <f>IF(ISBLANK(INDEX('Policy Characteristics'!D:D,MATCH($C582,'Policy Characteristics'!$C:$C,0))),"",INDEX('Policy Characteristics'!D:D,MATCH($C582,'Policy Characteristics'!$C:$C,0)))</f>
        <v>Electrification + Hydrogen</v>
      </c>
      <c r="K582" s="293" t="str">
        <f>IF(ISBLANK(INDEX('Policy Characteristics'!E:E,MATCH($C582,'Policy Characteristics'!$C:$C,0))),"",INDEX('Policy Characteristics'!E:E,MATCH($C582,'Policy Characteristics'!$C:$C,0)))</f>
        <v>indst med and high temp fuel type shifting</v>
      </c>
      <c r="L582" s="237">
        <f>IF(ISBLANK(INDEX('Policy Characteristics'!F:F,MATCH($C582,'Policy Characteristics'!$C:$C,0))),"",INDEX('Policy Characteristics'!F:F,MATCH($C582,'Policy Characteristics'!$C:$C,0)))</f>
        <v>0</v>
      </c>
      <c r="M582" s="237">
        <f>IF(ISBLANK(INDEX('Policy Characteristics'!G:G,MATCH($C582,'Policy Characteristics'!$C:$C,0))),"",INDEX('Policy Characteristics'!G:G,MATCH($C582,'Policy Characteristics'!$C:$C,0)))</f>
        <v>1</v>
      </c>
      <c r="N582" s="237">
        <f>IF(ISBLANK(INDEX('Policy Characteristics'!H:H,MATCH($C582,'Policy Characteristics'!$C:$C,0))),"",INDEX('Policy Characteristics'!H:H,MATCH($C582,'Policy Characteristics'!$C:$C,0)))</f>
        <v>0.01</v>
      </c>
      <c r="O582" s="293" t="str">
        <f>IF(ISBLANK(INDEX('Policy Characteristics'!I:I,MATCH($C582,'Policy Characteristics'!$C:$C,0))),"",INDEX('Policy Characteristics'!I:I,MATCH($C582,'Policy Characteristics'!$C:$C,0)))</f>
        <v>% of fuel shifted</v>
      </c>
      <c r="P582" s="293"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2" s="293" t="str">
        <f>IF(ISBLANK(INDEX('Policy Characteristics'!K:K,MATCH($C582,'Policy Characteristics'!$C:$C,0))),"",INDEX('Policy Characteristics'!K:K,MATCH($C582,'Policy Characteristics'!$C:$C,0)))</f>
        <v>industry-ag-main.html#fuel-switching</v>
      </c>
      <c r="R582" s="293" t="str">
        <f>IF(ISBLANK(INDEX('Policy Characteristics'!L:L,MATCH($C582,'Policy Characteristics'!$C:$C,0))),"",INDEX('Policy Characteristics'!L:L,MATCH($C582,'Policy Characteristics'!$C:$C,0)))</f>
        <v>industry-elec-and-hydrogen.html</v>
      </c>
    </row>
    <row r="583" spans="1:18" x14ac:dyDescent="0.25">
      <c r="A583" s="293" t="str">
        <f>IF(ISBLANK(INDEX('Policy Characteristics'!A:A,MATCH($C583,'Policy Characteristics'!$C:$C,0))),"",INDEX('Policy Characteristics'!A:A,MATCH($C583,'Policy Characteristics'!$C:$C,0)))</f>
        <v>Industry</v>
      </c>
      <c r="B583" s="294" t="str">
        <f>IF(ISBLANK(INDEX('Policy Characteristics'!B:B,MATCH($C583,'Policy Characteristics'!$C:$C,0))),"",INDEX('Policy Characteristics'!B:B,MATCH($C583,'Policy Characteristics'!$C:$C,0)))</f>
        <v>Electrification + Hydrogen (Med &amp; High Temp)</v>
      </c>
      <c r="C583" s="293" t="str">
        <f t="shared" si="34"/>
        <v>Fraction of Med and High Temp Industrial Heat Shifted to Other Fuels</v>
      </c>
      <c r="D583" s="299" t="s">
        <v>763</v>
      </c>
      <c r="E583" s="298" t="s">
        <v>807</v>
      </c>
      <c r="F583" t="s">
        <v>764</v>
      </c>
      <c r="G583" s="298" t="s">
        <v>808</v>
      </c>
      <c r="H583" s="20">
        <v>1324</v>
      </c>
      <c r="I583" s="295" t="s">
        <v>660</v>
      </c>
      <c r="J583" s="296" t="str">
        <f>IF(ISBLANK(INDEX('Policy Characteristics'!D:D,MATCH($C583,'Policy Characteristics'!$C:$C,0))),"",INDEX('Policy Characteristics'!D:D,MATCH($C583,'Policy Characteristics'!$C:$C,0)))</f>
        <v>Electrification + Hydrogen</v>
      </c>
      <c r="K583" s="293" t="str">
        <f>IF(ISBLANK(INDEX('Policy Characteristics'!E:E,MATCH($C583,'Policy Characteristics'!$C:$C,0))),"",INDEX('Policy Characteristics'!E:E,MATCH($C583,'Policy Characteristics'!$C:$C,0)))</f>
        <v>indst med and high temp fuel type shifting</v>
      </c>
      <c r="L583" s="237">
        <f>IF(ISBLANK(INDEX('Policy Characteristics'!F:F,MATCH($C583,'Policy Characteristics'!$C:$C,0))),"",INDEX('Policy Characteristics'!F:F,MATCH($C583,'Policy Characteristics'!$C:$C,0)))</f>
        <v>0</v>
      </c>
      <c r="M583" s="237">
        <f>IF(ISBLANK(INDEX('Policy Characteristics'!G:G,MATCH($C583,'Policy Characteristics'!$C:$C,0))),"",INDEX('Policy Characteristics'!G:G,MATCH($C583,'Policy Characteristics'!$C:$C,0)))</f>
        <v>1</v>
      </c>
      <c r="N583" s="237">
        <f>IF(ISBLANK(INDEX('Policy Characteristics'!H:H,MATCH($C583,'Policy Characteristics'!$C:$C,0))),"",INDEX('Policy Characteristics'!H:H,MATCH($C583,'Policy Characteristics'!$C:$C,0)))</f>
        <v>0.01</v>
      </c>
      <c r="O583" s="293" t="str">
        <f>IF(ISBLANK(INDEX('Policy Characteristics'!I:I,MATCH($C583,'Policy Characteristics'!$C:$C,0))),"",INDEX('Policy Characteristics'!I:I,MATCH($C583,'Policy Characteristics'!$C:$C,0)))</f>
        <v>% of fuel shifted</v>
      </c>
      <c r="P583" s="293"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3" s="293" t="str">
        <f>IF(ISBLANK(INDEX('Policy Characteristics'!K:K,MATCH($C583,'Policy Characteristics'!$C:$C,0))),"",INDEX('Policy Characteristics'!K:K,MATCH($C583,'Policy Characteristics'!$C:$C,0)))</f>
        <v>industry-ag-main.html#fuel-switching</v>
      </c>
      <c r="R583" s="293" t="str">
        <f>IF(ISBLANK(INDEX('Policy Characteristics'!L:L,MATCH($C583,'Policy Characteristics'!$C:$C,0))),"",INDEX('Policy Characteristics'!L:L,MATCH($C583,'Policy Characteristics'!$C:$C,0)))</f>
        <v>industry-elec-and-hydrogen.html</v>
      </c>
    </row>
    <row r="584" spans="1:18" x14ac:dyDescent="0.25">
      <c r="A584" s="293" t="str">
        <f>IF(ISBLANK(INDEX('Policy Characteristics'!A:A,MATCH($C584,'Policy Characteristics'!$C:$C,0))),"",INDEX('Policy Characteristics'!A:A,MATCH($C584,'Policy Characteristics'!$C:$C,0)))</f>
        <v>Industry</v>
      </c>
      <c r="B584" s="294" t="str">
        <f>IF(ISBLANK(INDEX('Policy Characteristics'!B:B,MATCH($C584,'Policy Characteristics'!$C:$C,0))),"",INDEX('Policy Characteristics'!B:B,MATCH($C584,'Policy Characteristics'!$C:$C,0)))</f>
        <v>Electrification + Hydrogen (Med &amp; High Temp)</v>
      </c>
      <c r="C584" s="293" t="str">
        <f t="shared" si="34"/>
        <v>Fraction of Med and High Temp Industrial Heat Shifted to Other Fuels</v>
      </c>
      <c r="D584" s="299" t="s">
        <v>763</v>
      </c>
      <c r="E584" s="298" t="s">
        <v>809</v>
      </c>
      <c r="F584" t="s">
        <v>764</v>
      </c>
      <c r="G584" s="298" t="s">
        <v>810</v>
      </c>
      <c r="H584" s="20">
        <v>1325</v>
      </c>
      <c r="I584" s="295" t="s">
        <v>660</v>
      </c>
      <c r="J584" s="296" t="str">
        <f>IF(ISBLANK(INDEX('Policy Characteristics'!D:D,MATCH($C584,'Policy Characteristics'!$C:$C,0))),"",INDEX('Policy Characteristics'!D:D,MATCH($C584,'Policy Characteristics'!$C:$C,0)))</f>
        <v>Electrification + Hydrogen</v>
      </c>
      <c r="K584" s="293" t="str">
        <f>IF(ISBLANK(INDEX('Policy Characteristics'!E:E,MATCH($C584,'Policy Characteristics'!$C:$C,0))),"",INDEX('Policy Characteristics'!E:E,MATCH($C584,'Policy Characteristics'!$C:$C,0)))</f>
        <v>indst med and high temp fuel type shifting</v>
      </c>
      <c r="L584" s="237">
        <f>IF(ISBLANK(INDEX('Policy Characteristics'!F:F,MATCH($C584,'Policy Characteristics'!$C:$C,0))),"",INDEX('Policy Characteristics'!F:F,MATCH($C584,'Policy Characteristics'!$C:$C,0)))</f>
        <v>0</v>
      </c>
      <c r="M584" s="237">
        <f>IF(ISBLANK(INDEX('Policy Characteristics'!G:G,MATCH($C584,'Policy Characteristics'!$C:$C,0))),"",INDEX('Policy Characteristics'!G:G,MATCH($C584,'Policy Characteristics'!$C:$C,0)))</f>
        <v>1</v>
      </c>
      <c r="N584" s="237">
        <f>IF(ISBLANK(INDEX('Policy Characteristics'!H:H,MATCH($C584,'Policy Characteristics'!$C:$C,0))),"",INDEX('Policy Characteristics'!H:H,MATCH($C584,'Policy Characteristics'!$C:$C,0)))</f>
        <v>0.01</v>
      </c>
      <c r="O584" s="293" t="str">
        <f>IF(ISBLANK(INDEX('Policy Characteristics'!I:I,MATCH($C584,'Policy Characteristics'!$C:$C,0))),"",INDEX('Policy Characteristics'!I:I,MATCH($C584,'Policy Characteristics'!$C:$C,0)))</f>
        <v>% of fuel shifted</v>
      </c>
      <c r="P584" s="293"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4" s="293" t="str">
        <f>IF(ISBLANK(INDEX('Policy Characteristics'!K:K,MATCH($C584,'Policy Characteristics'!$C:$C,0))),"",INDEX('Policy Characteristics'!K:K,MATCH($C584,'Policy Characteristics'!$C:$C,0)))</f>
        <v>industry-ag-main.html#fuel-switching</v>
      </c>
      <c r="R584" s="293" t="str">
        <f>IF(ISBLANK(INDEX('Policy Characteristics'!L:L,MATCH($C584,'Policy Characteristics'!$C:$C,0))),"",INDEX('Policy Characteristics'!L:L,MATCH($C584,'Policy Characteristics'!$C:$C,0)))</f>
        <v>industry-elec-and-hydrogen.html</v>
      </c>
    </row>
    <row r="585" spans="1:18" x14ac:dyDescent="0.25">
      <c r="A585" s="293" t="str">
        <f>IF(ISBLANK(INDEX('Policy Characteristics'!A:A,MATCH($C585,'Policy Characteristics'!$C:$C,0))),"",INDEX('Policy Characteristics'!A:A,MATCH($C585,'Policy Characteristics'!$C:$C,0)))</f>
        <v>Industry</v>
      </c>
      <c r="B585" s="294" t="str">
        <f>IF(ISBLANK(INDEX('Policy Characteristics'!B:B,MATCH($C585,'Policy Characteristics'!$C:$C,0))),"",INDEX('Policy Characteristics'!B:B,MATCH($C585,'Policy Characteristics'!$C:$C,0)))</f>
        <v>Electrification + Hydrogen (Med &amp; High Temp)</v>
      </c>
      <c r="C585" s="293" t="str">
        <f t="shared" si="34"/>
        <v>Fraction of Med and High Temp Industrial Heat Shifted to Other Fuels</v>
      </c>
      <c r="D585" s="299" t="s">
        <v>763</v>
      </c>
      <c r="E585" s="298" t="s">
        <v>811</v>
      </c>
      <c r="F585" t="s">
        <v>764</v>
      </c>
      <c r="G585" s="298" t="s">
        <v>812</v>
      </c>
      <c r="H585" s="20">
        <v>1326</v>
      </c>
      <c r="I585" s="295" t="s">
        <v>660</v>
      </c>
      <c r="J585" s="296" t="str">
        <f>IF(ISBLANK(INDEX('Policy Characteristics'!D:D,MATCH($C585,'Policy Characteristics'!$C:$C,0))),"",INDEX('Policy Characteristics'!D:D,MATCH($C585,'Policy Characteristics'!$C:$C,0)))</f>
        <v>Electrification + Hydrogen</v>
      </c>
      <c r="K585" s="293" t="str">
        <f>IF(ISBLANK(INDEX('Policy Characteristics'!E:E,MATCH($C585,'Policy Characteristics'!$C:$C,0))),"",INDEX('Policy Characteristics'!E:E,MATCH($C585,'Policy Characteristics'!$C:$C,0)))</f>
        <v>indst med and high temp fuel type shifting</v>
      </c>
      <c r="L585" s="237">
        <f>IF(ISBLANK(INDEX('Policy Characteristics'!F:F,MATCH($C585,'Policy Characteristics'!$C:$C,0))),"",INDEX('Policy Characteristics'!F:F,MATCH($C585,'Policy Characteristics'!$C:$C,0)))</f>
        <v>0</v>
      </c>
      <c r="M585" s="237">
        <f>IF(ISBLANK(INDEX('Policy Characteristics'!G:G,MATCH($C585,'Policy Characteristics'!$C:$C,0))),"",INDEX('Policy Characteristics'!G:G,MATCH($C585,'Policy Characteristics'!$C:$C,0)))</f>
        <v>1</v>
      </c>
      <c r="N585" s="237">
        <f>IF(ISBLANK(INDEX('Policy Characteristics'!H:H,MATCH($C585,'Policy Characteristics'!$C:$C,0))),"",INDEX('Policy Characteristics'!H:H,MATCH($C585,'Policy Characteristics'!$C:$C,0)))</f>
        <v>0.01</v>
      </c>
      <c r="O585" s="293" t="str">
        <f>IF(ISBLANK(INDEX('Policy Characteristics'!I:I,MATCH($C585,'Policy Characteristics'!$C:$C,0))),"",INDEX('Policy Characteristics'!I:I,MATCH($C585,'Policy Characteristics'!$C:$C,0)))</f>
        <v>% of fuel shifted</v>
      </c>
      <c r="P585" s="293"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5" s="293" t="str">
        <f>IF(ISBLANK(INDEX('Policy Characteristics'!K:K,MATCH($C585,'Policy Characteristics'!$C:$C,0))),"",INDEX('Policy Characteristics'!K:K,MATCH($C585,'Policy Characteristics'!$C:$C,0)))</f>
        <v>industry-ag-main.html#fuel-switching</v>
      </c>
      <c r="R585" s="293" t="str">
        <f>IF(ISBLANK(INDEX('Policy Characteristics'!L:L,MATCH($C585,'Policy Characteristics'!$C:$C,0))),"",INDEX('Policy Characteristics'!L:L,MATCH($C585,'Policy Characteristics'!$C:$C,0)))</f>
        <v>industry-elec-and-hydrogen.html</v>
      </c>
    </row>
    <row r="586" spans="1:18" x14ac:dyDescent="0.25">
      <c r="A586" s="293" t="str">
        <f>IF(ISBLANK(INDEX('Policy Characteristics'!A:A,MATCH($C586,'Policy Characteristics'!$C:$C,0))),"",INDEX('Policy Characteristics'!A:A,MATCH($C586,'Policy Characteristics'!$C:$C,0)))</f>
        <v>Industry</v>
      </c>
      <c r="B586" s="294" t="str">
        <f>IF(ISBLANK(INDEX('Policy Characteristics'!B:B,MATCH($C586,'Policy Characteristics'!$C:$C,0))),"",INDEX('Policy Characteristics'!B:B,MATCH($C586,'Policy Characteristics'!$C:$C,0)))</f>
        <v>Electrification + Hydrogen (Med &amp; High Temp)</v>
      </c>
      <c r="C586" s="293" t="str">
        <f t="shared" si="34"/>
        <v>Fraction of Med and High Temp Industrial Heat Shifted to Other Fuels</v>
      </c>
      <c r="D586" s="299" t="s">
        <v>763</v>
      </c>
      <c r="E586" s="298" t="s">
        <v>813</v>
      </c>
      <c r="F586" t="s">
        <v>764</v>
      </c>
      <c r="G586" s="298" t="s">
        <v>814</v>
      </c>
      <c r="H586" s="20">
        <v>1327</v>
      </c>
      <c r="I586" s="295" t="s">
        <v>650</v>
      </c>
      <c r="J586" s="296" t="str">
        <f>IF(ISBLANK(INDEX('Policy Characteristics'!D:D,MATCH($C586,'Policy Characteristics'!$C:$C,0))),"",INDEX('Policy Characteristics'!D:D,MATCH($C586,'Policy Characteristics'!$C:$C,0)))</f>
        <v>Electrification + Hydrogen</v>
      </c>
      <c r="K586" s="293" t="str">
        <f>IF(ISBLANK(INDEX('Policy Characteristics'!E:E,MATCH($C586,'Policy Characteristics'!$C:$C,0))),"",INDEX('Policy Characteristics'!E:E,MATCH($C586,'Policy Characteristics'!$C:$C,0)))</f>
        <v>indst med and high temp fuel type shifting</v>
      </c>
      <c r="L586" s="237">
        <f>IF(ISBLANK(INDEX('Policy Characteristics'!F:F,MATCH($C586,'Policy Characteristics'!$C:$C,0))),"",INDEX('Policy Characteristics'!F:F,MATCH($C586,'Policy Characteristics'!$C:$C,0)))</f>
        <v>0</v>
      </c>
      <c r="M586" s="237">
        <f>IF(ISBLANK(INDEX('Policy Characteristics'!G:G,MATCH($C586,'Policy Characteristics'!$C:$C,0))),"",INDEX('Policy Characteristics'!G:G,MATCH($C586,'Policy Characteristics'!$C:$C,0)))</f>
        <v>1</v>
      </c>
      <c r="N586" s="237">
        <f>IF(ISBLANK(INDEX('Policy Characteristics'!H:H,MATCH($C586,'Policy Characteristics'!$C:$C,0))),"",INDEX('Policy Characteristics'!H:H,MATCH($C586,'Policy Characteristics'!$C:$C,0)))</f>
        <v>0.01</v>
      </c>
      <c r="O586" s="293" t="str">
        <f>IF(ISBLANK(INDEX('Policy Characteristics'!I:I,MATCH($C586,'Policy Characteristics'!$C:$C,0))),"",INDEX('Policy Characteristics'!I:I,MATCH($C586,'Policy Characteristics'!$C:$C,0)))</f>
        <v>% of fuel shifted</v>
      </c>
      <c r="P586" s="293"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6" s="293" t="str">
        <f>IF(ISBLANK(INDEX('Policy Characteristics'!K:K,MATCH($C586,'Policy Characteristics'!$C:$C,0))),"",INDEX('Policy Characteristics'!K:K,MATCH($C586,'Policy Characteristics'!$C:$C,0)))</f>
        <v>industry-ag-main.html#fuel-switching</v>
      </c>
      <c r="R586" s="293" t="str">
        <f>IF(ISBLANK(INDEX('Policy Characteristics'!L:L,MATCH($C586,'Policy Characteristics'!$C:$C,0))),"",INDEX('Policy Characteristics'!L:L,MATCH($C586,'Policy Characteristics'!$C:$C,0)))</f>
        <v>industry-elec-and-hydrogen.html</v>
      </c>
    </row>
    <row r="587" spans="1:18" x14ac:dyDescent="0.25">
      <c r="A587" s="293" t="str">
        <f>IF(ISBLANK(INDEX('Policy Characteristics'!A:A,MATCH($C587,'Policy Characteristics'!$C:$C,0))),"",INDEX('Policy Characteristics'!A:A,MATCH($C587,'Policy Characteristics'!$C:$C,0)))</f>
        <v>Industry</v>
      </c>
      <c r="B587" s="294" t="str">
        <f>IF(ISBLANK(INDEX('Policy Characteristics'!B:B,MATCH($C587,'Policy Characteristics'!$C:$C,0))),"",INDEX('Policy Characteristics'!B:B,MATCH($C587,'Policy Characteristics'!$C:$C,0)))</f>
        <v>Electrification + Hydrogen (Med &amp; High Temp)</v>
      </c>
      <c r="C587" s="293" t="str">
        <f t="shared" si="34"/>
        <v>Fraction of Med and High Temp Industrial Heat Shifted to Other Fuels</v>
      </c>
      <c r="D587" s="299" t="s">
        <v>765</v>
      </c>
      <c r="E587" s="298" t="s">
        <v>795</v>
      </c>
      <c r="F587" t="s">
        <v>766</v>
      </c>
      <c r="G587" s="298" t="s">
        <v>796</v>
      </c>
      <c r="H587" s="20">
        <v>1328</v>
      </c>
      <c r="I587" s="295" t="s">
        <v>650</v>
      </c>
      <c r="J587" s="296" t="str">
        <f>IF(ISBLANK(INDEX('Policy Characteristics'!D:D,MATCH($C587,'Policy Characteristics'!$C:$C,0))),"",INDEX('Policy Characteristics'!D:D,MATCH($C587,'Policy Characteristics'!$C:$C,0)))</f>
        <v>Electrification + Hydrogen</v>
      </c>
      <c r="K587" s="293" t="str">
        <f>IF(ISBLANK(INDEX('Policy Characteristics'!E:E,MATCH($C587,'Policy Characteristics'!$C:$C,0))),"",INDEX('Policy Characteristics'!E:E,MATCH($C587,'Policy Characteristics'!$C:$C,0)))</f>
        <v>indst med and high temp fuel type shifting</v>
      </c>
      <c r="L587" s="237">
        <f>IF(ISBLANK(INDEX('Policy Characteristics'!F:F,MATCH($C587,'Policy Characteristics'!$C:$C,0))),"",INDEX('Policy Characteristics'!F:F,MATCH($C587,'Policy Characteristics'!$C:$C,0)))</f>
        <v>0</v>
      </c>
      <c r="M587" s="237">
        <f>IF(ISBLANK(INDEX('Policy Characteristics'!G:G,MATCH($C587,'Policy Characteristics'!$C:$C,0))),"",INDEX('Policy Characteristics'!G:G,MATCH($C587,'Policy Characteristics'!$C:$C,0)))</f>
        <v>1</v>
      </c>
      <c r="N587" s="237">
        <f>IF(ISBLANK(INDEX('Policy Characteristics'!H:H,MATCH($C587,'Policy Characteristics'!$C:$C,0))),"",INDEX('Policy Characteristics'!H:H,MATCH($C587,'Policy Characteristics'!$C:$C,0)))</f>
        <v>0.01</v>
      </c>
      <c r="O587" s="293" t="str">
        <f>IF(ISBLANK(INDEX('Policy Characteristics'!I:I,MATCH($C587,'Policy Characteristics'!$C:$C,0))),"",INDEX('Policy Characteristics'!I:I,MATCH($C587,'Policy Characteristics'!$C:$C,0)))</f>
        <v>% of fuel shifted</v>
      </c>
      <c r="P587" s="293"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7" s="293" t="str">
        <f>IF(ISBLANK(INDEX('Policy Characteristics'!K:K,MATCH($C587,'Policy Characteristics'!$C:$C,0))),"",INDEX('Policy Characteristics'!K:K,MATCH($C587,'Policy Characteristics'!$C:$C,0)))</f>
        <v>industry-ag-main.html#fuel-switching</v>
      </c>
      <c r="R587" s="293" t="str">
        <f>IF(ISBLANK(INDEX('Policy Characteristics'!L:L,MATCH($C587,'Policy Characteristics'!$C:$C,0))),"",INDEX('Policy Characteristics'!L:L,MATCH($C587,'Policy Characteristics'!$C:$C,0)))</f>
        <v>industry-elec-and-hydrogen.html</v>
      </c>
    </row>
    <row r="588" spans="1:18" x14ac:dyDescent="0.25">
      <c r="A588" s="293" t="str">
        <f>IF(ISBLANK(INDEX('Policy Characteristics'!A:A,MATCH($C588,'Policy Characteristics'!$C:$C,0))),"",INDEX('Policy Characteristics'!A:A,MATCH($C588,'Policy Characteristics'!$C:$C,0)))</f>
        <v>Industry</v>
      </c>
      <c r="B588" s="294" t="str">
        <f>IF(ISBLANK(INDEX('Policy Characteristics'!B:B,MATCH($C588,'Policy Characteristics'!$C:$C,0))),"",INDEX('Policy Characteristics'!B:B,MATCH($C588,'Policy Characteristics'!$C:$C,0)))</f>
        <v>Electrification + Hydrogen (Med &amp; High Temp)</v>
      </c>
      <c r="C588" s="293" t="str">
        <f t="shared" si="34"/>
        <v>Fraction of Med and High Temp Industrial Heat Shifted to Other Fuels</v>
      </c>
      <c r="D588" s="299" t="s">
        <v>765</v>
      </c>
      <c r="E588" s="298" t="s">
        <v>797</v>
      </c>
      <c r="F588" t="s">
        <v>766</v>
      </c>
      <c r="G588" s="298" t="s">
        <v>798</v>
      </c>
      <c r="H588" s="20">
        <v>1329</v>
      </c>
      <c r="I588" s="295" t="s">
        <v>660</v>
      </c>
      <c r="J588" s="296" t="str">
        <f>IF(ISBLANK(INDEX('Policy Characteristics'!D:D,MATCH($C588,'Policy Characteristics'!$C:$C,0))),"",INDEX('Policy Characteristics'!D:D,MATCH($C588,'Policy Characteristics'!$C:$C,0)))</f>
        <v>Electrification + Hydrogen</v>
      </c>
      <c r="K588" s="293" t="str">
        <f>IF(ISBLANK(INDEX('Policy Characteristics'!E:E,MATCH($C588,'Policy Characteristics'!$C:$C,0))),"",INDEX('Policy Characteristics'!E:E,MATCH($C588,'Policy Characteristics'!$C:$C,0)))</f>
        <v>indst med and high temp fuel type shifting</v>
      </c>
      <c r="L588" s="237">
        <f>IF(ISBLANK(INDEX('Policy Characteristics'!F:F,MATCH($C588,'Policy Characteristics'!$C:$C,0))),"",INDEX('Policy Characteristics'!F:F,MATCH($C588,'Policy Characteristics'!$C:$C,0)))</f>
        <v>0</v>
      </c>
      <c r="M588" s="237">
        <f>IF(ISBLANK(INDEX('Policy Characteristics'!G:G,MATCH($C588,'Policy Characteristics'!$C:$C,0))),"",INDEX('Policy Characteristics'!G:G,MATCH($C588,'Policy Characteristics'!$C:$C,0)))</f>
        <v>1</v>
      </c>
      <c r="N588" s="237">
        <f>IF(ISBLANK(INDEX('Policy Characteristics'!H:H,MATCH($C588,'Policy Characteristics'!$C:$C,0))),"",INDEX('Policy Characteristics'!H:H,MATCH($C588,'Policy Characteristics'!$C:$C,0)))</f>
        <v>0.01</v>
      </c>
      <c r="O588" s="293" t="str">
        <f>IF(ISBLANK(INDEX('Policy Characteristics'!I:I,MATCH($C588,'Policy Characteristics'!$C:$C,0))),"",INDEX('Policy Characteristics'!I:I,MATCH($C588,'Policy Characteristics'!$C:$C,0)))</f>
        <v>% of fuel shifted</v>
      </c>
      <c r="P588" s="293"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8" s="293" t="str">
        <f>IF(ISBLANK(INDEX('Policy Characteristics'!K:K,MATCH($C588,'Policy Characteristics'!$C:$C,0))),"",INDEX('Policy Characteristics'!K:K,MATCH($C588,'Policy Characteristics'!$C:$C,0)))</f>
        <v>industry-ag-main.html#fuel-switching</v>
      </c>
      <c r="R588" s="293" t="str">
        <f>IF(ISBLANK(INDEX('Policy Characteristics'!L:L,MATCH($C588,'Policy Characteristics'!$C:$C,0))),"",INDEX('Policy Characteristics'!L:L,MATCH($C588,'Policy Characteristics'!$C:$C,0)))</f>
        <v>industry-elec-and-hydrogen.html</v>
      </c>
    </row>
    <row r="589" spans="1:18" x14ac:dyDescent="0.25">
      <c r="A589" s="293" t="str">
        <f>IF(ISBLANK(INDEX('Policy Characteristics'!A:A,MATCH($C589,'Policy Characteristics'!$C:$C,0))),"",INDEX('Policy Characteristics'!A:A,MATCH($C589,'Policy Characteristics'!$C:$C,0)))</f>
        <v>Industry</v>
      </c>
      <c r="B589" s="294" t="str">
        <f>IF(ISBLANK(INDEX('Policy Characteristics'!B:B,MATCH($C589,'Policy Characteristics'!$C:$C,0))),"",INDEX('Policy Characteristics'!B:B,MATCH($C589,'Policy Characteristics'!$C:$C,0)))</f>
        <v>Electrification + Hydrogen (Med &amp; High Temp)</v>
      </c>
      <c r="C589" s="293" t="str">
        <f t="shared" si="34"/>
        <v>Fraction of Med and High Temp Industrial Heat Shifted to Other Fuels</v>
      </c>
      <c r="D589" s="299" t="s">
        <v>765</v>
      </c>
      <c r="E589" s="298" t="s">
        <v>799</v>
      </c>
      <c r="F589" t="s">
        <v>766</v>
      </c>
      <c r="G589" s="298" t="s">
        <v>800</v>
      </c>
      <c r="H589" s="20">
        <v>1330</v>
      </c>
      <c r="I589" s="295" t="s">
        <v>660</v>
      </c>
      <c r="J589" s="296" t="str">
        <f>IF(ISBLANK(INDEX('Policy Characteristics'!D:D,MATCH($C589,'Policy Characteristics'!$C:$C,0))),"",INDEX('Policy Characteristics'!D:D,MATCH($C589,'Policy Characteristics'!$C:$C,0)))</f>
        <v>Electrification + Hydrogen</v>
      </c>
      <c r="K589" s="293" t="str">
        <f>IF(ISBLANK(INDEX('Policy Characteristics'!E:E,MATCH($C589,'Policy Characteristics'!$C:$C,0))),"",INDEX('Policy Characteristics'!E:E,MATCH($C589,'Policy Characteristics'!$C:$C,0)))</f>
        <v>indst med and high temp fuel type shifting</v>
      </c>
      <c r="L589" s="237">
        <f>IF(ISBLANK(INDEX('Policy Characteristics'!F:F,MATCH($C589,'Policy Characteristics'!$C:$C,0))),"",INDEX('Policy Characteristics'!F:F,MATCH($C589,'Policy Characteristics'!$C:$C,0)))</f>
        <v>0</v>
      </c>
      <c r="M589" s="237">
        <f>IF(ISBLANK(INDEX('Policy Characteristics'!G:G,MATCH($C589,'Policy Characteristics'!$C:$C,0))),"",INDEX('Policy Characteristics'!G:G,MATCH($C589,'Policy Characteristics'!$C:$C,0)))</f>
        <v>1</v>
      </c>
      <c r="N589" s="237">
        <f>IF(ISBLANK(INDEX('Policy Characteristics'!H:H,MATCH($C589,'Policy Characteristics'!$C:$C,0))),"",INDEX('Policy Characteristics'!H:H,MATCH($C589,'Policy Characteristics'!$C:$C,0)))</f>
        <v>0.01</v>
      </c>
      <c r="O589" s="293" t="str">
        <f>IF(ISBLANK(INDEX('Policy Characteristics'!I:I,MATCH($C589,'Policy Characteristics'!$C:$C,0))),"",INDEX('Policy Characteristics'!I:I,MATCH($C589,'Policy Characteristics'!$C:$C,0)))</f>
        <v>% of fuel shifted</v>
      </c>
      <c r="P589" s="293"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9" s="293" t="str">
        <f>IF(ISBLANK(INDEX('Policy Characteristics'!K:K,MATCH($C589,'Policy Characteristics'!$C:$C,0))),"",INDEX('Policy Characteristics'!K:K,MATCH($C589,'Policy Characteristics'!$C:$C,0)))</f>
        <v>industry-ag-main.html#fuel-switching</v>
      </c>
      <c r="R589" s="293" t="str">
        <f>IF(ISBLANK(INDEX('Policy Characteristics'!L:L,MATCH($C589,'Policy Characteristics'!$C:$C,0))),"",INDEX('Policy Characteristics'!L:L,MATCH($C589,'Policy Characteristics'!$C:$C,0)))</f>
        <v>industry-elec-and-hydrogen.html</v>
      </c>
    </row>
    <row r="590" spans="1:18" x14ac:dyDescent="0.25">
      <c r="A590" s="293" t="str">
        <f>IF(ISBLANK(INDEX('Policy Characteristics'!A:A,MATCH($C590,'Policy Characteristics'!$C:$C,0))),"",INDEX('Policy Characteristics'!A:A,MATCH($C590,'Policy Characteristics'!$C:$C,0)))</f>
        <v>Industry</v>
      </c>
      <c r="B590" s="294" t="str">
        <f>IF(ISBLANK(INDEX('Policy Characteristics'!B:B,MATCH($C590,'Policy Characteristics'!$C:$C,0))),"",INDEX('Policy Characteristics'!B:B,MATCH($C590,'Policy Characteristics'!$C:$C,0)))</f>
        <v>Electrification + Hydrogen (Med &amp; High Temp)</v>
      </c>
      <c r="C590" s="293" t="str">
        <f t="shared" si="34"/>
        <v>Fraction of Med and High Temp Industrial Heat Shifted to Other Fuels</v>
      </c>
      <c r="D590" s="299" t="s">
        <v>765</v>
      </c>
      <c r="E590" s="298" t="s">
        <v>801</v>
      </c>
      <c r="F590" t="s">
        <v>766</v>
      </c>
      <c r="G590" s="298" t="s">
        <v>802</v>
      </c>
      <c r="H590" s="20">
        <v>1331</v>
      </c>
      <c r="I590" s="295" t="s">
        <v>660</v>
      </c>
      <c r="J590" s="296" t="str">
        <f>IF(ISBLANK(INDEX('Policy Characteristics'!D:D,MATCH($C590,'Policy Characteristics'!$C:$C,0))),"",INDEX('Policy Characteristics'!D:D,MATCH($C590,'Policy Characteristics'!$C:$C,0)))</f>
        <v>Electrification + Hydrogen</v>
      </c>
      <c r="K590" s="293" t="str">
        <f>IF(ISBLANK(INDEX('Policy Characteristics'!E:E,MATCH($C590,'Policy Characteristics'!$C:$C,0))),"",INDEX('Policy Characteristics'!E:E,MATCH($C590,'Policy Characteristics'!$C:$C,0)))</f>
        <v>indst med and high temp fuel type shifting</v>
      </c>
      <c r="L590" s="237">
        <f>IF(ISBLANK(INDEX('Policy Characteristics'!F:F,MATCH($C590,'Policy Characteristics'!$C:$C,0))),"",INDEX('Policy Characteristics'!F:F,MATCH($C590,'Policy Characteristics'!$C:$C,0)))</f>
        <v>0</v>
      </c>
      <c r="M590" s="237">
        <f>IF(ISBLANK(INDEX('Policy Characteristics'!G:G,MATCH($C590,'Policy Characteristics'!$C:$C,0))),"",INDEX('Policy Characteristics'!G:G,MATCH($C590,'Policy Characteristics'!$C:$C,0)))</f>
        <v>1</v>
      </c>
      <c r="N590" s="237">
        <f>IF(ISBLANK(INDEX('Policy Characteristics'!H:H,MATCH($C590,'Policy Characteristics'!$C:$C,0))),"",INDEX('Policy Characteristics'!H:H,MATCH($C590,'Policy Characteristics'!$C:$C,0)))</f>
        <v>0.01</v>
      </c>
      <c r="O590" s="293" t="str">
        <f>IF(ISBLANK(INDEX('Policy Characteristics'!I:I,MATCH($C590,'Policy Characteristics'!$C:$C,0))),"",INDEX('Policy Characteristics'!I:I,MATCH($C590,'Policy Characteristics'!$C:$C,0)))</f>
        <v>% of fuel shifted</v>
      </c>
      <c r="P590" s="293"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0" s="293" t="str">
        <f>IF(ISBLANK(INDEX('Policy Characteristics'!K:K,MATCH($C590,'Policy Characteristics'!$C:$C,0))),"",INDEX('Policy Characteristics'!K:K,MATCH($C590,'Policy Characteristics'!$C:$C,0)))</f>
        <v>industry-ag-main.html#fuel-switching</v>
      </c>
      <c r="R590" s="293" t="str">
        <f>IF(ISBLANK(INDEX('Policy Characteristics'!L:L,MATCH($C590,'Policy Characteristics'!$C:$C,0))),"",INDEX('Policy Characteristics'!L:L,MATCH($C590,'Policy Characteristics'!$C:$C,0)))</f>
        <v>industry-elec-and-hydrogen.html</v>
      </c>
    </row>
    <row r="591" spans="1:18" x14ac:dyDescent="0.25">
      <c r="A591" s="293" t="str">
        <f>IF(ISBLANK(INDEX('Policy Characteristics'!A:A,MATCH($C591,'Policy Characteristics'!$C:$C,0))),"",INDEX('Policy Characteristics'!A:A,MATCH($C591,'Policy Characteristics'!$C:$C,0)))</f>
        <v>Industry</v>
      </c>
      <c r="B591" s="294" t="str">
        <f>IF(ISBLANK(INDEX('Policy Characteristics'!B:B,MATCH($C591,'Policy Characteristics'!$C:$C,0))),"",INDEX('Policy Characteristics'!B:B,MATCH($C591,'Policy Characteristics'!$C:$C,0)))</f>
        <v>Electrification + Hydrogen (Med &amp; High Temp)</v>
      </c>
      <c r="C591" s="293" t="str">
        <f t="shared" si="34"/>
        <v>Fraction of Med and High Temp Industrial Heat Shifted to Other Fuels</v>
      </c>
      <c r="D591" s="299" t="s">
        <v>765</v>
      </c>
      <c r="E591" s="298" t="s">
        <v>803</v>
      </c>
      <c r="F591" t="s">
        <v>766</v>
      </c>
      <c r="G591" s="298" t="s">
        <v>804</v>
      </c>
      <c r="H591" s="20">
        <v>1332</v>
      </c>
      <c r="I591" s="295" t="s">
        <v>660</v>
      </c>
      <c r="J591" s="296" t="str">
        <f>IF(ISBLANK(INDEX('Policy Characteristics'!D:D,MATCH($C591,'Policy Characteristics'!$C:$C,0))),"",INDEX('Policy Characteristics'!D:D,MATCH($C591,'Policy Characteristics'!$C:$C,0)))</f>
        <v>Electrification + Hydrogen</v>
      </c>
      <c r="K591" s="293" t="str">
        <f>IF(ISBLANK(INDEX('Policy Characteristics'!E:E,MATCH($C591,'Policy Characteristics'!$C:$C,0))),"",INDEX('Policy Characteristics'!E:E,MATCH($C591,'Policy Characteristics'!$C:$C,0)))</f>
        <v>indst med and high temp fuel type shifting</v>
      </c>
      <c r="L591" s="237">
        <f>IF(ISBLANK(INDEX('Policy Characteristics'!F:F,MATCH($C591,'Policy Characteristics'!$C:$C,0))),"",INDEX('Policy Characteristics'!F:F,MATCH($C591,'Policy Characteristics'!$C:$C,0)))</f>
        <v>0</v>
      </c>
      <c r="M591" s="237">
        <f>IF(ISBLANK(INDEX('Policy Characteristics'!G:G,MATCH($C591,'Policy Characteristics'!$C:$C,0))),"",INDEX('Policy Characteristics'!G:G,MATCH($C591,'Policy Characteristics'!$C:$C,0)))</f>
        <v>1</v>
      </c>
      <c r="N591" s="237">
        <f>IF(ISBLANK(INDEX('Policy Characteristics'!H:H,MATCH($C591,'Policy Characteristics'!$C:$C,0))),"",INDEX('Policy Characteristics'!H:H,MATCH($C591,'Policy Characteristics'!$C:$C,0)))</f>
        <v>0.01</v>
      </c>
      <c r="O591" s="293" t="str">
        <f>IF(ISBLANK(INDEX('Policy Characteristics'!I:I,MATCH($C591,'Policy Characteristics'!$C:$C,0))),"",INDEX('Policy Characteristics'!I:I,MATCH($C591,'Policy Characteristics'!$C:$C,0)))</f>
        <v>% of fuel shifted</v>
      </c>
      <c r="P591" s="293"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1" s="293" t="str">
        <f>IF(ISBLANK(INDEX('Policy Characteristics'!K:K,MATCH($C591,'Policy Characteristics'!$C:$C,0))),"",INDEX('Policy Characteristics'!K:K,MATCH($C591,'Policy Characteristics'!$C:$C,0)))</f>
        <v>industry-ag-main.html#fuel-switching</v>
      </c>
      <c r="R591" s="293" t="str">
        <f>IF(ISBLANK(INDEX('Policy Characteristics'!L:L,MATCH($C591,'Policy Characteristics'!$C:$C,0))),"",INDEX('Policy Characteristics'!L:L,MATCH($C591,'Policy Characteristics'!$C:$C,0)))</f>
        <v>industry-elec-and-hydrogen.html</v>
      </c>
    </row>
    <row r="592" spans="1:18" x14ac:dyDescent="0.25">
      <c r="A592" s="293" t="str">
        <f>IF(ISBLANK(INDEX('Policy Characteristics'!A:A,MATCH($C592,'Policy Characteristics'!$C:$C,0))),"",INDEX('Policy Characteristics'!A:A,MATCH($C592,'Policy Characteristics'!$C:$C,0)))</f>
        <v>Industry</v>
      </c>
      <c r="B592" s="294" t="str">
        <f>IF(ISBLANK(INDEX('Policy Characteristics'!B:B,MATCH($C592,'Policy Characteristics'!$C:$C,0))),"",INDEX('Policy Characteristics'!B:B,MATCH($C592,'Policy Characteristics'!$C:$C,0)))</f>
        <v>Electrification + Hydrogen (Med &amp; High Temp)</v>
      </c>
      <c r="C592" s="293" t="str">
        <f t="shared" si="34"/>
        <v>Fraction of Med and High Temp Industrial Heat Shifted to Other Fuels</v>
      </c>
      <c r="D592" s="299" t="s">
        <v>765</v>
      </c>
      <c r="E592" s="298" t="s">
        <v>805</v>
      </c>
      <c r="F592" t="s">
        <v>766</v>
      </c>
      <c r="G592" s="298" t="s">
        <v>806</v>
      </c>
      <c r="H592" s="20">
        <v>1333</v>
      </c>
      <c r="I592" s="295" t="s">
        <v>660</v>
      </c>
      <c r="J592" s="296" t="str">
        <f>IF(ISBLANK(INDEX('Policy Characteristics'!D:D,MATCH($C592,'Policy Characteristics'!$C:$C,0))),"",INDEX('Policy Characteristics'!D:D,MATCH($C592,'Policy Characteristics'!$C:$C,0)))</f>
        <v>Electrification + Hydrogen</v>
      </c>
      <c r="K592" s="293" t="str">
        <f>IF(ISBLANK(INDEX('Policy Characteristics'!E:E,MATCH($C592,'Policy Characteristics'!$C:$C,0))),"",INDEX('Policy Characteristics'!E:E,MATCH($C592,'Policy Characteristics'!$C:$C,0)))</f>
        <v>indst med and high temp fuel type shifting</v>
      </c>
      <c r="L592" s="237">
        <f>IF(ISBLANK(INDEX('Policy Characteristics'!F:F,MATCH($C592,'Policy Characteristics'!$C:$C,0))),"",INDEX('Policy Characteristics'!F:F,MATCH($C592,'Policy Characteristics'!$C:$C,0)))</f>
        <v>0</v>
      </c>
      <c r="M592" s="237">
        <f>IF(ISBLANK(INDEX('Policy Characteristics'!G:G,MATCH($C592,'Policy Characteristics'!$C:$C,0))),"",INDEX('Policy Characteristics'!G:G,MATCH($C592,'Policy Characteristics'!$C:$C,0)))</f>
        <v>1</v>
      </c>
      <c r="N592" s="237">
        <f>IF(ISBLANK(INDEX('Policy Characteristics'!H:H,MATCH($C592,'Policy Characteristics'!$C:$C,0))),"",INDEX('Policy Characteristics'!H:H,MATCH($C592,'Policy Characteristics'!$C:$C,0)))</f>
        <v>0.01</v>
      </c>
      <c r="O592" s="293" t="str">
        <f>IF(ISBLANK(INDEX('Policy Characteristics'!I:I,MATCH($C592,'Policy Characteristics'!$C:$C,0))),"",INDEX('Policy Characteristics'!I:I,MATCH($C592,'Policy Characteristics'!$C:$C,0)))</f>
        <v>% of fuel shifted</v>
      </c>
      <c r="P592" s="293"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2" s="293" t="str">
        <f>IF(ISBLANK(INDEX('Policy Characteristics'!K:K,MATCH($C592,'Policy Characteristics'!$C:$C,0))),"",INDEX('Policy Characteristics'!K:K,MATCH($C592,'Policy Characteristics'!$C:$C,0)))</f>
        <v>industry-ag-main.html#fuel-switching</v>
      </c>
      <c r="R592" s="293" t="str">
        <f>IF(ISBLANK(INDEX('Policy Characteristics'!L:L,MATCH($C592,'Policy Characteristics'!$C:$C,0))),"",INDEX('Policy Characteristics'!L:L,MATCH($C592,'Policy Characteristics'!$C:$C,0)))</f>
        <v>industry-elec-and-hydrogen.html</v>
      </c>
    </row>
    <row r="593" spans="1:18" x14ac:dyDescent="0.25">
      <c r="A593" s="293" t="str">
        <f>IF(ISBLANK(INDEX('Policy Characteristics'!A:A,MATCH($C593,'Policy Characteristics'!$C:$C,0))),"",INDEX('Policy Characteristics'!A:A,MATCH($C593,'Policy Characteristics'!$C:$C,0)))</f>
        <v>Industry</v>
      </c>
      <c r="B593" s="294" t="str">
        <f>IF(ISBLANK(INDEX('Policy Characteristics'!B:B,MATCH($C593,'Policy Characteristics'!$C:$C,0))),"",INDEX('Policy Characteristics'!B:B,MATCH($C593,'Policy Characteristics'!$C:$C,0)))</f>
        <v>Electrification + Hydrogen (Med &amp; High Temp)</v>
      </c>
      <c r="C593" s="293" t="str">
        <f t="shared" si="34"/>
        <v>Fraction of Med and High Temp Industrial Heat Shifted to Other Fuels</v>
      </c>
      <c r="D593" s="299" t="s">
        <v>765</v>
      </c>
      <c r="E593" s="298" t="s">
        <v>807</v>
      </c>
      <c r="F593" t="s">
        <v>766</v>
      </c>
      <c r="G593" s="298" t="s">
        <v>808</v>
      </c>
      <c r="H593" s="20">
        <v>1334</v>
      </c>
      <c r="I593" s="295" t="s">
        <v>660</v>
      </c>
      <c r="J593" s="296" t="str">
        <f>IF(ISBLANK(INDEX('Policy Characteristics'!D:D,MATCH($C593,'Policy Characteristics'!$C:$C,0))),"",INDEX('Policy Characteristics'!D:D,MATCH($C593,'Policy Characteristics'!$C:$C,0)))</f>
        <v>Electrification + Hydrogen</v>
      </c>
      <c r="K593" s="293" t="str">
        <f>IF(ISBLANK(INDEX('Policy Characteristics'!E:E,MATCH($C593,'Policy Characteristics'!$C:$C,0))),"",INDEX('Policy Characteristics'!E:E,MATCH($C593,'Policy Characteristics'!$C:$C,0)))</f>
        <v>indst med and high temp fuel type shifting</v>
      </c>
      <c r="L593" s="237">
        <f>IF(ISBLANK(INDEX('Policy Characteristics'!F:F,MATCH($C593,'Policy Characteristics'!$C:$C,0))),"",INDEX('Policy Characteristics'!F:F,MATCH($C593,'Policy Characteristics'!$C:$C,0)))</f>
        <v>0</v>
      </c>
      <c r="M593" s="237">
        <f>IF(ISBLANK(INDEX('Policy Characteristics'!G:G,MATCH($C593,'Policy Characteristics'!$C:$C,0))),"",INDEX('Policy Characteristics'!G:G,MATCH($C593,'Policy Characteristics'!$C:$C,0)))</f>
        <v>1</v>
      </c>
      <c r="N593" s="237">
        <f>IF(ISBLANK(INDEX('Policy Characteristics'!H:H,MATCH($C593,'Policy Characteristics'!$C:$C,0))),"",INDEX('Policy Characteristics'!H:H,MATCH($C593,'Policy Characteristics'!$C:$C,0)))</f>
        <v>0.01</v>
      </c>
      <c r="O593" s="293" t="str">
        <f>IF(ISBLANK(INDEX('Policy Characteristics'!I:I,MATCH($C593,'Policy Characteristics'!$C:$C,0))),"",INDEX('Policy Characteristics'!I:I,MATCH($C593,'Policy Characteristics'!$C:$C,0)))</f>
        <v>% of fuel shifted</v>
      </c>
      <c r="P593" s="293"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3" s="293" t="str">
        <f>IF(ISBLANK(INDEX('Policy Characteristics'!K:K,MATCH($C593,'Policy Characteristics'!$C:$C,0))),"",INDEX('Policy Characteristics'!K:K,MATCH($C593,'Policy Characteristics'!$C:$C,0)))</f>
        <v>industry-ag-main.html#fuel-switching</v>
      </c>
      <c r="R593" s="293" t="str">
        <f>IF(ISBLANK(INDEX('Policy Characteristics'!L:L,MATCH($C593,'Policy Characteristics'!$C:$C,0))),"",INDEX('Policy Characteristics'!L:L,MATCH($C593,'Policy Characteristics'!$C:$C,0)))</f>
        <v>industry-elec-and-hydrogen.html</v>
      </c>
    </row>
    <row r="594" spans="1:18" x14ac:dyDescent="0.25">
      <c r="A594" s="293" t="str">
        <f>IF(ISBLANK(INDEX('Policy Characteristics'!A:A,MATCH($C594,'Policy Characteristics'!$C:$C,0))),"",INDEX('Policy Characteristics'!A:A,MATCH($C594,'Policy Characteristics'!$C:$C,0)))</f>
        <v>Industry</v>
      </c>
      <c r="B594" s="294" t="str">
        <f>IF(ISBLANK(INDEX('Policy Characteristics'!B:B,MATCH($C594,'Policy Characteristics'!$C:$C,0))),"",INDEX('Policy Characteristics'!B:B,MATCH($C594,'Policy Characteristics'!$C:$C,0)))</f>
        <v>Electrification + Hydrogen (Med &amp; High Temp)</v>
      </c>
      <c r="C594" s="293" t="str">
        <f t="shared" si="34"/>
        <v>Fraction of Med and High Temp Industrial Heat Shifted to Other Fuels</v>
      </c>
      <c r="D594" s="299" t="s">
        <v>765</v>
      </c>
      <c r="E594" s="298" t="s">
        <v>809</v>
      </c>
      <c r="F594" t="s">
        <v>766</v>
      </c>
      <c r="G594" s="298" t="s">
        <v>810</v>
      </c>
      <c r="H594" s="20">
        <v>1335</v>
      </c>
      <c r="I594" s="295" t="s">
        <v>660</v>
      </c>
      <c r="J594" s="296" t="str">
        <f>IF(ISBLANK(INDEX('Policy Characteristics'!D:D,MATCH($C594,'Policy Characteristics'!$C:$C,0))),"",INDEX('Policy Characteristics'!D:D,MATCH($C594,'Policy Characteristics'!$C:$C,0)))</f>
        <v>Electrification + Hydrogen</v>
      </c>
      <c r="K594" s="293" t="str">
        <f>IF(ISBLANK(INDEX('Policy Characteristics'!E:E,MATCH($C594,'Policy Characteristics'!$C:$C,0))),"",INDEX('Policy Characteristics'!E:E,MATCH($C594,'Policy Characteristics'!$C:$C,0)))</f>
        <v>indst med and high temp fuel type shifting</v>
      </c>
      <c r="L594" s="237">
        <f>IF(ISBLANK(INDEX('Policy Characteristics'!F:F,MATCH($C594,'Policy Characteristics'!$C:$C,0))),"",INDEX('Policy Characteristics'!F:F,MATCH($C594,'Policy Characteristics'!$C:$C,0)))</f>
        <v>0</v>
      </c>
      <c r="M594" s="237">
        <f>IF(ISBLANK(INDEX('Policy Characteristics'!G:G,MATCH($C594,'Policy Characteristics'!$C:$C,0))),"",INDEX('Policy Characteristics'!G:G,MATCH($C594,'Policy Characteristics'!$C:$C,0)))</f>
        <v>1</v>
      </c>
      <c r="N594" s="237">
        <f>IF(ISBLANK(INDEX('Policy Characteristics'!H:H,MATCH($C594,'Policy Characteristics'!$C:$C,0))),"",INDEX('Policy Characteristics'!H:H,MATCH($C594,'Policy Characteristics'!$C:$C,0)))</f>
        <v>0.01</v>
      </c>
      <c r="O594" s="293" t="str">
        <f>IF(ISBLANK(INDEX('Policy Characteristics'!I:I,MATCH($C594,'Policy Characteristics'!$C:$C,0))),"",INDEX('Policy Characteristics'!I:I,MATCH($C594,'Policy Characteristics'!$C:$C,0)))</f>
        <v>% of fuel shifted</v>
      </c>
      <c r="P594" s="293"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4" s="293" t="str">
        <f>IF(ISBLANK(INDEX('Policy Characteristics'!K:K,MATCH($C594,'Policy Characteristics'!$C:$C,0))),"",INDEX('Policy Characteristics'!K:K,MATCH($C594,'Policy Characteristics'!$C:$C,0)))</f>
        <v>industry-ag-main.html#fuel-switching</v>
      </c>
      <c r="R594" s="293" t="str">
        <f>IF(ISBLANK(INDEX('Policy Characteristics'!L:L,MATCH($C594,'Policy Characteristics'!$C:$C,0))),"",INDEX('Policy Characteristics'!L:L,MATCH($C594,'Policy Characteristics'!$C:$C,0)))</f>
        <v>industry-elec-and-hydrogen.html</v>
      </c>
    </row>
    <row r="595" spans="1:18" x14ac:dyDescent="0.25">
      <c r="A595" s="293" t="str">
        <f>IF(ISBLANK(INDEX('Policy Characteristics'!A:A,MATCH($C595,'Policy Characteristics'!$C:$C,0))),"",INDEX('Policy Characteristics'!A:A,MATCH($C595,'Policy Characteristics'!$C:$C,0)))</f>
        <v>Industry</v>
      </c>
      <c r="B595" s="294" t="str">
        <f>IF(ISBLANK(INDEX('Policy Characteristics'!B:B,MATCH($C595,'Policy Characteristics'!$C:$C,0))),"",INDEX('Policy Characteristics'!B:B,MATCH($C595,'Policy Characteristics'!$C:$C,0)))</f>
        <v>Electrification + Hydrogen (Med &amp; High Temp)</v>
      </c>
      <c r="C595" s="293" t="str">
        <f t="shared" si="34"/>
        <v>Fraction of Med and High Temp Industrial Heat Shifted to Other Fuels</v>
      </c>
      <c r="D595" s="299" t="s">
        <v>765</v>
      </c>
      <c r="E595" s="298" t="s">
        <v>811</v>
      </c>
      <c r="F595" t="s">
        <v>766</v>
      </c>
      <c r="G595" s="298" t="s">
        <v>812</v>
      </c>
      <c r="H595" s="20">
        <v>1336</v>
      </c>
      <c r="I595" s="295" t="s">
        <v>660</v>
      </c>
      <c r="J595" s="296" t="str">
        <f>IF(ISBLANK(INDEX('Policy Characteristics'!D:D,MATCH($C595,'Policy Characteristics'!$C:$C,0))),"",INDEX('Policy Characteristics'!D:D,MATCH($C595,'Policy Characteristics'!$C:$C,0)))</f>
        <v>Electrification + Hydrogen</v>
      </c>
      <c r="K595" s="293" t="str">
        <f>IF(ISBLANK(INDEX('Policy Characteristics'!E:E,MATCH($C595,'Policy Characteristics'!$C:$C,0))),"",INDEX('Policy Characteristics'!E:E,MATCH($C595,'Policy Characteristics'!$C:$C,0)))</f>
        <v>indst med and high temp fuel type shifting</v>
      </c>
      <c r="L595" s="237">
        <f>IF(ISBLANK(INDEX('Policy Characteristics'!F:F,MATCH($C595,'Policy Characteristics'!$C:$C,0))),"",INDEX('Policy Characteristics'!F:F,MATCH($C595,'Policy Characteristics'!$C:$C,0)))</f>
        <v>0</v>
      </c>
      <c r="M595" s="237">
        <f>IF(ISBLANK(INDEX('Policy Characteristics'!G:G,MATCH($C595,'Policy Characteristics'!$C:$C,0))),"",INDEX('Policy Characteristics'!G:G,MATCH($C595,'Policy Characteristics'!$C:$C,0)))</f>
        <v>1</v>
      </c>
      <c r="N595" s="237">
        <f>IF(ISBLANK(INDEX('Policy Characteristics'!H:H,MATCH($C595,'Policy Characteristics'!$C:$C,0))),"",INDEX('Policy Characteristics'!H:H,MATCH($C595,'Policy Characteristics'!$C:$C,0)))</f>
        <v>0.01</v>
      </c>
      <c r="O595" s="293" t="str">
        <f>IF(ISBLANK(INDEX('Policy Characteristics'!I:I,MATCH($C595,'Policy Characteristics'!$C:$C,0))),"",INDEX('Policy Characteristics'!I:I,MATCH($C595,'Policy Characteristics'!$C:$C,0)))</f>
        <v>% of fuel shifted</v>
      </c>
      <c r="P595" s="293"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5" s="293" t="str">
        <f>IF(ISBLANK(INDEX('Policy Characteristics'!K:K,MATCH($C595,'Policy Characteristics'!$C:$C,0))),"",INDEX('Policy Characteristics'!K:K,MATCH($C595,'Policy Characteristics'!$C:$C,0)))</f>
        <v>industry-ag-main.html#fuel-switching</v>
      </c>
      <c r="R595" s="293" t="str">
        <f>IF(ISBLANK(INDEX('Policy Characteristics'!L:L,MATCH($C595,'Policy Characteristics'!$C:$C,0))),"",INDEX('Policy Characteristics'!L:L,MATCH($C595,'Policy Characteristics'!$C:$C,0)))</f>
        <v>industry-elec-and-hydrogen.html</v>
      </c>
    </row>
    <row r="596" spans="1:18" x14ac:dyDescent="0.25">
      <c r="A596" s="293" t="str">
        <f>IF(ISBLANK(INDEX('Policy Characteristics'!A:A,MATCH($C596,'Policy Characteristics'!$C:$C,0))),"",INDEX('Policy Characteristics'!A:A,MATCH($C596,'Policy Characteristics'!$C:$C,0)))</f>
        <v>Industry</v>
      </c>
      <c r="B596" s="294" t="str">
        <f>IF(ISBLANK(INDEX('Policy Characteristics'!B:B,MATCH($C596,'Policy Characteristics'!$C:$C,0))),"",INDEX('Policy Characteristics'!B:B,MATCH($C596,'Policy Characteristics'!$C:$C,0)))</f>
        <v>Electrification + Hydrogen (Med &amp; High Temp)</v>
      </c>
      <c r="C596" s="293" t="str">
        <f t="shared" si="34"/>
        <v>Fraction of Med and High Temp Industrial Heat Shifted to Other Fuels</v>
      </c>
      <c r="D596" s="299" t="s">
        <v>765</v>
      </c>
      <c r="E596" s="298" t="s">
        <v>813</v>
      </c>
      <c r="F596" t="s">
        <v>766</v>
      </c>
      <c r="G596" s="298" t="s">
        <v>814</v>
      </c>
      <c r="H596" s="20">
        <v>1337</v>
      </c>
      <c r="I596" s="295" t="s">
        <v>650</v>
      </c>
      <c r="J596" s="296" t="str">
        <f>IF(ISBLANK(INDEX('Policy Characteristics'!D:D,MATCH($C596,'Policy Characteristics'!$C:$C,0))),"",INDEX('Policy Characteristics'!D:D,MATCH($C596,'Policy Characteristics'!$C:$C,0)))</f>
        <v>Electrification + Hydrogen</v>
      </c>
      <c r="K596" s="293" t="str">
        <f>IF(ISBLANK(INDEX('Policy Characteristics'!E:E,MATCH($C596,'Policy Characteristics'!$C:$C,0))),"",INDEX('Policy Characteristics'!E:E,MATCH($C596,'Policy Characteristics'!$C:$C,0)))</f>
        <v>indst med and high temp fuel type shifting</v>
      </c>
      <c r="L596" s="237">
        <f>IF(ISBLANK(INDEX('Policy Characteristics'!F:F,MATCH($C596,'Policy Characteristics'!$C:$C,0))),"",INDEX('Policy Characteristics'!F:F,MATCH($C596,'Policy Characteristics'!$C:$C,0)))</f>
        <v>0</v>
      </c>
      <c r="M596" s="237">
        <f>IF(ISBLANK(INDEX('Policy Characteristics'!G:G,MATCH($C596,'Policy Characteristics'!$C:$C,0))),"",INDEX('Policy Characteristics'!G:G,MATCH($C596,'Policy Characteristics'!$C:$C,0)))</f>
        <v>1</v>
      </c>
      <c r="N596" s="237">
        <f>IF(ISBLANK(INDEX('Policy Characteristics'!H:H,MATCH($C596,'Policy Characteristics'!$C:$C,0))),"",INDEX('Policy Characteristics'!H:H,MATCH($C596,'Policy Characteristics'!$C:$C,0)))</f>
        <v>0.01</v>
      </c>
      <c r="O596" s="293" t="str">
        <f>IF(ISBLANK(INDEX('Policy Characteristics'!I:I,MATCH($C596,'Policy Characteristics'!$C:$C,0))),"",INDEX('Policy Characteristics'!I:I,MATCH($C596,'Policy Characteristics'!$C:$C,0)))</f>
        <v>% of fuel shifted</v>
      </c>
      <c r="P596" s="293"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6" s="293" t="str">
        <f>IF(ISBLANK(INDEX('Policy Characteristics'!K:K,MATCH($C596,'Policy Characteristics'!$C:$C,0))),"",INDEX('Policy Characteristics'!K:K,MATCH($C596,'Policy Characteristics'!$C:$C,0)))</f>
        <v>industry-ag-main.html#fuel-switching</v>
      </c>
      <c r="R596" s="293" t="str">
        <f>IF(ISBLANK(INDEX('Policy Characteristics'!L:L,MATCH($C596,'Policy Characteristics'!$C:$C,0))),"",INDEX('Policy Characteristics'!L:L,MATCH($C596,'Policy Characteristics'!$C:$C,0)))</f>
        <v>industry-elec-and-hydrogen.html</v>
      </c>
    </row>
    <row r="597" spans="1:18" x14ac:dyDescent="0.25">
      <c r="A597" s="293" t="str">
        <f>IF(ISBLANK(INDEX('Policy Characteristics'!A:A,MATCH($C597,'Policy Characteristics'!$C:$C,0))),"",INDEX('Policy Characteristics'!A:A,MATCH($C597,'Policy Characteristics'!$C:$C,0)))</f>
        <v>Industry</v>
      </c>
      <c r="B597" s="294" t="str">
        <f>IF(ISBLANK(INDEX('Policy Characteristics'!B:B,MATCH($C597,'Policy Characteristics'!$C:$C,0))),"",INDEX('Policy Characteristics'!B:B,MATCH($C597,'Policy Characteristics'!$C:$C,0)))</f>
        <v>Electrification + Hydrogen (Med &amp; High Temp)</v>
      </c>
      <c r="C597" s="293" t="str">
        <f t="shared" si="34"/>
        <v>Fraction of Med and High Temp Industrial Heat Shifted to Other Fuels</v>
      </c>
      <c r="D597" s="299" t="s">
        <v>767</v>
      </c>
      <c r="E597" s="298" t="s">
        <v>795</v>
      </c>
      <c r="F597" t="s">
        <v>768</v>
      </c>
      <c r="G597" s="298" t="s">
        <v>796</v>
      </c>
      <c r="H597" s="20">
        <v>1338</v>
      </c>
      <c r="I597" s="295" t="s">
        <v>650</v>
      </c>
      <c r="J597" s="296" t="str">
        <f>IF(ISBLANK(INDEX('Policy Characteristics'!D:D,MATCH($C597,'Policy Characteristics'!$C:$C,0))),"",INDEX('Policy Characteristics'!D:D,MATCH($C597,'Policy Characteristics'!$C:$C,0)))</f>
        <v>Electrification + Hydrogen</v>
      </c>
      <c r="K597" s="293" t="str">
        <f>IF(ISBLANK(INDEX('Policy Characteristics'!E:E,MATCH($C597,'Policy Characteristics'!$C:$C,0))),"",INDEX('Policy Characteristics'!E:E,MATCH($C597,'Policy Characteristics'!$C:$C,0)))</f>
        <v>indst med and high temp fuel type shifting</v>
      </c>
      <c r="L597" s="237">
        <f>IF(ISBLANK(INDEX('Policy Characteristics'!F:F,MATCH($C597,'Policy Characteristics'!$C:$C,0))),"",INDEX('Policy Characteristics'!F:F,MATCH($C597,'Policy Characteristics'!$C:$C,0)))</f>
        <v>0</v>
      </c>
      <c r="M597" s="237">
        <f>IF(ISBLANK(INDEX('Policy Characteristics'!G:G,MATCH($C597,'Policy Characteristics'!$C:$C,0))),"",INDEX('Policy Characteristics'!G:G,MATCH($C597,'Policy Characteristics'!$C:$C,0)))</f>
        <v>1</v>
      </c>
      <c r="N597" s="237">
        <f>IF(ISBLANK(INDEX('Policy Characteristics'!H:H,MATCH($C597,'Policy Characteristics'!$C:$C,0))),"",INDEX('Policy Characteristics'!H:H,MATCH($C597,'Policy Characteristics'!$C:$C,0)))</f>
        <v>0.01</v>
      </c>
      <c r="O597" s="293" t="str">
        <f>IF(ISBLANK(INDEX('Policy Characteristics'!I:I,MATCH($C597,'Policy Characteristics'!$C:$C,0))),"",INDEX('Policy Characteristics'!I:I,MATCH($C597,'Policy Characteristics'!$C:$C,0)))</f>
        <v>% of fuel shifted</v>
      </c>
      <c r="P597" s="293"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7" s="293" t="str">
        <f>IF(ISBLANK(INDEX('Policy Characteristics'!K:K,MATCH($C597,'Policy Characteristics'!$C:$C,0))),"",INDEX('Policy Characteristics'!K:K,MATCH($C597,'Policy Characteristics'!$C:$C,0)))</f>
        <v>industry-ag-main.html#fuel-switching</v>
      </c>
      <c r="R597" s="293" t="str">
        <f>IF(ISBLANK(INDEX('Policy Characteristics'!L:L,MATCH($C597,'Policy Characteristics'!$C:$C,0))),"",INDEX('Policy Characteristics'!L:L,MATCH($C597,'Policy Characteristics'!$C:$C,0)))</f>
        <v>industry-elec-and-hydrogen.html</v>
      </c>
    </row>
    <row r="598" spans="1:18" x14ac:dyDescent="0.25">
      <c r="A598" s="293" t="str">
        <f>IF(ISBLANK(INDEX('Policy Characteristics'!A:A,MATCH($C598,'Policy Characteristics'!$C:$C,0))),"",INDEX('Policy Characteristics'!A:A,MATCH($C598,'Policy Characteristics'!$C:$C,0)))</f>
        <v>Industry</v>
      </c>
      <c r="B598" s="294" t="str">
        <f>IF(ISBLANK(INDEX('Policy Characteristics'!B:B,MATCH($C598,'Policy Characteristics'!$C:$C,0))),"",INDEX('Policy Characteristics'!B:B,MATCH($C598,'Policy Characteristics'!$C:$C,0)))</f>
        <v>Electrification + Hydrogen (Med &amp; High Temp)</v>
      </c>
      <c r="C598" s="293" t="str">
        <f t="shared" si="34"/>
        <v>Fraction of Med and High Temp Industrial Heat Shifted to Other Fuels</v>
      </c>
      <c r="D598" s="299" t="s">
        <v>767</v>
      </c>
      <c r="E598" s="298" t="s">
        <v>797</v>
      </c>
      <c r="F598" t="s">
        <v>768</v>
      </c>
      <c r="G598" s="298" t="s">
        <v>798</v>
      </c>
      <c r="H598" s="20">
        <v>1339</v>
      </c>
      <c r="I598" s="295" t="s">
        <v>660</v>
      </c>
      <c r="J598" s="296" t="str">
        <f>IF(ISBLANK(INDEX('Policy Characteristics'!D:D,MATCH($C598,'Policy Characteristics'!$C:$C,0))),"",INDEX('Policy Characteristics'!D:D,MATCH($C598,'Policy Characteristics'!$C:$C,0)))</f>
        <v>Electrification + Hydrogen</v>
      </c>
      <c r="K598" s="293" t="str">
        <f>IF(ISBLANK(INDEX('Policy Characteristics'!E:E,MATCH($C598,'Policy Characteristics'!$C:$C,0))),"",INDEX('Policy Characteristics'!E:E,MATCH($C598,'Policy Characteristics'!$C:$C,0)))</f>
        <v>indst med and high temp fuel type shifting</v>
      </c>
      <c r="L598" s="237">
        <f>IF(ISBLANK(INDEX('Policy Characteristics'!F:F,MATCH($C598,'Policy Characteristics'!$C:$C,0))),"",INDEX('Policy Characteristics'!F:F,MATCH($C598,'Policy Characteristics'!$C:$C,0)))</f>
        <v>0</v>
      </c>
      <c r="M598" s="237">
        <f>IF(ISBLANK(INDEX('Policy Characteristics'!G:G,MATCH($C598,'Policy Characteristics'!$C:$C,0))),"",INDEX('Policy Characteristics'!G:G,MATCH($C598,'Policy Characteristics'!$C:$C,0)))</f>
        <v>1</v>
      </c>
      <c r="N598" s="237">
        <f>IF(ISBLANK(INDEX('Policy Characteristics'!H:H,MATCH($C598,'Policy Characteristics'!$C:$C,0))),"",INDEX('Policy Characteristics'!H:H,MATCH($C598,'Policy Characteristics'!$C:$C,0)))</f>
        <v>0.01</v>
      </c>
      <c r="O598" s="293" t="str">
        <f>IF(ISBLANK(INDEX('Policy Characteristics'!I:I,MATCH($C598,'Policy Characteristics'!$C:$C,0))),"",INDEX('Policy Characteristics'!I:I,MATCH($C598,'Policy Characteristics'!$C:$C,0)))</f>
        <v>% of fuel shifted</v>
      </c>
      <c r="P598" s="293"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8" s="293" t="str">
        <f>IF(ISBLANK(INDEX('Policy Characteristics'!K:K,MATCH($C598,'Policy Characteristics'!$C:$C,0))),"",INDEX('Policy Characteristics'!K:K,MATCH($C598,'Policy Characteristics'!$C:$C,0)))</f>
        <v>industry-ag-main.html#fuel-switching</v>
      </c>
      <c r="R598" s="293" t="str">
        <f>IF(ISBLANK(INDEX('Policy Characteristics'!L:L,MATCH($C598,'Policy Characteristics'!$C:$C,0))),"",INDEX('Policy Characteristics'!L:L,MATCH($C598,'Policy Characteristics'!$C:$C,0)))</f>
        <v>industry-elec-and-hydrogen.html</v>
      </c>
    </row>
    <row r="599" spans="1:18" x14ac:dyDescent="0.25">
      <c r="A599" s="293" t="str">
        <f>IF(ISBLANK(INDEX('Policy Characteristics'!A:A,MATCH($C599,'Policy Characteristics'!$C:$C,0))),"",INDEX('Policy Characteristics'!A:A,MATCH($C599,'Policy Characteristics'!$C:$C,0)))</f>
        <v>Industry</v>
      </c>
      <c r="B599" s="294" t="str">
        <f>IF(ISBLANK(INDEX('Policy Characteristics'!B:B,MATCH($C599,'Policy Characteristics'!$C:$C,0))),"",INDEX('Policy Characteristics'!B:B,MATCH($C599,'Policy Characteristics'!$C:$C,0)))</f>
        <v>Electrification + Hydrogen (Med &amp; High Temp)</v>
      </c>
      <c r="C599" s="293" t="str">
        <f t="shared" si="34"/>
        <v>Fraction of Med and High Temp Industrial Heat Shifted to Other Fuels</v>
      </c>
      <c r="D599" s="299" t="s">
        <v>767</v>
      </c>
      <c r="E599" s="298" t="s">
        <v>799</v>
      </c>
      <c r="F599" t="s">
        <v>768</v>
      </c>
      <c r="G599" s="298" t="s">
        <v>800</v>
      </c>
      <c r="H599" s="20">
        <v>1340</v>
      </c>
      <c r="I599" s="295" t="s">
        <v>660</v>
      </c>
      <c r="J599" s="296" t="str">
        <f>IF(ISBLANK(INDEX('Policy Characteristics'!D:D,MATCH($C599,'Policy Characteristics'!$C:$C,0))),"",INDEX('Policy Characteristics'!D:D,MATCH($C599,'Policy Characteristics'!$C:$C,0)))</f>
        <v>Electrification + Hydrogen</v>
      </c>
      <c r="K599" s="293" t="str">
        <f>IF(ISBLANK(INDEX('Policy Characteristics'!E:E,MATCH($C599,'Policy Characteristics'!$C:$C,0))),"",INDEX('Policy Characteristics'!E:E,MATCH($C599,'Policy Characteristics'!$C:$C,0)))</f>
        <v>indst med and high temp fuel type shifting</v>
      </c>
      <c r="L599" s="237">
        <f>IF(ISBLANK(INDEX('Policy Characteristics'!F:F,MATCH($C599,'Policy Characteristics'!$C:$C,0))),"",INDEX('Policy Characteristics'!F:F,MATCH($C599,'Policy Characteristics'!$C:$C,0)))</f>
        <v>0</v>
      </c>
      <c r="M599" s="237">
        <f>IF(ISBLANK(INDEX('Policy Characteristics'!G:G,MATCH($C599,'Policy Characteristics'!$C:$C,0))),"",INDEX('Policy Characteristics'!G:G,MATCH($C599,'Policy Characteristics'!$C:$C,0)))</f>
        <v>1</v>
      </c>
      <c r="N599" s="237">
        <f>IF(ISBLANK(INDEX('Policy Characteristics'!H:H,MATCH($C599,'Policy Characteristics'!$C:$C,0))),"",INDEX('Policy Characteristics'!H:H,MATCH($C599,'Policy Characteristics'!$C:$C,0)))</f>
        <v>0.01</v>
      </c>
      <c r="O599" s="293" t="str">
        <f>IF(ISBLANK(INDEX('Policy Characteristics'!I:I,MATCH($C599,'Policy Characteristics'!$C:$C,0))),"",INDEX('Policy Characteristics'!I:I,MATCH($C599,'Policy Characteristics'!$C:$C,0)))</f>
        <v>% of fuel shifted</v>
      </c>
      <c r="P599" s="293"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9" s="293" t="str">
        <f>IF(ISBLANK(INDEX('Policy Characteristics'!K:K,MATCH($C599,'Policy Characteristics'!$C:$C,0))),"",INDEX('Policy Characteristics'!K:K,MATCH($C599,'Policy Characteristics'!$C:$C,0)))</f>
        <v>industry-ag-main.html#fuel-switching</v>
      </c>
      <c r="R599" s="293" t="str">
        <f>IF(ISBLANK(INDEX('Policy Characteristics'!L:L,MATCH($C599,'Policy Characteristics'!$C:$C,0))),"",INDEX('Policy Characteristics'!L:L,MATCH($C599,'Policy Characteristics'!$C:$C,0)))</f>
        <v>industry-elec-and-hydrogen.html</v>
      </c>
    </row>
    <row r="600" spans="1:18" x14ac:dyDescent="0.25">
      <c r="A600" s="293" t="str">
        <f>IF(ISBLANK(INDEX('Policy Characteristics'!A:A,MATCH($C600,'Policy Characteristics'!$C:$C,0))),"",INDEX('Policy Characteristics'!A:A,MATCH($C600,'Policy Characteristics'!$C:$C,0)))</f>
        <v>Industry</v>
      </c>
      <c r="B600" s="294" t="str">
        <f>IF(ISBLANK(INDEX('Policy Characteristics'!B:B,MATCH($C600,'Policy Characteristics'!$C:$C,0))),"",INDEX('Policy Characteristics'!B:B,MATCH($C600,'Policy Characteristics'!$C:$C,0)))</f>
        <v>Electrification + Hydrogen (Med &amp; High Temp)</v>
      </c>
      <c r="C600" s="293" t="str">
        <f t="shared" si="34"/>
        <v>Fraction of Med and High Temp Industrial Heat Shifted to Other Fuels</v>
      </c>
      <c r="D600" s="299" t="s">
        <v>767</v>
      </c>
      <c r="E600" s="298" t="s">
        <v>801</v>
      </c>
      <c r="F600" t="s">
        <v>768</v>
      </c>
      <c r="G600" s="298" t="s">
        <v>802</v>
      </c>
      <c r="H600" s="20">
        <v>1341</v>
      </c>
      <c r="I600" s="295" t="s">
        <v>660</v>
      </c>
      <c r="J600" s="296" t="str">
        <f>IF(ISBLANK(INDEX('Policy Characteristics'!D:D,MATCH($C600,'Policy Characteristics'!$C:$C,0))),"",INDEX('Policy Characteristics'!D:D,MATCH($C600,'Policy Characteristics'!$C:$C,0)))</f>
        <v>Electrification + Hydrogen</v>
      </c>
      <c r="K600" s="293" t="str">
        <f>IF(ISBLANK(INDEX('Policy Characteristics'!E:E,MATCH($C600,'Policy Characteristics'!$C:$C,0))),"",INDEX('Policy Characteristics'!E:E,MATCH($C600,'Policy Characteristics'!$C:$C,0)))</f>
        <v>indst med and high temp fuel type shifting</v>
      </c>
      <c r="L600" s="237">
        <f>IF(ISBLANK(INDEX('Policy Characteristics'!F:F,MATCH($C600,'Policy Characteristics'!$C:$C,0))),"",INDEX('Policy Characteristics'!F:F,MATCH($C600,'Policy Characteristics'!$C:$C,0)))</f>
        <v>0</v>
      </c>
      <c r="M600" s="237">
        <f>IF(ISBLANK(INDEX('Policy Characteristics'!G:G,MATCH($C600,'Policy Characteristics'!$C:$C,0))),"",INDEX('Policy Characteristics'!G:G,MATCH($C600,'Policy Characteristics'!$C:$C,0)))</f>
        <v>1</v>
      </c>
      <c r="N600" s="237">
        <f>IF(ISBLANK(INDEX('Policy Characteristics'!H:H,MATCH($C600,'Policy Characteristics'!$C:$C,0))),"",INDEX('Policy Characteristics'!H:H,MATCH($C600,'Policy Characteristics'!$C:$C,0)))</f>
        <v>0.01</v>
      </c>
      <c r="O600" s="293" t="str">
        <f>IF(ISBLANK(INDEX('Policy Characteristics'!I:I,MATCH($C600,'Policy Characteristics'!$C:$C,0))),"",INDEX('Policy Characteristics'!I:I,MATCH($C600,'Policy Characteristics'!$C:$C,0)))</f>
        <v>% of fuel shifted</v>
      </c>
      <c r="P600" s="293"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0" s="293" t="str">
        <f>IF(ISBLANK(INDEX('Policy Characteristics'!K:K,MATCH($C600,'Policy Characteristics'!$C:$C,0))),"",INDEX('Policy Characteristics'!K:K,MATCH($C600,'Policy Characteristics'!$C:$C,0)))</f>
        <v>industry-ag-main.html#fuel-switching</v>
      </c>
      <c r="R600" s="293" t="str">
        <f>IF(ISBLANK(INDEX('Policy Characteristics'!L:L,MATCH($C600,'Policy Characteristics'!$C:$C,0))),"",INDEX('Policy Characteristics'!L:L,MATCH($C600,'Policy Characteristics'!$C:$C,0)))</f>
        <v>industry-elec-and-hydrogen.html</v>
      </c>
    </row>
    <row r="601" spans="1:18" x14ac:dyDescent="0.25">
      <c r="A601" s="293" t="str">
        <f>IF(ISBLANK(INDEX('Policy Characteristics'!A:A,MATCH($C601,'Policy Characteristics'!$C:$C,0))),"",INDEX('Policy Characteristics'!A:A,MATCH($C601,'Policy Characteristics'!$C:$C,0)))</f>
        <v>Industry</v>
      </c>
      <c r="B601" s="294" t="str">
        <f>IF(ISBLANK(INDEX('Policy Characteristics'!B:B,MATCH($C601,'Policy Characteristics'!$C:$C,0))),"",INDEX('Policy Characteristics'!B:B,MATCH($C601,'Policy Characteristics'!$C:$C,0)))</f>
        <v>Electrification + Hydrogen (Med &amp; High Temp)</v>
      </c>
      <c r="C601" s="293" t="str">
        <f t="shared" si="34"/>
        <v>Fraction of Med and High Temp Industrial Heat Shifted to Other Fuels</v>
      </c>
      <c r="D601" s="299" t="s">
        <v>767</v>
      </c>
      <c r="E601" s="298" t="s">
        <v>803</v>
      </c>
      <c r="F601" t="s">
        <v>768</v>
      </c>
      <c r="G601" s="298" t="s">
        <v>804</v>
      </c>
      <c r="H601" s="20">
        <v>1342</v>
      </c>
      <c r="I601" s="295" t="s">
        <v>660</v>
      </c>
      <c r="J601" s="296" t="str">
        <f>IF(ISBLANK(INDEX('Policy Characteristics'!D:D,MATCH($C601,'Policy Characteristics'!$C:$C,0))),"",INDEX('Policy Characteristics'!D:D,MATCH($C601,'Policy Characteristics'!$C:$C,0)))</f>
        <v>Electrification + Hydrogen</v>
      </c>
      <c r="K601" s="293" t="str">
        <f>IF(ISBLANK(INDEX('Policy Characteristics'!E:E,MATCH($C601,'Policy Characteristics'!$C:$C,0))),"",INDEX('Policy Characteristics'!E:E,MATCH($C601,'Policy Characteristics'!$C:$C,0)))</f>
        <v>indst med and high temp fuel type shifting</v>
      </c>
      <c r="L601" s="237">
        <f>IF(ISBLANK(INDEX('Policy Characteristics'!F:F,MATCH($C601,'Policy Characteristics'!$C:$C,0))),"",INDEX('Policy Characteristics'!F:F,MATCH($C601,'Policy Characteristics'!$C:$C,0)))</f>
        <v>0</v>
      </c>
      <c r="M601" s="237">
        <f>IF(ISBLANK(INDEX('Policy Characteristics'!G:G,MATCH($C601,'Policy Characteristics'!$C:$C,0))),"",INDEX('Policy Characteristics'!G:G,MATCH($C601,'Policy Characteristics'!$C:$C,0)))</f>
        <v>1</v>
      </c>
      <c r="N601" s="237">
        <f>IF(ISBLANK(INDEX('Policy Characteristics'!H:H,MATCH($C601,'Policy Characteristics'!$C:$C,0))),"",INDEX('Policy Characteristics'!H:H,MATCH($C601,'Policy Characteristics'!$C:$C,0)))</f>
        <v>0.01</v>
      </c>
      <c r="O601" s="293" t="str">
        <f>IF(ISBLANK(INDEX('Policy Characteristics'!I:I,MATCH($C601,'Policy Characteristics'!$C:$C,0))),"",INDEX('Policy Characteristics'!I:I,MATCH($C601,'Policy Characteristics'!$C:$C,0)))</f>
        <v>% of fuel shifted</v>
      </c>
      <c r="P601" s="293"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1" s="293" t="str">
        <f>IF(ISBLANK(INDEX('Policy Characteristics'!K:K,MATCH($C601,'Policy Characteristics'!$C:$C,0))),"",INDEX('Policy Characteristics'!K:K,MATCH($C601,'Policy Characteristics'!$C:$C,0)))</f>
        <v>industry-ag-main.html#fuel-switching</v>
      </c>
      <c r="R601" s="293" t="str">
        <f>IF(ISBLANK(INDEX('Policy Characteristics'!L:L,MATCH($C601,'Policy Characteristics'!$C:$C,0))),"",INDEX('Policy Characteristics'!L:L,MATCH($C601,'Policy Characteristics'!$C:$C,0)))</f>
        <v>industry-elec-and-hydrogen.html</v>
      </c>
    </row>
    <row r="602" spans="1:18" x14ac:dyDescent="0.25">
      <c r="A602" s="293" t="str">
        <f>IF(ISBLANK(INDEX('Policy Characteristics'!A:A,MATCH($C602,'Policy Characteristics'!$C:$C,0))),"",INDEX('Policy Characteristics'!A:A,MATCH($C602,'Policy Characteristics'!$C:$C,0)))</f>
        <v>Industry</v>
      </c>
      <c r="B602" s="294" t="str">
        <f>IF(ISBLANK(INDEX('Policy Characteristics'!B:B,MATCH($C602,'Policy Characteristics'!$C:$C,0))),"",INDEX('Policy Characteristics'!B:B,MATCH($C602,'Policy Characteristics'!$C:$C,0)))</f>
        <v>Electrification + Hydrogen (Med &amp; High Temp)</v>
      </c>
      <c r="C602" s="293" t="str">
        <f t="shared" si="34"/>
        <v>Fraction of Med and High Temp Industrial Heat Shifted to Other Fuels</v>
      </c>
      <c r="D602" s="299" t="s">
        <v>767</v>
      </c>
      <c r="E602" s="298" t="s">
        <v>805</v>
      </c>
      <c r="F602" t="s">
        <v>768</v>
      </c>
      <c r="G602" s="298" t="s">
        <v>806</v>
      </c>
      <c r="H602" s="20">
        <v>1343</v>
      </c>
      <c r="I602" s="295" t="s">
        <v>660</v>
      </c>
      <c r="J602" s="296" t="str">
        <f>IF(ISBLANK(INDEX('Policy Characteristics'!D:D,MATCH($C602,'Policy Characteristics'!$C:$C,0))),"",INDEX('Policy Characteristics'!D:D,MATCH($C602,'Policy Characteristics'!$C:$C,0)))</f>
        <v>Electrification + Hydrogen</v>
      </c>
      <c r="K602" s="293" t="str">
        <f>IF(ISBLANK(INDEX('Policy Characteristics'!E:E,MATCH($C602,'Policy Characteristics'!$C:$C,0))),"",INDEX('Policy Characteristics'!E:E,MATCH($C602,'Policy Characteristics'!$C:$C,0)))</f>
        <v>indst med and high temp fuel type shifting</v>
      </c>
      <c r="L602" s="237">
        <f>IF(ISBLANK(INDEX('Policy Characteristics'!F:F,MATCH($C602,'Policy Characteristics'!$C:$C,0))),"",INDEX('Policy Characteristics'!F:F,MATCH($C602,'Policy Characteristics'!$C:$C,0)))</f>
        <v>0</v>
      </c>
      <c r="M602" s="237">
        <f>IF(ISBLANK(INDEX('Policy Characteristics'!G:G,MATCH($C602,'Policy Characteristics'!$C:$C,0))),"",INDEX('Policy Characteristics'!G:G,MATCH($C602,'Policy Characteristics'!$C:$C,0)))</f>
        <v>1</v>
      </c>
      <c r="N602" s="237">
        <f>IF(ISBLANK(INDEX('Policy Characteristics'!H:H,MATCH($C602,'Policy Characteristics'!$C:$C,0))),"",INDEX('Policy Characteristics'!H:H,MATCH($C602,'Policy Characteristics'!$C:$C,0)))</f>
        <v>0.01</v>
      </c>
      <c r="O602" s="293" t="str">
        <f>IF(ISBLANK(INDEX('Policy Characteristics'!I:I,MATCH($C602,'Policy Characteristics'!$C:$C,0))),"",INDEX('Policy Characteristics'!I:I,MATCH($C602,'Policy Characteristics'!$C:$C,0)))</f>
        <v>% of fuel shifted</v>
      </c>
      <c r="P602" s="293"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2" s="293" t="str">
        <f>IF(ISBLANK(INDEX('Policy Characteristics'!K:K,MATCH($C602,'Policy Characteristics'!$C:$C,0))),"",INDEX('Policy Characteristics'!K:K,MATCH($C602,'Policy Characteristics'!$C:$C,0)))</f>
        <v>industry-ag-main.html#fuel-switching</v>
      </c>
      <c r="R602" s="293" t="str">
        <f>IF(ISBLANK(INDEX('Policy Characteristics'!L:L,MATCH($C602,'Policy Characteristics'!$C:$C,0))),"",INDEX('Policy Characteristics'!L:L,MATCH($C602,'Policy Characteristics'!$C:$C,0)))</f>
        <v>industry-elec-and-hydrogen.html</v>
      </c>
    </row>
    <row r="603" spans="1:18" x14ac:dyDescent="0.25">
      <c r="A603" s="293" t="str">
        <f>IF(ISBLANK(INDEX('Policy Characteristics'!A:A,MATCH($C603,'Policy Characteristics'!$C:$C,0))),"",INDEX('Policy Characteristics'!A:A,MATCH($C603,'Policy Characteristics'!$C:$C,0)))</f>
        <v>Industry</v>
      </c>
      <c r="B603" s="294" t="str">
        <f>IF(ISBLANK(INDEX('Policy Characteristics'!B:B,MATCH($C603,'Policy Characteristics'!$C:$C,0))),"",INDEX('Policy Characteristics'!B:B,MATCH($C603,'Policy Characteristics'!$C:$C,0)))</f>
        <v>Electrification + Hydrogen (Med &amp; High Temp)</v>
      </c>
      <c r="C603" s="293" t="str">
        <f t="shared" si="34"/>
        <v>Fraction of Med and High Temp Industrial Heat Shifted to Other Fuels</v>
      </c>
      <c r="D603" s="299" t="s">
        <v>767</v>
      </c>
      <c r="E603" s="298" t="s">
        <v>807</v>
      </c>
      <c r="F603" t="s">
        <v>768</v>
      </c>
      <c r="G603" s="298" t="s">
        <v>808</v>
      </c>
      <c r="H603" s="20">
        <v>1344</v>
      </c>
      <c r="I603" s="295" t="s">
        <v>660</v>
      </c>
      <c r="J603" s="296" t="str">
        <f>IF(ISBLANK(INDEX('Policy Characteristics'!D:D,MATCH($C603,'Policy Characteristics'!$C:$C,0))),"",INDEX('Policy Characteristics'!D:D,MATCH($C603,'Policy Characteristics'!$C:$C,0)))</f>
        <v>Electrification + Hydrogen</v>
      </c>
      <c r="K603" s="293" t="str">
        <f>IF(ISBLANK(INDEX('Policy Characteristics'!E:E,MATCH($C603,'Policy Characteristics'!$C:$C,0))),"",INDEX('Policy Characteristics'!E:E,MATCH($C603,'Policy Characteristics'!$C:$C,0)))</f>
        <v>indst med and high temp fuel type shifting</v>
      </c>
      <c r="L603" s="237">
        <f>IF(ISBLANK(INDEX('Policy Characteristics'!F:F,MATCH($C603,'Policy Characteristics'!$C:$C,0))),"",INDEX('Policy Characteristics'!F:F,MATCH($C603,'Policy Characteristics'!$C:$C,0)))</f>
        <v>0</v>
      </c>
      <c r="M603" s="237">
        <f>IF(ISBLANK(INDEX('Policy Characteristics'!G:G,MATCH($C603,'Policy Characteristics'!$C:$C,0))),"",INDEX('Policy Characteristics'!G:G,MATCH($C603,'Policy Characteristics'!$C:$C,0)))</f>
        <v>1</v>
      </c>
      <c r="N603" s="237">
        <f>IF(ISBLANK(INDEX('Policy Characteristics'!H:H,MATCH($C603,'Policy Characteristics'!$C:$C,0))),"",INDEX('Policy Characteristics'!H:H,MATCH($C603,'Policy Characteristics'!$C:$C,0)))</f>
        <v>0.01</v>
      </c>
      <c r="O603" s="293" t="str">
        <f>IF(ISBLANK(INDEX('Policy Characteristics'!I:I,MATCH($C603,'Policy Characteristics'!$C:$C,0))),"",INDEX('Policy Characteristics'!I:I,MATCH($C603,'Policy Characteristics'!$C:$C,0)))</f>
        <v>% of fuel shifted</v>
      </c>
      <c r="P603" s="293"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3" s="293" t="str">
        <f>IF(ISBLANK(INDEX('Policy Characteristics'!K:K,MATCH($C603,'Policy Characteristics'!$C:$C,0))),"",INDEX('Policy Characteristics'!K:K,MATCH($C603,'Policy Characteristics'!$C:$C,0)))</f>
        <v>industry-ag-main.html#fuel-switching</v>
      </c>
      <c r="R603" s="293" t="str">
        <f>IF(ISBLANK(INDEX('Policy Characteristics'!L:L,MATCH($C603,'Policy Characteristics'!$C:$C,0))),"",INDEX('Policy Characteristics'!L:L,MATCH($C603,'Policy Characteristics'!$C:$C,0)))</f>
        <v>industry-elec-and-hydrogen.html</v>
      </c>
    </row>
    <row r="604" spans="1:18" x14ac:dyDescent="0.25">
      <c r="A604" s="293" t="str">
        <f>IF(ISBLANK(INDEX('Policy Characteristics'!A:A,MATCH($C604,'Policy Characteristics'!$C:$C,0))),"",INDEX('Policy Characteristics'!A:A,MATCH($C604,'Policy Characteristics'!$C:$C,0)))</f>
        <v>Industry</v>
      </c>
      <c r="B604" s="294" t="str">
        <f>IF(ISBLANK(INDEX('Policy Characteristics'!B:B,MATCH($C604,'Policy Characteristics'!$C:$C,0))),"",INDEX('Policy Characteristics'!B:B,MATCH($C604,'Policy Characteristics'!$C:$C,0)))</f>
        <v>Electrification + Hydrogen (Med &amp; High Temp)</v>
      </c>
      <c r="C604" s="293" t="str">
        <f t="shared" si="34"/>
        <v>Fraction of Med and High Temp Industrial Heat Shifted to Other Fuels</v>
      </c>
      <c r="D604" s="299" t="s">
        <v>767</v>
      </c>
      <c r="E604" s="298" t="s">
        <v>809</v>
      </c>
      <c r="F604" t="s">
        <v>768</v>
      </c>
      <c r="G604" s="298" t="s">
        <v>810</v>
      </c>
      <c r="H604" s="20">
        <v>1345</v>
      </c>
      <c r="I604" s="295" t="s">
        <v>660</v>
      </c>
      <c r="J604" s="296" t="str">
        <f>IF(ISBLANK(INDEX('Policy Characteristics'!D:D,MATCH($C604,'Policy Characteristics'!$C:$C,0))),"",INDEX('Policy Characteristics'!D:D,MATCH($C604,'Policy Characteristics'!$C:$C,0)))</f>
        <v>Electrification + Hydrogen</v>
      </c>
      <c r="K604" s="293" t="str">
        <f>IF(ISBLANK(INDEX('Policy Characteristics'!E:E,MATCH($C604,'Policy Characteristics'!$C:$C,0))),"",INDEX('Policy Characteristics'!E:E,MATCH($C604,'Policy Characteristics'!$C:$C,0)))</f>
        <v>indst med and high temp fuel type shifting</v>
      </c>
      <c r="L604" s="237">
        <f>IF(ISBLANK(INDEX('Policy Characteristics'!F:F,MATCH($C604,'Policy Characteristics'!$C:$C,0))),"",INDEX('Policy Characteristics'!F:F,MATCH($C604,'Policy Characteristics'!$C:$C,0)))</f>
        <v>0</v>
      </c>
      <c r="M604" s="237">
        <f>IF(ISBLANK(INDEX('Policy Characteristics'!G:G,MATCH($C604,'Policy Characteristics'!$C:$C,0))),"",INDEX('Policy Characteristics'!G:G,MATCH($C604,'Policy Characteristics'!$C:$C,0)))</f>
        <v>1</v>
      </c>
      <c r="N604" s="237">
        <f>IF(ISBLANK(INDEX('Policy Characteristics'!H:H,MATCH($C604,'Policy Characteristics'!$C:$C,0))),"",INDEX('Policy Characteristics'!H:H,MATCH($C604,'Policy Characteristics'!$C:$C,0)))</f>
        <v>0.01</v>
      </c>
      <c r="O604" s="293" t="str">
        <f>IF(ISBLANK(INDEX('Policy Characteristics'!I:I,MATCH($C604,'Policy Characteristics'!$C:$C,0))),"",INDEX('Policy Characteristics'!I:I,MATCH($C604,'Policy Characteristics'!$C:$C,0)))</f>
        <v>% of fuel shifted</v>
      </c>
      <c r="P604" s="293"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4" s="293" t="str">
        <f>IF(ISBLANK(INDEX('Policy Characteristics'!K:K,MATCH($C604,'Policy Characteristics'!$C:$C,0))),"",INDEX('Policy Characteristics'!K:K,MATCH($C604,'Policy Characteristics'!$C:$C,0)))</f>
        <v>industry-ag-main.html#fuel-switching</v>
      </c>
      <c r="R604" s="293" t="str">
        <f>IF(ISBLANK(INDEX('Policy Characteristics'!L:L,MATCH($C604,'Policy Characteristics'!$C:$C,0))),"",INDEX('Policy Characteristics'!L:L,MATCH($C604,'Policy Characteristics'!$C:$C,0)))</f>
        <v>industry-elec-and-hydrogen.html</v>
      </c>
    </row>
    <row r="605" spans="1:18" x14ac:dyDescent="0.25">
      <c r="A605" s="293" t="str">
        <f>IF(ISBLANK(INDEX('Policy Characteristics'!A:A,MATCH($C605,'Policy Characteristics'!$C:$C,0))),"",INDEX('Policy Characteristics'!A:A,MATCH($C605,'Policy Characteristics'!$C:$C,0)))</f>
        <v>Industry</v>
      </c>
      <c r="B605" s="294" t="str">
        <f>IF(ISBLANK(INDEX('Policy Characteristics'!B:B,MATCH($C605,'Policy Characteristics'!$C:$C,0))),"",INDEX('Policy Characteristics'!B:B,MATCH($C605,'Policy Characteristics'!$C:$C,0)))</f>
        <v>Electrification + Hydrogen (Med &amp; High Temp)</v>
      </c>
      <c r="C605" s="293" t="str">
        <f t="shared" si="34"/>
        <v>Fraction of Med and High Temp Industrial Heat Shifted to Other Fuels</v>
      </c>
      <c r="D605" s="299" t="s">
        <v>767</v>
      </c>
      <c r="E605" s="298" t="s">
        <v>811</v>
      </c>
      <c r="F605" t="s">
        <v>768</v>
      </c>
      <c r="G605" s="298" t="s">
        <v>812</v>
      </c>
      <c r="H605" s="20">
        <v>1346</v>
      </c>
      <c r="I605" s="295" t="s">
        <v>660</v>
      </c>
      <c r="J605" s="296" t="str">
        <f>IF(ISBLANK(INDEX('Policy Characteristics'!D:D,MATCH($C605,'Policy Characteristics'!$C:$C,0))),"",INDEX('Policy Characteristics'!D:D,MATCH($C605,'Policy Characteristics'!$C:$C,0)))</f>
        <v>Electrification + Hydrogen</v>
      </c>
      <c r="K605" s="293" t="str">
        <f>IF(ISBLANK(INDEX('Policy Characteristics'!E:E,MATCH($C605,'Policy Characteristics'!$C:$C,0))),"",INDEX('Policy Characteristics'!E:E,MATCH($C605,'Policy Characteristics'!$C:$C,0)))</f>
        <v>indst med and high temp fuel type shifting</v>
      </c>
      <c r="L605" s="237">
        <f>IF(ISBLANK(INDEX('Policy Characteristics'!F:F,MATCH($C605,'Policy Characteristics'!$C:$C,0))),"",INDEX('Policy Characteristics'!F:F,MATCH($C605,'Policy Characteristics'!$C:$C,0)))</f>
        <v>0</v>
      </c>
      <c r="M605" s="237">
        <f>IF(ISBLANK(INDEX('Policy Characteristics'!G:G,MATCH($C605,'Policy Characteristics'!$C:$C,0))),"",INDEX('Policy Characteristics'!G:G,MATCH($C605,'Policy Characteristics'!$C:$C,0)))</f>
        <v>1</v>
      </c>
      <c r="N605" s="237">
        <f>IF(ISBLANK(INDEX('Policy Characteristics'!H:H,MATCH($C605,'Policy Characteristics'!$C:$C,0))),"",INDEX('Policy Characteristics'!H:H,MATCH($C605,'Policy Characteristics'!$C:$C,0)))</f>
        <v>0.01</v>
      </c>
      <c r="O605" s="293" t="str">
        <f>IF(ISBLANK(INDEX('Policy Characteristics'!I:I,MATCH($C605,'Policy Characteristics'!$C:$C,0))),"",INDEX('Policy Characteristics'!I:I,MATCH($C605,'Policy Characteristics'!$C:$C,0)))</f>
        <v>% of fuel shifted</v>
      </c>
      <c r="P605" s="293"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5" s="293" t="str">
        <f>IF(ISBLANK(INDEX('Policy Characteristics'!K:K,MATCH($C605,'Policy Characteristics'!$C:$C,0))),"",INDEX('Policy Characteristics'!K:K,MATCH($C605,'Policy Characteristics'!$C:$C,0)))</f>
        <v>industry-ag-main.html#fuel-switching</v>
      </c>
      <c r="R605" s="293" t="str">
        <f>IF(ISBLANK(INDEX('Policy Characteristics'!L:L,MATCH($C605,'Policy Characteristics'!$C:$C,0))),"",INDEX('Policy Characteristics'!L:L,MATCH($C605,'Policy Characteristics'!$C:$C,0)))</f>
        <v>industry-elec-and-hydrogen.html</v>
      </c>
    </row>
    <row r="606" spans="1:18" x14ac:dyDescent="0.25">
      <c r="A606" s="293" t="str">
        <f>IF(ISBLANK(INDEX('Policy Characteristics'!A:A,MATCH($C606,'Policy Characteristics'!$C:$C,0))),"",INDEX('Policy Characteristics'!A:A,MATCH($C606,'Policy Characteristics'!$C:$C,0)))</f>
        <v>Industry</v>
      </c>
      <c r="B606" s="294" t="str">
        <f>IF(ISBLANK(INDEX('Policy Characteristics'!B:B,MATCH($C606,'Policy Characteristics'!$C:$C,0))),"",INDEX('Policy Characteristics'!B:B,MATCH($C606,'Policy Characteristics'!$C:$C,0)))</f>
        <v>Electrification + Hydrogen (Med &amp; High Temp)</v>
      </c>
      <c r="C606" s="293" t="str">
        <f t="shared" si="34"/>
        <v>Fraction of Med and High Temp Industrial Heat Shifted to Other Fuels</v>
      </c>
      <c r="D606" s="299" t="s">
        <v>767</v>
      </c>
      <c r="E606" s="298" t="s">
        <v>813</v>
      </c>
      <c r="F606" t="s">
        <v>768</v>
      </c>
      <c r="G606" s="298" t="s">
        <v>814</v>
      </c>
      <c r="H606" s="20">
        <v>1347</v>
      </c>
      <c r="I606" s="295" t="s">
        <v>650</v>
      </c>
      <c r="J606" s="296" t="str">
        <f>IF(ISBLANK(INDEX('Policy Characteristics'!D:D,MATCH($C606,'Policy Characteristics'!$C:$C,0))),"",INDEX('Policy Characteristics'!D:D,MATCH($C606,'Policy Characteristics'!$C:$C,0)))</f>
        <v>Electrification + Hydrogen</v>
      </c>
      <c r="K606" s="293" t="str">
        <f>IF(ISBLANK(INDEX('Policy Characteristics'!E:E,MATCH($C606,'Policy Characteristics'!$C:$C,0))),"",INDEX('Policy Characteristics'!E:E,MATCH($C606,'Policy Characteristics'!$C:$C,0)))</f>
        <v>indst med and high temp fuel type shifting</v>
      </c>
      <c r="L606" s="237">
        <f>IF(ISBLANK(INDEX('Policy Characteristics'!F:F,MATCH($C606,'Policy Characteristics'!$C:$C,0))),"",INDEX('Policy Characteristics'!F:F,MATCH($C606,'Policy Characteristics'!$C:$C,0)))</f>
        <v>0</v>
      </c>
      <c r="M606" s="237">
        <f>IF(ISBLANK(INDEX('Policy Characteristics'!G:G,MATCH($C606,'Policy Characteristics'!$C:$C,0))),"",INDEX('Policy Characteristics'!G:G,MATCH($C606,'Policy Characteristics'!$C:$C,0)))</f>
        <v>1</v>
      </c>
      <c r="N606" s="237">
        <f>IF(ISBLANK(INDEX('Policy Characteristics'!H:H,MATCH($C606,'Policy Characteristics'!$C:$C,0))),"",INDEX('Policy Characteristics'!H:H,MATCH($C606,'Policy Characteristics'!$C:$C,0)))</f>
        <v>0.01</v>
      </c>
      <c r="O606" s="293" t="str">
        <f>IF(ISBLANK(INDEX('Policy Characteristics'!I:I,MATCH($C606,'Policy Characteristics'!$C:$C,0))),"",INDEX('Policy Characteristics'!I:I,MATCH($C606,'Policy Characteristics'!$C:$C,0)))</f>
        <v>% of fuel shifted</v>
      </c>
      <c r="P606" s="293"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6" s="293" t="str">
        <f>IF(ISBLANK(INDEX('Policy Characteristics'!K:K,MATCH($C606,'Policy Characteristics'!$C:$C,0))),"",INDEX('Policy Characteristics'!K:K,MATCH($C606,'Policy Characteristics'!$C:$C,0)))</f>
        <v>industry-ag-main.html#fuel-switching</v>
      </c>
      <c r="R606" s="293" t="str">
        <f>IF(ISBLANK(INDEX('Policy Characteristics'!L:L,MATCH($C606,'Policy Characteristics'!$C:$C,0))),"",INDEX('Policy Characteristics'!L:L,MATCH($C606,'Policy Characteristics'!$C:$C,0)))</f>
        <v>industry-elec-and-hydrogen.html</v>
      </c>
    </row>
    <row r="607" spans="1:18" x14ac:dyDescent="0.25">
      <c r="A607" s="293" t="str">
        <f>IF(ISBLANK(INDEX('Policy Characteristics'!A:A,MATCH($C607,'Policy Characteristics'!$C:$C,0))),"",INDEX('Policy Characteristics'!A:A,MATCH($C607,'Policy Characteristics'!$C:$C,0)))</f>
        <v>Industry</v>
      </c>
      <c r="B607" s="294" t="str">
        <f>IF(ISBLANK(INDEX('Policy Characteristics'!B:B,MATCH($C607,'Policy Characteristics'!$C:$C,0))),"",INDEX('Policy Characteristics'!B:B,MATCH($C607,'Policy Characteristics'!$C:$C,0)))</f>
        <v>Electrification + Hydrogen (Med &amp; High Temp)</v>
      </c>
      <c r="C607" s="293" t="str">
        <f t="shared" si="34"/>
        <v>Fraction of Med and High Temp Industrial Heat Shifted to Other Fuels</v>
      </c>
      <c r="D607" s="299" t="s">
        <v>769</v>
      </c>
      <c r="E607" s="298" t="s">
        <v>795</v>
      </c>
      <c r="F607" t="s">
        <v>770</v>
      </c>
      <c r="G607" s="298" t="s">
        <v>796</v>
      </c>
      <c r="H607" s="20">
        <v>1348</v>
      </c>
      <c r="I607" s="295" t="s">
        <v>650</v>
      </c>
      <c r="J607" s="296" t="str">
        <f>IF(ISBLANK(INDEX('Policy Characteristics'!D:D,MATCH($C607,'Policy Characteristics'!$C:$C,0))),"",INDEX('Policy Characteristics'!D:D,MATCH($C607,'Policy Characteristics'!$C:$C,0)))</f>
        <v>Electrification + Hydrogen</v>
      </c>
      <c r="K607" s="293" t="str">
        <f>IF(ISBLANK(INDEX('Policy Characteristics'!E:E,MATCH($C607,'Policy Characteristics'!$C:$C,0))),"",INDEX('Policy Characteristics'!E:E,MATCH($C607,'Policy Characteristics'!$C:$C,0)))</f>
        <v>indst med and high temp fuel type shifting</v>
      </c>
      <c r="L607" s="237">
        <f>IF(ISBLANK(INDEX('Policy Characteristics'!F:F,MATCH($C607,'Policy Characteristics'!$C:$C,0))),"",INDEX('Policy Characteristics'!F:F,MATCH($C607,'Policy Characteristics'!$C:$C,0)))</f>
        <v>0</v>
      </c>
      <c r="M607" s="237">
        <f>IF(ISBLANK(INDEX('Policy Characteristics'!G:G,MATCH($C607,'Policy Characteristics'!$C:$C,0))),"",INDEX('Policy Characteristics'!G:G,MATCH($C607,'Policy Characteristics'!$C:$C,0)))</f>
        <v>1</v>
      </c>
      <c r="N607" s="237">
        <f>IF(ISBLANK(INDEX('Policy Characteristics'!H:H,MATCH($C607,'Policy Characteristics'!$C:$C,0))),"",INDEX('Policy Characteristics'!H:H,MATCH($C607,'Policy Characteristics'!$C:$C,0)))</f>
        <v>0.01</v>
      </c>
      <c r="O607" s="293" t="str">
        <f>IF(ISBLANK(INDEX('Policy Characteristics'!I:I,MATCH($C607,'Policy Characteristics'!$C:$C,0))),"",INDEX('Policy Characteristics'!I:I,MATCH($C607,'Policy Characteristics'!$C:$C,0)))</f>
        <v>% of fuel shifted</v>
      </c>
      <c r="P607" s="293"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7" s="293" t="str">
        <f>IF(ISBLANK(INDEX('Policy Characteristics'!K:K,MATCH($C607,'Policy Characteristics'!$C:$C,0))),"",INDEX('Policy Characteristics'!K:K,MATCH($C607,'Policy Characteristics'!$C:$C,0)))</f>
        <v>industry-ag-main.html#fuel-switching</v>
      </c>
      <c r="R607" s="293" t="str">
        <f>IF(ISBLANK(INDEX('Policy Characteristics'!L:L,MATCH($C607,'Policy Characteristics'!$C:$C,0))),"",INDEX('Policy Characteristics'!L:L,MATCH($C607,'Policy Characteristics'!$C:$C,0)))</f>
        <v>industry-elec-and-hydrogen.html</v>
      </c>
    </row>
    <row r="608" spans="1:18" x14ac:dyDescent="0.25">
      <c r="A608" s="293" t="str">
        <f>IF(ISBLANK(INDEX('Policy Characteristics'!A:A,MATCH($C608,'Policy Characteristics'!$C:$C,0))),"",INDEX('Policy Characteristics'!A:A,MATCH($C608,'Policy Characteristics'!$C:$C,0)))</f>
        <v>Industry</v>
      </c>
      <c r="B608" s="294" t="str">
        <f>IF(ISBLANK(INDEX('Policy Characteristics'!B:B,MATCH($C608,'Policy Characteristics'!$C:$C,0))),"",INDEX('Policy Characteristics'!B:B,MATCH($C608,'Policy Characteristics'!$C:$C,0)))</f>
        <v>Electrification + Hydrogen (Med &amp; High Temp)</v>
      </c>
      <c r="C608" s="293" t="str">
        <f t="shared" si="34"/>
        <v>Fraction of Med and High Temp Industrial Heat Shifted to Other Fuels</v>
      </c>
      <c r="D608" s="299" t="s">
        <v>769</v>
      </c>
      <c r="E608" s="298" t="s">
        <v>797</v>
      </c>
      <c r="F608" t="s">
        <v>770</v>
      </c>
      <c r="G608" s="298" t="s">
        <v>798</v>
      </c>
      <c r="H608" s="20">
        <v>1349</v>
      </c>
      <c r="I608" s="295" t="s">
        <v>660</v>
      </c>
      <c r="J608" s="296" t="str">
        <f>IF(ISBLANK(INDEX('Policy Characteristics'!D:D,MATCH($C608,'Policy Characteristics'!$C:$C,0))),"",INDEX('Policy Characteristics'!D:D,MATCH($C608,'Policy Characteristics'!$C:$C,0)))</f>
        <v>Electrification + Hydrogen</v>
      </c>
      <c r="K608" s="293" t="str">
        <f>IF(ISBLANK(INDEX('Policy Characteristics'!E:E,MATCH($C608,'Policy Characteristics'!$C:$C,0))),"",INDEX('Policy Characteristics'!E:E,MATCH($C608,'Policy Characteristics'!$C:$C,0)))</f>
        <v>indst med and high temp fuel type shifting</v>
      </c>
      <c r="L608" s="237">
        <f>IF(ISBLANK(INDEX('Policy Characteristics'!F:F,MATCH($C608,'Policy Characteristics'!$C:$C,0))),"",INDEX('Policy Characteristics'!F:F,MATCH($C608,'Policy Characteristics'!$C:$C,0)))</f>
        <v>0</v>
      </c>
      <c r="M608" s="237">
        <f>IF(ISBLANK(INDEX('Policy Characteristics'!G:G,MATCH($C608,'Policy Characteristics'!$C:$C,0))),"",INDEX('Policy Characteristics'!G:G,MATCH($C608,'Policy Characteristics'!$C:$C,0)))</f>
        <v>1</v>
      </c>
      <c r="N608" s="237">
        <f>IF(ISBLANK(INDEX('Policy Characteristics'!H:H,MATCH($C608,'Policy Characteristics'!$C:$C,0))),"",INDEX('Policy Characteristics'!H:H,MATCH($C608,'Policy Characteristics'!$C:$C,0)))</f>
        <v>0.01</v>
      </c>
      <c r="O608" s="293" t="str">
        <f>IF(ISBLANK(INDEX('Policy Characteristics'!I:I,MATCH($C608,'Policy Characteristics'!$C:$C,0))),"",INDEX('Policy Characteristics'!I:I,MATCH($C608,'Policy Characteristics'!$C:$C,0)))</f>
        <v>% of fuel shifted</v>
      </c>
      <c r="P608" s="293"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8" s="293" t="str">
        <f>IF(ISBLANK(INDEX('Policy Characteristics'!K:K,MATCH($C608,'Policy Characteristics'!$C:$C,0))),"",INDEX('Policy Characteristics'!K:K,MATCH($C608,'Policy Characteristics'!$C:$C,0)))</f>
        <v>industry-ag-main.html#fuel-switching</v>
      </c>
      <c r="R608" s="293" t="str">
        <f>IF(ISBLANK(INDEX('Policy Characteristics'!L:L,MATCH($C608,'Policy Characteristics'!$C:$C,0))),"",INDEX('Policy Characteristics'!L:L,MATCH($C608,'Policy Characteristics'!$C:$C,0)))</f>
        <v>industry-elec-and-hydrogen.html</v>
      </c>
    </row>
    <row r="609" spans="1:18" x14ac:dyDescent="0.25">
      <c r="A609" s="293" t="str">
        <f>IF(ISBLANK(INDEX('Policy Characteristics'!A:A,MATCH($C609,'Policy Characteristics'!$C:$C,0))),"",INDEX('Policy Characteristics'!A:A,MATCH($C609,'Policy Characteristics'!$C:$C,0)))</f>
        <v>Industry</v>
      </c>
      <c r="B609" s="294" t="str">
        <f>IF(ISBLANK(INDEX('Policy Characteristics'!B:B,MATCH($C609,'Policy Characteristics'!$C:$C,0))),"",INDEX('Policy Characteristics'!B:B,MATCH($C609,'Policy Characteristics'!$C:$C,0)))</f>
        <v>Electrification + Hydrogen (Med &amp; High Temp)</v>
      </c>
      <c r="C609" s="293" t="str">
        <f t="shared" si="34"/>
        <v>Fraction of Med and High Temp Industrial Heat Shifted to Other Fuels</v>
      </c>
      <c r="D609" s="299" t="s">
        <v>769</v>
      </c>
      <c r="E609" s="298" t="s">
        <v>799</v>
      </c>
      <c r="F609" t="s">
        <v>770</v>
      </c>
      <c r="G609" s="298" t="s">
        <v>800</v>
      </c>
      <c r="H609" s="20">
        <v>1350</v>
      </c>
      <c r="I609" s="295" t="s">
        <v>660</v>
      </c>
      <c r="J609" s="296" t="str">
        <f>IF(ISBLANK(INDEX('Policy Characteristics'!D:D,MATCH($C609,'Policy Characteristics'!$C:$C,0))),"",INDEX('Policy Characteristics'!D:D,MATCH($C609,'Policy Characteristics'!$C:$C,0)))</f>
        <v>Electrification + Hydrogen</v>
      </c>
      <c r="K609" s="293" t="str">
        <f>IF(ISBLANK(INDEX('Policy Characteristics'!E:E,MATCH($C609,'Policy Characteristics'!$C:$C,0))),"",INDEX('Policy Characteristics'!E:E,MATCH($C609,'Policy Characteristics'!$C:$C,0)))</f>
        <v>indst med and high temp fuel type shifting</v>
      </c>
      <c r="L609" s="237">
        <f>IF(ISBLANK(INDEX('Policy Characteristics'!F:F,MATCH($C609,'Policy Characteristics'!$C:$C,0))),"",INDEX('Policy Characteristics'!F:F,MATCH($C609,'Policy Characteristics'!$C:$C,0)))</f>
        <v>0</v>
      </c>
      <c r="M609" s="237">
        <f>IF(ISBLANK(INDEX('Policy Characteristics'!G:G,MATCH($C609,'Policy Characteristics'!$C:$C,0))),"",INDEX('Policy Characteristics'!G:G,MATCH($C609,'Policy Characteristics'!$C:$C,0)))</f>
        <v>1</v>
      </c>
      <c r="N609" s="237">
        <f>IF(ISBLANK(INDEX('Policy Characteristics'!H:H,MATCH($C609,'Policy Characteristics'!$C:$C,0))),"",INDEX('Policy Characteristics'!H:H,MATCH($C609,'Policy Characteristics'!$C:$C,0)))</f>
        <v>0.01</v>
      </c>
      <c r="O609" s="293" t="str">
        <f>IF(ISBLANK(INDEX('Policy Characteristics'!I:I,MATCH($C609,'Policy Characteristics'!$C:$C,0))),"",INDEX('Policy Characteristics'!I:I,MATCH($C609,'Policy Characteristics'!$C:$C,0)))</f>
        <v>% of fuel shifted</v>
      </c>
      <c r="P609" s="293"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9" s="293" t="str">
        <f>IF(ISBLANK(INDEX('Policy Characteristics'!K:K,MATCH($C609,'Policy Characteristics'!$C:$C,0))),"",INDEX('Policy Characteristics'!K:K,MATCH($C609,'Policy Characteristics'!$C:$C,0)))</f>
        <v>industry-ag-main.html#fuel-switching</v>
      </c>
      <c r="R609" s="293" t="str">
        <f>IF(ISBLANK(INDEX('Policy Characteristics'!L:L,MATCH($C609,'Policy Characteristics'!$C:$C,0))),"",INDEX('Policy Characteristics'!L:L,MATCH($C609,'Policy Characteristics'!$C:$C,0)))</f>
        <v>industry-elec-and-hydrogen.html</v>
      </c>
    </row>
    <row r="610" spans="1:18" x14ac:dyDescent="0.25">
      <c r="A610" s="293" t="str">
        <f>IF(ISBLANK(INDEX('Policy Characteristics'!A:A,MATCH($C610,'Policy Characteristics'!$C:$C,0))),"",INDEX('Policy Characteristics'!A:A,MATCH($C610,'Policy Characteristics'!$C:$C,0)))</f>
        <v>Industry</v>
      </c>
      <c r="B610" s="294" t="str">
        <f>IF(ISBLANK(INDEX('Policy Characteristics'!B:B,MATCH($C610,'Policy Characteristics'!$C:$C,0))),"",INDEX('Policy Characteristics'!B:B,MATCH($C610,'Policy Characteristics'!$C:$C,0)))</f>
        <v>Electrification + Hydrogen (Med &amp; High Temp)</v>
      </c>
      <c r="C610" s="293" t="str">
        <f t="shared" si="34"/>
        <v>Fraction of Med and High Temp Industrial Heat Shifted to Other Fuels</v>
      </c>
      <c r="D610" s="299" t="s">
        <v>769</v>
      </c>
      <c r="E610" s="298" t="s">
        <v>801</v>
      </c>
      <c r="F610" t="s">
        <v>770</v>
      </c>
      <c r="G610" s="298" t="s">
        <v>802</v>
      </c>
      <c r="H610" s="20">
        <v>1351</v>
      </c>
      <c r="I610" s="295" t="s">
        <v>660</v>
      </c>
      <c r="J610" s="296" t="str">
        <f>IF(ISBLANK(INDEX('Policy Characteristics'!D:D,MATCH($C610,'Policy Characteristics'!$C:$C,0))),"",INDEX('Policy Characteristics'!D:D,MATCH($C610,'Policy Characteristics'!$C:$C,0)))</f>
        <v>Electrification + Hydrogen</v>
      </c>
      <c r="K610" s="293" t="str">
        <f>IF(ISBLANK(INDEX('Policy Characteristics'!E:E,MATCH($C610,'Policy Characteristics'!$C:$C,0))),"",INDEX('Policy Characteristics'!E:E,MATCH($C610,'Policy Characteristics'!$C:$C,0)))</f>
        <v>indst med and high temp fuel type shifting</v>
      </c>
      <c r="L610" s="237">
        <f>IF(ISBLANK(INDEX('Policy Characteristics'!F:F,MATCH($C610,'Policy Characteristics'!$C:$C,0))),"",INDEX('Policy Characteristics'!F:F,MATCH($C610,'Policy Characteristics'!$C:$C,0)))</f>
        <v>0</v>
      </c>
      <c r="M610" s="237">
        <f>IF(ISBLANK(INDEX('Policy Characteristics'!G:G,MATCH($C610,'Policy Characteristics'!$C:$C,0))),"",INDEX('Policy Characteristics'!G:G,MATCH($C610,'Policy Characteristics'!$C:$C,0)))</f>
        <v>1</v>
      </c>
      <c r="N610" s="237">
        <f>IF(ISBLANK(INDEX('Policy Characteristics'!H:H,MATCH($C610,'Policy Characteristics'!$C:$C,0))),"",INDEX('Policy Characteristics'!H:H,MATCH($C610,'Policy Characteristics'!$C:$C,0)))</f>
        <v>0.01</v>
      </c>
      <c r="O610" s="293" t="str">
        <f>IF(ISBLANK(INDEX('Policy Characteristics'!I:I,MATCH($C610,'Policy Characteristics'!$C:$C,0))),"",INDEX('Policy Characteristics'!I:I,MATCH($C610,'Policy Characteristics'!$C:$C,0)))</f>
        <v>% of fuel shifted</v>
      </c>
      <c r="P610" s="293"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0" s="293" t="str">
        <f>IF(ISBLANK(INDEX('Policy Characteristics'!K:K,MATCH($C610,'Policy Characteristics'!$C:$C,0))),"",INDEX('Policy Characteristics'!K:K,MATCH($C610,'Policy Characteristics'!$C:$C,0)))</f>
        <v>industry-ag-main.html#fuel-switching</v>
      </c>
      <c r="R610" s="293" t="str">
        <f>IF(ISBLANK(INDEX('Policy Characteristics'!L:L,MATCH($C610,'Policy Characteristics'!$C:$C,0))),"",INDEX('Policy Characteristics'!L:L,MATCH($C610,'Policy Characteristics'!$C:$C,0)))</f>
        <v>industry-elec-and-hydrogen.html</v>
      </c>
    </row>
    <row r="611" spans="1:18" x14ac:dyDescent="0.25">
      <c r="A611" s="293" t="str">
        <f>IF(ISBLANK(INDEX('Policy Characteristics'!A:A,MATCH($C611,'Policy Characteristics'!$C:$C,0))),"",INDEX('Policy Characteristics'!A:A,MATCH($C611,'Policy Characteristics'!$C:$C,0)))</f>
        <v>Industry</v>
      </c>
      <c r="B611" s="294" t="str">
        <f>IF(ISBLANK(INDEX('Policy Characteristics'!B:B,MATCH($C611,'Policy Characteristics'!$C:$C,0))),"",INDEX('Policy Characteristics'!B:B,MATCH($C611,'Policy Characteristics'!$C:$C,0)))</f>
        <v>Electrification + Hydrogen (Med &amp; High Temp)</v>
      </c>
      <c r="C611" s="293" t="str">
        <f t="shared" si="34"/>
        <v>Fraction of Med and High Temp Industrial Heat Shifted to Other Fuels</v>
      </c>
      <c r="D611" s="299" t="s">
        <v>769</v>
      </c>
      <c r="E611" s="298" t="s">
        <v>803</v>
      </c>
      <c r="F611" t="s">
        <v>770</v>
      </c>
      <c r="G611" s="298" t="s">
        <v>804</v>
      </c>
      <c r="H611" s="20">
        <v>1352</v>
      </c>
      <c r="I611" s="295" t="s">
        <v>660</v>
      </c>
      <c r="J611" s="296" t="str">
        <f>IF(ISBLANK(INDEX('Policy Characteristics'!D:D,MATCH($C611,'Policy Characteristics'!$C:$C,0))),"",INDEX('Policy Characteristics'!D:D,MATCH($C611,'Policy Characteristics'!$C:$C,0)))</f>
        <v>Electrification + Hydrogen</v>
      </c>
      <c r="K611" s="293" t="str">
        <f>IF(ISBLANK(INDEX('Policy Characteristics'!E:E,MATCH($C611,'Policy Characteristics'!$C:$C,0))),"",INDEX('Policy Characteristics'!E:E,MATCH($C611,'Policy Characteristics'!$C:$C,0)))</f>
        <v>indst med and high temp fuel type shifting</v>
      </c>
      <c r="L611" s="237">
        <f>IF(ISBLANK(INDEX('Policy Characteristics'!F:F,MATCH($C611,'Policy Characteristics'!$C:$C,0))),"",INDEX('Policy Characteristics'!F:F,MATCH($C611,'Policy Characteristics'!$C:$C,0)))</f>
        <v>0</v>
      </c>
      <c r="M611" s="237">
        <f>IF(ISBLANK(INDEX('Policy Characteristics'!G:G,MATCH($C611,'Policy Characteristics'!$C:$C,0))),"",INDEX('Policy Characteristics'!G:G,MATCH($C611,'Policy Characteristics'!$C:$C,0)))</f>
        <v>1</v>
      </c>
      <c r="N611" s="237">
        <f>IF(ISBLANK(INDEX('Policy Characteristics'!H:H,MATCH($C611,'Policy Characteristics'!$C:$C,0))),"",INDEX('Policy Characteristics'!H:H,MATCH($C611,'Policy Characteristics'!$C:$C,0)))</f>
        <v>0.01</v>
      </c>
      <c r="O611" s="293" t="str">
        <f>IF(ISBLANK(INDEX('Policy Characteristics'!I:I,MATCH($C611,'Policy Characteristics'!$C:$C,0))),"",INDEX('Policy Characteristics'!I:I,MATCH($C611,'Policy Characteristics'!$C:$C,0)))</f>
        <v>% of fuel shifted</v>
      </c>
      <c r="P611" s="293"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1" s="293" t="str">
        <f>IF(ISBLANK(INDEX('Policy Characteristics'!K:K,MATCH($C611,'Policy Characteristics'!$C:$C,0))),"",INDEX('Policy Characteristics'!K:K,MATCH($C611,'Policy Characteristics'!$C:$C,0)))</f>
        <v>industry-ag-main.html#fuel-switching</v>
      </c>
      <c r="R611" s="293" t="str">
        <f>IF(ISBLANK(INDEX('Policy Characteristics'!L:L,MATCH($C611,'Policy Characteristics'!$C:$C,0))),"",INDEX('Policy Characteristics'!L:L,MATCH($C611,'Policy Characteristics'!$C:$C,0)))</f>
        <v>industry-elec-and-hydrogen.html</v>
      </c>
    </row>
    <row r="612" spans="1:18" x14ac:dyDescent="0.25">
      <c r="A612" s="293" t="str">
        <f>IF(ISBLANK(INDEX('Policy Characteristics'!A:A,MATCH($C612,'Policy Characteristics'!$C:$C,0))),"",INDEX('Policy Characteristics'!A:A,MATCH($C612,'Policy Characteristics'!$C:$C,0)))</f>
        <v>Industry</v>
      </c>
      <c r="B612" s="294" t="str">
        <f>IF(ISBLANK(INDEX('Policy Characteristics'!B:B,MATCH($C612,'Policy Characteristics'!$C:$C,0))),"",INDEX('Policy Characteristics'!B:B,MATCH($C612,'Policy Characteristics'!$C:$C,0)))</f>
        <v>Electrification + Hydrogen (Med &amp; High Temp)</v>
      </c>
      <c r="C612" s="293" t="str">
        <f t="shared" ref="C612:C675" si="35">C$467</f>
        <v>Fraction of Med and High Temp Industrial Heat Shifted to Other Fuels</v>
      </c>
      <c r="D612" s="299" t="s">
        <v>769</v>
      </c>
      <c r="E612" s="298" t="s">
        <v>805</v>
      </c>
      <c r="F612" t="s">
        <v>770</v>
      </c>
      <c r="G612" s="298" t="s">
        <v>806</v>
      </c>
      <c r="H612" s="20">
        <v>1353</v>
      </c>
      <c r="I612" s="295" t="s">
        <v>660</v>
      </c>
      <c r="J612" s="296" t="str">
        <f>IF(ISBLANK(INDEX('Policy Characteristics'!D:D,MATCH($C612,'Policy Characteristics'!$C:$C,0))),"",INDEX('Policy Characteristics'!D:D,MATCH($C612,'Policy Characteristics'!$C:$C,0)))</f>
        <v>Electrification + Hydrogen</v>
      </c>
      <c r="K612" s="293" t="str">
        <f>IF(ISBLANK(INDEX('Policy Characteristics'!E:E,MATCH($C612,'Policy Characteristics'!$C:$C,0))),"",INDEX('Policy Characteristics'!E:E,MATCH($C612,'Policy Characteristics'!$C:$C,0)))</f>
        <v>indst med and high temp fuel type shifting</v>
      </c>
      <c r="L612" s="237">
        <f>IF(ISBLANK(INDEX('Policy Characteristics'!F:F,MATCH($C612,'Policy Characteristics'!$C:$C,0))),"",INDEX('Policy Characteristics'!F:F,MATCH($C612,'Policy Characteristics'!$C:$C,0)))</f>
        <v>0</v>
      </c>
      <c r="M612" s="237">
        <f>IF(ISBLANK(INDEX('Policy Characteristics'!G:G,MATCH($C612,'Policy Characteristics'!$C:$C,0))),"",INDEX('Policy Characteristics'!G:G,MATCH($C612,'Policy Characteristics'!$C:$C,0)))</f>
        <v>1</v>
      </c>
      <c r="N612" s="237">
        <f>IF(ISBLANK(INDEX('Policy Characteristics'!H:H,MATCH($C612,'Policy Characteristics'!$C:$C,0))),"",INDEX('Policy Characteristics'!H:H,MATCH($C612,'Policy Characteristics'!$C:$C,0)))</f>
        <v>0.01</v>
      </c>
      <c r="O612" s="293" t="str">
        <f>IF(ISBLANK(INDEX('Policy Characteristics'!I:I,MATCH($C612,'Policy Characteristics'!$C:$C,0))),"",INDEX('Policy Characteristics'!I:I,MATCH($C612,'Policy Characteristics'!$C:$C,0)))</f>
        <v>% of fuel shifted</v>
      </c>
      <c r="P612" s="293"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2" s="293" t="str">
        <f>IF(ISBLANK(INDEX('Policy Characteristics'!K:K,MATCH($C612,'Policy Characteristics'!$C:$C,0))),"",INDEX('Policy Characteristics'!K:K,MATCH($C612,'Policy Characteristics'!$C:$C,0)))</f>
        <v>industry-ag-main.html#fuel-switching</v>
      </c>
      <c r="R612" s="293" t="str">
        <f>IF(ISBLANK(INDEX('Policy Characteristics'!L:L,MATCH($C612,'Policy Characteristics'!$C:$C,0))),"",INDEX('Policy Characteristics'!L:L,MATCH($C612,'Policy Characteristics'!$C:$C,0)))</f>
        <v>industry-elec-and-hydrogen.html</v>
      </c>
    </row>
    <row r="613" spans="1:18" x14ac:dyDescent="0.25">
      <c r="A613" s="293" t="str">
        <f>IF(ISBLANK(INDEX('Policy Characteristics'!A:A,MATCH($C613,'Policy Characteristics'!$C:$C,0))),"",INDEX('Policy Characteristics'!A:A,MATCH($C613,'Policy Characteristics'!$C:$C,0)))</f>
        <v>Industry</v>
      </c>
      <c r="B613" s="294" t="str">
        <f>IF(ISBLANK(INDEX('Policy Characteristics'!B:B,MATCH($C613,'Policy Characteristics'!$C:$C,0))),"",INDEX('Policy Characteristics'!B:B,MATCH($C613,'Policy Characteristics'!$C:$C,0)))</f>
        <v>Electrification + Hydrogen (Med &amp; High Temp)</v>
      </c>
      <c r="C613" s="293" t="str">
        <f t="shared" si="35"/>
        <v>Fraction of Med and High Temp Industrial Heat Shifted to Other Fuels</v>
      </c>
      <c r="D613" s="299" t="s">
        <v>769</v>
      </c>
      <c r="E613" s="298" t="s">
        <v>807</v>
      </c>
      <c r="F613" t="s">
        <v>770</v>
      </c>
      <c r="G613" s="298" t="s">
        <v>808</v>
      </c>
      <c r="H613" s="20">
        <v>1354</v>
      </c>
      <c r="I613" s="295" t="s">
        <v>660</v>
      </c>
      <c r="J613" s="296" t="str">
        <f>IF(ISBLANK(INDEX('Policy Characteristics'!D:D,MATCH($C613,'Policy Characteristics'!$C:$C,0))),"",INDEX('Policy Characteristics'!D:D,MATCH($C613,'Policy Characteristics'!$C:$C,0)))</f>
        <v>Electrification + Hydrogen</v>
      </c>
      <c r="K613" s="293" t="str">
        <f>IF(ISBLANK(INDEX('Policy Characteristics'!E:E,MATCH($C613,'Policy Characteristics'!$C:$C,0))),"",INDEX('Policy Characteristics'!E:E,MATCH($C613,'Policy Characteristics'!$C:$C,0)))</f>
        <v>indst med and high temp fuel type shifting</v>
      </c>
      <c r="L613" s="237">
        <f>IF(ISBLANK(INDEX('Policy Characteristics'!F:F,MATCH($C613,'Policy Characteristics'!$C:$C,0))),"",INDEX('Policy Characteristics'!F:F,MATCH($C613,'Policy Characteristics'!$C:$C,0)))</f>
        <v>0</v>
      </c>
      <c r="M613" s="237">
        <f>IF(ISBLANK(INDEX('Policy Characteristics'!G:G,MATCH($C613,'Policy Characteristics'!$C:$C,0))),"",INDEX('Policy Characteristics'!G:G,MATCH($C613,'Policy Characteristics'!$C:$C,0)))</f>
        <v>1</v>
      </c>
      <c r="N613" s="237">
        <f>IF(ISBLANK(INDEX('Policy Characteristics'!H:H,MATCH($C613,'Policy Characteristics'!$C:$C,0))),"",INDEX('Policy Characteristics'!H:H,MATCH($C613,'Policy Characteristics'!$C:$C,0)))</f>
        <v>0.01</v>
      </c>
      <c r="O613" s="293" t="str">
        <f>IF(ISBLANK(INDEX('Policy Characteristics'!I:I,MATCH($C613,'Policy Characteristics'!$C:$C,0))),"",INDEX('Policy Characteristics'!I:I,MATCH($C613,'Policy Characteristics'!$C:$C,0)))</f>
        <v>% of fuel shifted</v>
      </c>
      <c r="P613" s="293"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3" s="293" t="str">
        <f>IF(ISBLANK(INDEX('Policy Characteristics'!K:K,MATCH($C613,'Policy Characteristics'!$C:$C,0))),"",INDEX('Policy Characteristics'!K:K,MATCH($C613,'Policy Characteristics'!$C:$C,0)))</f>
        <v>industry-ag-main.html#fuel-switching</v>
      </c>
      <c r="R613" s="293" t="str">
        <f>IF(ISBLANK(INDEX('Policy Characteristics'!L:L,MATCH($C613,'Policy Characteristics'!$C:$C,0))),"",INDEX('Policy Characteristics'!L:L,MATCH($C613,'Policy Characteristics'!$C:$C,0)))</f>
        <v>industry-elec-and-hydrogen.html</v>
      </c>
    </row>
    <row r="614" spans="1:18" x14ac:dyDescent="0.25">
      <c r="A614" s="293" t="str">
        <f>IF(ISBLANK(INDEX('Policy Characteristics'!A:A,MATCH($C614,'Policy Characteristics'!$C:$C,0))),"",INDEX('Policy Characteristics'!A:A,MATCH($C614,'Policy Characteristics'!$C:$C,0)))</f>
        <v>Industry</v>
      </c>
      <c r="B614" s="294" t="str">
        <f>IF(ISBLANK(INDEX('Policy Characteristics'!B:B,MATCH($C614,'Policy Characteristics'!$C:$C,0))),"",INDEX('Policy Characteristics'!B:B,MATCH($C614,'Policy Characteristics'!$C:$C,0)))</f>
        <v>Electrification + Hydrogen (Med &amp; High Temp)</v>
      </c>
      <c r="C614" s="293" t="str">
        <f t="shared" si="35"/>
        <v>Fraction of Med and High Temp Industrial Heat Shifted to Other Fuels</v>
      </c>
      <c r="D614" s="299" t="s">
        <v>769</v>
      </c>
      <c r="E614" s="298" t="s">
        <v>809</v>
      </c>
      <c r="F614" t="s">
        <v>770</v>
      </c>
      <c r="G614" s="298" t="s">
        <v>810</v>
      </c>
      <c r="H614" s="20">
        <v>1355</v>
      </c>
      <c r="I614" s="295" t="s">
        <v>660</v>
      </c>
      <c r="J614" s="296" t="str">
        <f>IF(ISBLANK(INDEX('Policy Characteristics'!D:D,MATCH($C614,'Policy Characteristics'!$C:$C,0))),"",INDEX('Policy Characteristics'!D:D,MATCH($C614,'Policy Characteristics'!$C:$C,0)))</f>
        <v>Electrification + Hydrogen</v>
      </c>
      <c r="K614" s="293" t="str">
        <f>IF(ISBLANK(INDEX('Policy Characteristics'!E:E,MATCH($C614,'Policy Characteristics'!$C:$C,0))),"",INDEX('Policy Characteristics'!E:E,MATCH($C614,'Policy Characteristics'!$C:$C,0)))</f>
        <v>indst med and high temp fuel type shifting</v>
      </c>
      <c r="L614" s="237">
        <f>IF(ISBLANK(INDEX('Policy Characteristics'!F:F,MATCH($C614,'Policy Characteristics'!$C:$C,0))),"",INDEX('Policy Characteristics'!F:F,MATCH($C614,'Policy Characteristics'!$C:$C,0)))</f>
        <v>0</v>
      </c>
      <c r="M614" s="237">
        <f>IF(ISBLANK(INDEX('Policy Characteristics'!G:G,MATCH($C614,'Policy Characteristics'!$C:$C,0))),"",INDEX('Policy Characteristics'!G:G,MATCH($C614,'Policy Characteristics'!$C:$C,0)))</f>
        <v>1</v>
      </c>
      <c r="N614" s="237">
        <f>IF(ISBLANK(INDEX('Policy Characteristics'!H:H,MATCH($C614,'Policy Characteristics'!$C:$C,0))),"",INDEX('Policy Characteristics'!H:H,MATCH($C614,'Policy Characteristics'!$C:$C,0)))</f>
        <v>0.01</v>
      </c>
      <c r="O614" s="293" t="str">
        <f>IF(ISBLANK(INDEX('Policy Characteristics'!I:I,MATCH($C614,'Policy Characteristics'!$C:$C,0))),"",INDEX('Policy Characteristics'!I:I,MATCH($C614,'Policy Characteristics'!$C:$C,0)))</f>
        <v>% of fuel shifted</v>
      </c>
      <c r="P614" s="293"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4" s="293" t="str">
        <f>IF(ISBLANK(INDEX('Policy Characteristics'!K:K,MATCH($C614,'Policy Characteristics'!$C:$C,0))),"",INDEX('Policy Characteristics'!K:K,MATCH($C614,'Policy Characteristics'!$C:$C,0)))</f>
        <v>industry-ag-main.html#fuel-switching</v>
      </c>
      <c r="R614" s="293" t="str">
        <f>IF(ISBLANK(INDEX('Policy Characteristics'!L:L,MATCH($C614,'Policy Characteristics'!$C:$C,0))),"",INDEX('Policy Characteristics'!L:L,MATCH($C614,'Policy Characteristics'!$C:$C,0)))</f>
        <v>industry-elec-and-hydrogen.html</v>
      </c>
    </row>
    <row r="615" spans="1:18" x14ac:dyDescent="0.25">
      <c r="A615" s="293" t="str">
        <f>IF(ISBLANK(INDEX('Policy Characteristics'!A:A,MATCH($C615,'Policy Characteristics'!$C:$C,0))),"",INDEX('Policy Characteristics'!A:A,MATCH($C615,'Policy Characteristics'!$C:$C,0)))</f>
        <v>Industry</v>
      </c>
      <c r="B615" s="294" t="str">
        <f>IF(ISBLANK(INDEX('Policy Characteristics'!B:B,MATCH($C615,'Policy Characteristics'!$C:$C,0))),"",INDEX('Policy Characteristics'!B:B,MATCH($C615,'Policy Characteristics'!$C:$C,0)))</f>
        <v>Electrification + Hydrogen (Med &amp; High Temp)</v>
      </c>
      <c r="C615" s="293" t="str">
        <f t="shared" si="35"/>
        <v>Fraction of Med and High Temp Industrial Heat Shifted to Other Fuels</v>
      </c>
      <c r="D615" s="299" t="s">
        <v>769</v>
      </c>
      <c r="E615" s="298" t="s">
        <v>811</v>
      </c>
      <c r="F615" t="s">
        <v>770</v>
      </c>
      <c r="G615" s="298" t="s">
        <v>812</v>
      </c>
      <c r="H615" s="20">
        <v>1356</v>
      </c>
      <c r="I615" s="295" t="s">
        <v>660</v>
      </c>
      <c r="J615" s="296" t="str">
        <f>IF(ISBLANK(INDEX('Policy Characteristics'!D:D,MATCH($C615,'Policy Characteristics'!$C:$C,0))),"",INDEX('Policy Characteristics'!D:D,MATCH($C615,'Policy Characteristics'!$C:$C,0)))</f>
        <v>Electrification + Hydrogen</v>
      </c>
      <c r="K615" s="293" t="str">
        <f>IF(ISBLANK(INDEX('Policy Characteristics'!E:E,MATCH($C615,'Policy Characteristics'!$C:$C,0))),"",INDEX('Policy Characteristics'!E:E,MATCH($C615,'Policy Characteristics'!$C:$C,0)))</f>
        <v>indst med and high temp fuel type shifting</v>
      </c>
      <c r="L615" s="237">
        <f>IF(ISBLANK(INDEX('Policy Characteristics'!F:F,MATCH($C615,'Policy Characteristics'!$C:$C,0))),"",INDEX('Policy Characteristics'!F:F,MATCH($C615,'Policy Characteristics'!$C:$C,0)))</f>
        <v>0</v>
      </c>
      <c r="M615" s="237">
        <f>IF(ISBLANK(INDEX('Policy Characteristics'!G:G,MATCH($C615,'Policy Characteristics'!$C:$C,0))),"",INDEX('Policy Characteristics'!G:G,MATCH($C615,'Policy Characteristics'!$C:$C,0)))</f>
        <v>1</v>
      </c>
      <c r="N615" s="237">
        <f>IF(ISBLANK(INDEX('Policy Characteristics'!H:H,MATCH($C615,'Policy Characteristics'!$C:$C,0))),"",INDEX('Policy Characteristics'!H:H,MATCH($C615,'Policy Characteristics'!$C:$C,0)))</f>
        <v>0.01</v>
      </c>
      <c r="O615" s="293" t="str">
        <f>IF(ISBLANK(INDEX('Policy Characteristics'!I:I,MATCH($C615,'Policy Characteristics'!$C:$C,0))),"",INDEX('Policy Characteristics'!I:I,MATCH($C615,'Policy Characteristics'!$C:$C,0)))</f>
        <v>% of fuel shifted</v>
      </c>
      <c r="P615" s="293"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5" s="293" t="str">
        <f>IF(ISBLANK(INDEX('Policy Characteristics'!K:K,MATCH($C615,'Policy Characteristics'!$C:$C,0))),"",INDEX('Policy Characteristics'!K:K,MATCH($C615,'Policy Characteristics'!$C:$C,0)))</f>
        <v>industry-ag-main.html#fuel-switching</v>
      </c>
      <c r="R615" s="293" t="str">
        <f>IF(ISBLANK(INDEX('Policy Characteristics'!L:L,MATCH($C615,'Policy Characteristics'!$C:$C,0))),"",INDEX('Policy Characteristics'!L:L,MATCH($C615,'Policy Characteristics'!$C:$C,0)))</f>
        <v>industry-elec-and-hydrogen.html</v>
      </c>
    </row>
    <row r="616" spans="1:18" x14ac:dyDescent="0.25">
      <c r="A616" s="293" t="str">
        <f>IF(ISBLANK(INDEX('Policy Characteristics'!A:A,MATCH($C616,'Policy Characteristics'!$C:$C,0))),"",INDEX('Policy Characteristics'!A:A,MATCH($C616,'Policy Characteristics'!$C:$C,0)))</f>
        <v>Industry</v>
      </c>
      <c r="B616" s="294" t="str">
        <f>IF(ISBLANK(INDEX('Policy Characteristics'!B:B,MATCH($C616,'Policy Characteristics'!$C:$C,0))),"",INDEX('Policy Characteristics'!B:B,MATCH($C616,'Policy Characteristics'!$C:$C,0)))</f>
        <v>Electrification + Hydrogen (Med &amp; High Temp)</v>
      </c>
      <c r="C616" s="293" t="str">
        <f t="shared" si="35"/>
        <v>Fraction of Med and High Temp Industrial Heat Shifted to Other Fuels</v>
      </c>
      <c r="D616" s="299" t="s">
        <v>769</v>
      </c>
      <c r="E616" s="298" t="s">
        <v>813</v>
      </c>
      <c r="F616" t="s">
        <v>770</v>
      </c>
      <c r="G616" s="298" t="s">
        <v>814</v>
      </c>
      <c r="H616" s="20">
        <v>1357</v>
      </c>
      <c r="I616" s="295" t="s">
        <v>650</v>
      </c>
      <c r="J616" s="296" t="str">
        <f>IF(ISBLANK(INDEX('Policy Characteristics'!D:D,MATCH($C616,'Policy Characteristics'!$C:$C,0))),"",INDEX('Policy Characteristics'!D:D,MATCH($C616,'Policy Characteristics'!$C:$C,0)))</f>
        <v>Electrification + Hydrogen</v>
      </c>
      <c r="K616" s="293" t="str">
        <f>IF(ISBLANK(INDEX('Policy Characteristics'!E:E,MATCH($C616,'Policy Characteristics'!$C:$C,0))),"",INDEX('Policy Characteristics'!E:E,MATCH($C616,'Policy Characteristics'!$C:$C,0)))</f>
        <v>indst med and high temp fuel type shifting</v>
      </c>
      <c r="L616" s="237">
        <f>IF(ISBLANK(INDEX('Policy Characteristics'!F:F,MATCH($C616,'Policy Characteristics'!$C:$C,0))),"",INDEX('Policy Characteristics'!F:F,MATCH($C616,'Policy Characteristics'!$C:$C,0)))</f>
        <v>0</v>
      </c>
      <c r="M616" s="237">
        <f>IF(ISBLANK(INDEX('Policy Characteristics'!G:G,MATCH($C616,'Policy Characteristics'!$C:$C,0))),"",INDEX('Policy Characteristics'!G:G,MATCH($C616,'Policy Characteristics'!$C:$C,0)))</f>
        <v>1</v>
      </c>
      <c r="N616" s="237">
        <f>IF(ISBLANK(INDEX('Policy Characteristics'!H:H,MATCH($C616,'Policy Characteristics'!$C:$C,0))),"",INDEX('Policy Characteristics'!H:H,MATCH($C616,'Policy Characteristics'!$C:$C,0)))</f>
        <v>0.01</v>
      </c>
      <c r="O616" s="293" t="str">
        <f>IF(ISBLANK(INDEX('Policy Characteristics'!I:I,MATCH($C616,'Policy Characteristics'!$C:$C,0))),"",INDEX('Policy Characteristics'!I:I,MATCH($C616,'Policy Characteristics'!$C:$C,0)))</f>
        <v>% of fuel shifted</v>
      </c>
      <c r="P616" s="293"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6" s="293" t="str">
        <f>IF(ISBLANK(INDEX('Policy Characteristics'!K:K,MATCH($C616,'Policy Characteristics'!$C:$C,0))),"",INDEX('Policy Characteristics'!K:K,MATCH($C616,'Policy Characteristics'!$C:$C,0)))</f>
        <v>industry-ag-main.html#fuel-switching</v>
      </c>
      <c r="R616" s="293" t="str">
        <f>IF(ISBLANK(INDEX('Policy Characteristics'!L:L,MATCH($C616,'Policy Characteristics'!$C:$C,0))),"",INDEX('Policy Characteristics'!L:L,MATCH($C616,'Policy Characteristics'!$C:$C,0)))</f>
        <v>industry-elec-and-hydrogen.html</v>
      </c>
    </row>
    <row r="617" spans="1:18" x14ac:dyDescent="0.25">
      <c r="A617" s="293" t="str">
        <f>IF(ISBLANK(INDEX('Policy Characteristics'!A:A,MATCH($C617,'Policy Characteristics'!$C:$C,0))),"",INDEX('Policy Characteristics'!A:A,MATCH($C617,'Policy Characteristics'!$C:$C,0)))</f>
        <v>Industry</v>
      </c>
      <c r="B617" s="294" t="str">
        <f>IF(ISBLANK(INDEX('Policy Characteristics'!B:B,MATCH($C617,'Policy Characteristics'!$C:$C,0))),"",INDEX('Policy Characteristics'!B:B,MATCH($C617,'Policy Characteristics'!$C:$C,0)))</f>
        <v>Electrification + Hydrogen (Med &amp; High Temp)</v>
      </c>
      <c r="C617" s="293" t="str">
        <f t="shared" si="35"/>
        <v>Fraction of Med and High Temp Industrial Heat Shifted to Other Fuels</v>
      </c>
      <c r="D617" s="299" t="s">
        <v>771</v>
      </c>
      <c r="E617" s="298" t="s">
        <v>795</v>
      </c>
      <c r="F617" t="s">
        <v>772</v>
      </c>
      <c r="G617" s="298" t="s">
        <v>796</v>
      </c>
      <c r="H617" s="20">
        <v>1358</v>
      </c>
      <c r="I617" s="295" t="s">
        <v>650</v>
      </c>
      <c r="J617" s="296" t="str">
        <f>IF(ISBLANK(INDEX('Policy Characteristics'!D:D,MATCH($C617,'Policy Characteristics'!$C:$C,0))),"",INDEX('Policy Characteristics'!D:D,MATCH($C617,'Policy Characteristics'!$C:$C,0)))</f>
        <v>Electrification + Hydrogen</v>
      </c>
      <c r="K617" s="293" t="str">
        <f>IF(ISBLANK(INDEX('Policy Characteristics'!E:E,MATCH($C617,'Policy Characteristics'!$C:$C,0))),"",INDEX('Policy Characteristics'!E:E,MATCH($C617,'Policy Characteristics'!$C:$C,0)))</f>
        <v>indst med and high temp fuel type shifting</v>
      </c>
      <c r="L617" s="237">
        <f>IF(ISBLANK(INDEX('Policy Characteristics'!F:F,MATCH($C617,'Policy Characteristics'!$C:$C,0))),"",INDEX('Policy Characteristics'!F:F,MATCH($C617,'Policy Characteristics'!$C:$C,0)))</f>
        <v>0</v>
      </c>
      <c r="M617" s="237">
        <f>IF(ISBLANK(INDEX('Policy Characteristics'!G:G,MATCH($C617,'Policy Characteristics'!$C:$C,0))),"",INDEX('Policy Characteristics'!G:G,MATCH($C617,'Policy Characteristics'!$C:$C,0)))</f>
        <v>1</v>
      </c>
      <c r="N617" s="237">
        <f>IF(ISBLANK(INDEX('Policy Characteristics'!H:H,MATCH($C617,'Policy Characteristics'!$C:$C,0))),"",INDEX('Policy Characteristics'!H:H,MATCH($C617,'Policy Characteristics'!$C:$C,0)))</f>
        <v>0.01</v>
      </c>
      <c r="O617" s="293" t="str">
        <f>IF(ISBLANK(INDEX('Policy Characteristics'!I:I,MATCH($C617,'Policy Characteristics'!$C:$C,0))),"",INDEX('Policy Characteristics'!I:I,MATCH($C617,'Policy Characteristics'!$C:$C,0)))</f>
        <v>% of fuel shifted</v>
      </c>
      <c r="P617" s="293"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7" s="293" t="str">
        <f>IF(ISBLANK(INDEX('Policy Characteristics'!K:K,MATCH($C617,'Policy Characteristics'!$C:$C,0))),"",INDEX('Policy Characteristics'!K:K,MATCH($C617,'Policy Characteristics'!$C:$C,0)))</f>
        <v>industry-ag-main.html#fuel-switching</v>
      </c>
      <c r="R617" s="293" t="str">
        <f>IF(ISBLANK(INDEX('Policy Characteristics'!L:L,MATCH($C617,'Policy Characteristics'!$C:$C,0))),"",INDEX('Policy Characteristics'!L:L,MATCH($C617,'Policy Characteristics'!$C:$C,0)))</f>
        <v>industry-elec-and-hydrogen.html</v>
      </c>
    </row>
    <row r="618" spans="1:18" x14ac:dyDescent="0.25">
      <c r="A618" s="293" t="str">
        <f>IF(ISBLANK(INDEX('Policy Characteristics'!A:A,MATCH($C618,'Policy Characteristics'!$C:$C,0))),"",INDEX('Policy Characteristics'!A:A,MATCH($C618,'Policy Characteristics'!$C:$C,0)))</f>
        <v>Industry</v>
      </c>
      <c r="B618" s="294" t="str">
        <f>IF(ISBLANK(INDEX('Policy Characteristics'!B:B,MATCH($C618,'Policy Characteristics'!$C:$C,0))),"",INDEX('Policy Characteristics'!B:B,MATCH($C618,'Policy Characteristics'!$C:$C,0)))</f>
        <v>Electrification + Hydrogen (Med &amp; High Temp)</v>
      </c>
      <c r="C618" s="293" t="str">
        <f t="shared" si="35"/>
        <v>Fraction of Med and High Temp Industrial Heat Shifted to Other Fuels</v>
      </c>
      <c r="D618" s="299" t="s">
        <v>771</v>
      </c>
      <c r="E618" s="298" t="s">
        <v>797</v>
      </c>
      <c r="F618" t="s">
        <v>772</v>
      </c>
      <c r="G618" s="298" t="s">
        <v>798</v>
      </c>
      <c r="H618" s="20">
        <v>1359</v>
      </c>
      <c r="I618" s="295" t="s">
        <v>660</v>
      </c>
      <c r="J618" s="296" t="str">
        <f>IF(ISBLANK(INDEX('Policy Characteristics'!D:D,MATCH($C618,'Policy Characteristics'!$C:$C,0))),"",INDEX('Policy Characteristics'!D:D,MATCH($C618,'Policy Characteristics'!$C:$C,0)))</f>
        <v>Electrification + Hydrogen</v>
      </c>
      <c r="K618" s="293" t="str">
        <f>IF(ISBLANK(INDEX('Policy Characteristics'!E:E,MATCH($C618,'Policy Characteristics'!$C:$C,0))),"",INDEX('Policy Characteristics'!E:E,MATCH($C618,'Policy Characteristics'!$C:$C,0)))</f>
        <v>indst med and high temp fuel type shifting</v>
      </c>
      <c r="L618" s="237">
        <f>IF(ISBLANK(INDEX('Policy Characteristics'!F:F,MATCH($C618,'Policy Characteristics'!$C:$C,0))),"",INDEX('Policy Characteristics'!F:F,MATCH($C618,'Policy Characteristics'!$C:$C,0)))</f>
        <v>0</v>
      </c>
      <c r="M618" s="237">
        <f>IF(ISBLANK(INDEX('Policy Characteristics'!G:G,MATCH($C618,'Policy Characteristics'!$C:$C,0))),"",INDEX('Policy Characteristics'!G:G,MATCH($C618,'Policy Characteristics'!$C:$C,0)))</f>
        <v>1</v>
      </c>
      <c r="N618" s="237">
        <f>IF(ISBLANK(INDEX('Policy Characteristics'!H:H,MATCH($C618,'Policy Characteristics'!$C:$C,0))),"",INDEX('Policy Characteristics'!H:H,MATCH($C618,'Policy Characteristics'!$C:$C,0)))</f>
        <v>0.01</v>
      </c>
      <c r="O618" s="293" t="str">
        <f>IF(ISBLANK(INDEX('Policy Characteristics'!I:I,MATCH($C618,'Policy Characteristics'!$C:$C,0))),"",INDEX('Policy Characteristics'!I:I,MATCH($C618,'Policy Characteristics'!$C:$C,0)))</f>
        <v>% of fuel shifted</v>
      </c>
      <c r="P618" s="293"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8" s="293" t="str">
        <f>IF(ISBLANK(INDEX('Policy Characteristics'!K:K,MATCH($C618,'Policy Characteristics'!$C:$C,0))),"",INDEX('Policy Characteristics'!K:K,MATCH($C618,'Policy Characteristics'!$C:$C,0)))</f>
        <v>industry-ag-main.html#fuel-switching</v>
      </c>
      <c r="R618" s="293" t="str">
        <f>IF(ISBLANK(INDEX('Policy Characteristics'!L:L,MATCH($C618,'Policy Characteristics'!$C:$C,0))),"",INDEX('Policy Characteristics'!L:L,MATCH($C618,'Policy Characteristics'!$C:$C,0)))</f>
        <v>industry-elec-and-hydrogen.html</v>
      </c>
    </row>
    <row r="619" spans="1:18" x14ac:dyDescent="0.25">
      <c r="A619" s="293" t="str">
        <f>IF(ISBLANK(INDEX('Policy Characteristics'!A:A,MATCH($C619,'Policy Characteristics'!$C:$C,0))),"",INDEX('Policy Characteristics'!A:A,MATCH($C619,'Policy Characteristics'!$C:$C,0)))</f>
        <v>Industry</v>
      </c>
      <c r="B619" s="294" t="str">
        <f>IF(ISBLANK(INDEX('Policy Characteristics'!B:B,MATCH($C619,'Policy Characteristics'!$C:$C,0))),"",INDEX('Policy Characteristics'!B:B,MATCH($C619,'Policy Characteristics'!$C:$C,0)))</f>
        <v>Electrification + Hydrogen (Med &amp; High Temp)</v>
      </c>
      <c r="C619" s="293" t="str">
        <f t="shared" si="35"/>
        <v>Fraction of Med and High Temp Industrial Heat Shifted to Other Fuels</v>
      </c>
      <c r="D619" s="299" t="s">
        <v>771</v>
      </c>
      <c r="E619" s="298" t="s">
        <v>799</v>
      </c>
      <c r="F619" t="s">
        <v>772</v>
      </c>
      <c r="G619" s="298" t="s">
        <v>800</v>
      </c>
      <c r="H619" s="20">
        <v>1360</v>
      </c>
      <c r="I619" s="295" t="s">
        <v>660</v>
      </c>
      <c r="J619" s="296" t="str">
        <f>IF(ISBLANK(INDEX('Policy Characteristics'!D:D,MATCH($C619,'Policy Characteristics'!$C:$C,0))),"",INDEX('Policy Characteristics'!D:D,MATCH($C619,'Policy Characteristics'!$C:$C,0)))</f>
        <v>Electrification + Hydrogen</v>
      </c>
      <c r="K619" s="293" t="str">
        <f>IF(ISBLANK(INDEX('Policy Characteristics'!E:E,MATCH($C619,'Policy Characteristics'!$C:$C,0))),"",INDEX('Policy Characteristics'!E:E,MATCH($C619,'Policy Characteristics'!$C:$C,0)))</f>
        <v>indst med and high temp fuel type shifting</v>
      </c>
      <c r="L619" s="237">
        <f>IF(ISBLANK(INDEX('Policy Characteristics'!F:F,MATCH($C619,'Policy Characteristics'!$C:$C,0))),"",INDEX('Policy Characteristics'!F:F,MATCH($C619,'Policy Characteristics'!$C:$C,0)))</f>
        <v>0</v>
      </c>
      <c r="M619" s="237">
        <f>IF(ISBLANK(INDEX('Policy Characteristics'!G:G,MATCH($C619,'Policy Characteristics'!$C:$C,0))),"",INDEX('Policy Characteristics'!G:G,MATCH($C619,'Policy Characteristics'!$C:$C,0)))</f>
        <v>1</v>
      </c>
      <c r="N619" s="237">
        <f>IF(ISBLANK(INDEX('Policy Characteristics'!H:H,MATCH($C619,'Policy Characteristics'!$C:$C,0))),"",INDEX('Policy Characteristics'!H:H,MATCH($C619,'Policy Characteristics'!$C:$C,0)))</f>
        <v>0.01</v>
      </c>
      <c r="O619" s="293" t="str">
        <f>IF(ISBLANK(INDEX('Policy Characteristics'!I:I,MATCH($C619,'Policy Characteristics'!$C:$C,0))),"",INDEX('Policy Characteristics'!I:I,MATCH($C619,'Policy Characteristics'!$C:$C,0)))</f>
        <v>% of fuel shifted</v>
      </c>
      <c r="P619" s="293"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9" s="293" t="str">
        <f>IF(ISBLANK(INDEX('Policy Characteristics'!K:K,MATCH($C619,'Policy Characteristics'!$C:$C,0))),"",INDEX('Policy Characteristics'!K:K,MATCH($C619,'Policy Characteristics'!$C:$C,0)))</f>
        <v>industry-ag-main.html#fuel-switching</v>
      </c>
      <c r="R619" s="293" t="str">
        <f>IF(ISBLANK(INDEX('Policy Characteristics'!L:L,MATCH($C619,'Policy Characteristics'!$C:$C,0))),"",INDEX('Policy Characteristics'!L:L,MATCH($C619,'Policy Characteristics'!$C:$C,0)))</f>
        <v>industry-elec-and-hydrogen.html</v>
      </c>
    </row>
    <row r="620" spans="1:18" x14ac:dyDescent="0.25">
      <c r="A620" s="293" t="str">
        <f>IF(ISBLANK(INDEX('Policy Characteristics'!A:A,MATCH($C620,'Policy Characteristics'!$C:$C,0))),"",INDEX('Policy Characteristics'!A:A,MATCH($C620,'Policy Characteristics'!$C:$C,0)))</f>
        <v>Industry</v>
      </c>
      <c r="B620" s="294" t="str">
        <f>IF(ISBLANK(INDEX('Policy Characteristics'!B:B,MATCH($C620,'Policy Characteristics'!$C:$C,0))),"",INDEX('Policy Characteristics'!B:B,MATCH($C620,'Policy Characteristics'!$C:$C,0)))</f>
        <v>Electrification + Hydrogen (Med &amp; High Temp)</v>
      </c>
      <c r="C620" s="293" t="str">
        <f t="shared" si="35"/>
        <v>Fraction of Med and High Temp Industrial Heat Shifted to Other Fuels</v>
      </c>
      <c r="D620" s="299" t="s">
        <v>771</v>
      </c>
      <c r="E620" s="298" t="s">
        <v>801</v>
      </c>
      <c r="F620" t="s">
        <v>772</v>
      </c>
      <c r="G620" s="298" t="s">
        <v>802</v>
      </c>
      <c r="H620" s="20">
        <v>1361</v>
      </c>
      <c r="I620" s="295" t="s">
        <v>660</v>
      </c>
      <c r="J620" s="296" t="str">
        <f>IF(ISBLANK(INDEX('Policy Characteristics'!D:D,MATCH($C620,'Policy Characteristics'!$C:$C,0))),"",INDEX('Policy Characteristics'!D:D,MATCH($C620,'Policy Characteristics'!$C:$C,0)))</f>
        <v>Electrification + Hydrogen</v>
      </c>
      <c r="K620" s="293" t="str">
        <f>IF(ISBLANK(INDEX('Policy Characteristics'!E:E,MATCH($C620,'Policy Characteristics'!$C:$C,0))),"",INDEX('Policy Characteristics'!E:E,MATCH($C620,'Policy Characteristics'!$C:$C,0)))</f>
        <v>indst med and high temp fuel type shifting</v>
      </c>
      <c r="L620" s="237">
        <f>IF(ISBLANK(INDEX('Policy Characteristics'!F:F,MATCH($C620,'Policy Characteristics'!$C:$C,0))),"",INDEX('Policy Characteristics'!F:F,MATCH($C620,'Policy Characteristics'!$C:$C,0)))</f>
        <v>0</v>
      </c>
      <c r="M620" s="237">
        <f>IF(ISBLANK(INDEX('Policy Characteristics'!G:G,MATCH($C620,'Policy Characteristics'!$C:$C,0))),"",INDEX('Policy Characteristics'!G:G,MATCH($C620,'Policy Characteristics'!$C:$C,0)))</f>
        <v>1</v>
      </c>
      <c r="N620" s="237">
        <f>IF(ISBLANK(INDEX('Policy Characteristics'!H:H,MATCH($C620,'Policy Characteristics'!$C:$C,0))),"",INDEX('Policy Characteristics'!H:H,MATCH($C620,'Policy Characteristics'!$C:$C,0)))</f>
        <v>0.01</v>
      </c>
      <c r="O620" s="293" t="str">
        <f>IF(ISBLANK(INDEX('Policy Characteristics'!I:I,MATCH($C620,'Policy Characteristics'!$C:$C,0))),"",INDEX('Policy Characteristics'!I:I,MATCH($C620,'Policy Characteristics'!$C:$C,0)))</f>
        <v>% of fuel shifted</v>
      </c>
      <c r="P620" s="293"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0" s="293" t="str">
        <f>IF(ISBLANK(INDEX('Policy Characteristics'!K:K,MATCH($C620,'Policy Characteristics'!$C:$C,0))),"",INDEX('Policy Characteristics'!K:K,MATCH($C620,'Policy Characteristics'!$C:$C,0)))</f>
        <v>industry-ag-main.html#fuel-switching</v>
      </c>
      <c r="R620" s="293" t="str">
        <f>IF(ISBLANK(INDEX('Policy Characteristics'!L:L,MATCH($C620,'Policy Characteristics'!$C:$C,0))),"",INDEX('Policy Characteristics'!L:L,MATCH($C620,'Policy Characteristics'!$C:$C,0)))</f>
        <v>industry-elec-and-hydrogen.html</v>
      </c>
    </row>
    <row r="621" spans="1:18" x14ac:dyDescent="0.25">
      <c r="A621" s="293" t="str">
        <f>IF(ISBLANK(INDEX('Policy Characteristics'!A:A,MATCH($C621,'Policy Characteristics'!$C:$C,0))),"",INDEX('Policy Characteristics'!A:A,MATCH($C621,'Policy Characteristics'!$C:$C,0)))</f>
        <v>Industry</v>
      </c>
      <c r="B621" s="294" t="str">
        <f>IF(ISBLANK(INDEX('Policy Characteristics'!B:B,MATCH($C621,'Policy Characteristics'!$C:$C,0))),"",INDEX('Policy Characteristics'!B:B,MATCH($C621,'Policy Characteristics'!$C:$C,0)))</f>
        <v>Electrification + Hydrogen (Med &amp; High Temp)</v>
      </c>
      <c r="C621" s="293" t="str">
        <f t="shared" si="35"/>
        <v>Fraction of Med and High Temp Industrial Heat Shifted to Other Fuels</v>
      </c>
      <c r="D621" s="299" t="s">
        <v>771</v>
      </c>
      <c r="E621" s="298" t="s">
        <v>803</v>
      </c>
      <c r="F621" t="s">
        <v>772</v>
      </c>
      <c r="G621" s="298" t="s">
        <v>804</v>
      </c>
      <c r="H621" s="20">
        <v>1362</v>
      </c>
      <c r="I621" s="295" t="s">
        <v>660</v>
      </c>
      <c r="J621" s="296" t="str">
        <f>IF(ISBLANK(INDEX('Policy Characteristics'!D:D,MATCH($C621,'Policy Characteristics'!$C:$C,0))),"",INDEX('Policy Characteristics'!D:D,MATCH($C621,'Policy Characteristics'!$C:$C,0)))</f>
        <v>Electrification + Hydrogen</v>
      </c>
      <c r="K621" s="293" t="str">
        <f>IF(ISBLANK(INDEX('Policy Characteristics'!E:E,MATCH($C621,'Policy Characteristics'!$C:$C,0))),"",INDEX('Policy Characteristics'!E:E,MATCH($C621,'Policy Characteristics'!$C:$C,0)))</f>
        <v>indst med and high temp fuel type shifting</v>
      </c>
      <c r="L621" s="237">
        <f>IF(ISBLANK(INDEX('Policy Characteristics'!F:F,MATCH($C621,'Policy Characteristics'!$C:$C,0))),"",INDEX('Policy Characteristics'!F:F,MATCH($C621,'Policy Characteristics'!$C:$C,0)))</f>
        <v>0</v>
      </c>
      <c r="M621" s="237">
        <f>IF(ISBLANK(INDEX('Policy Characteristics'!G:G,MATCH($C621,'Policy Characteristics'!$C:$C,0))),"",INDEX('Policy Characteristics'!G:G,MATCH($C621,'Policy Characteristics'!$C:$C,0)))</f>
        <v>1</v>
      </c>
      <c r="N621" s="237">
        <f>IF(ISBLANK(INDEX('Policy Characteristics'!H:H,MATCH($C621,'Policy Characteristics'!$C:$C,0))),"",INDEX('Policy Characteristics'!H:H,MATCH($C621,'Policy Characteristics'!$C:$C,0)))</f>
        <v>0.01</v>
      </c>
      <c r="O621" s="293" t="str">
        <f>IF(ISBLANK(INDEX('Policy Characteristics'!I:I,MATCH($C621,'Policy Characteristics'!$C:$C,0))),"",INDEX('Policy Characteristics'!I:I,MATCH($C621,'Policy Characteristics'!$C:$C,0)))</f>
        <v>% of fuel shifted</v>
      </c>
      <c r="P621" s="293"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1" s="293" t="str">
        <f>IF(ISBLANK(INDEX('Policy Characteristics'!K:K,MATCH($C621,'Policy Characteristics'!$C:$C,0))),"",INDEX('Policy Characteristics'!K:K,MATCH($C621,'Policy Characteristics'!$C:$C,0)))</f>
        <v>industry-ag-main.html#fuel-switching</v>
      </c>
      <c r="R621" s="293" t="str">
        <f>IF(ISBLANK(INDEX('Policy Characteristics'!L:L,MATCH($C621,'Policy Characteristics'!$C:$C,0))),"",INDEX('Policy Characteristics'!L:L,MATCH($C621,'Policy Characteristics'!$C:$C,0)))</f>
        <v>industry-elec-and-hydrogen.html</v>
      </c>
    </row>
    <row r="622" spans="1:18" x14ac:dyDescent="0.25">
      <c r="A622" s="293" t="str">
        <f>IF(ISBLANK(INDEX('Policy Characteristics'!A:A,MATCH($C622,'Policy Characteristics'!$C:$C,0))),"",INDEX('Policy Characteristics'!A:A,MATCH($C622,'Policy Characteristics'!$C:$C,0)))</f>
        <v>Industry</v>
      </c>
      <c r="B622" s="294" t="str">
        <f>IF(ISBLANK(INDEX('Policy Characteristics'!B:B,MATCH($C622,'Policy Characteristics'!$C:$C,0))),"",INDEX('Policy Characteristics'!B:B,MATCH($C622,'Policy Characteristics'!$C:$C,0)))</f>
        <v>Electrification + Hydrogen (Med &amp; High Temp)</v>
      </c>
      <c r="C622" s="293" t="str">
        <f t="shared" si="35"/>
        <v>Fraction of Med and High Temp Industrial Heat Shifted to Other Fuels</v>
      </c>
      <c r="D622" s="299" t="s">
        <v>771</v>
      </c>
      <c r="E622" s="298" t="s">
        <v>805</v>
      </c>
      <c r="F622" t="s">
        <v>772</v>
      </c>
      <c r="G622" s="298" t="s">
        <v>806</v>
      </c>
      <c r="H622" s="20">
        <v>1363</v>
      </c>
      <c r="I622" s="295" t="s">
        <v>660</v>
      </c>
      <c r="J622" s="296" t="str">
        <f>IF(ISBLANK(INDEX('Policy Characteristics'!D:D,MATCH($C622,'Policy Characteristics'!$C:$C,0))),"",INDEX('Policy Characteristics'!D:D,MATCH($C622,'Policy Characteristics'!$C:$C,0)))</f>
        <v>Electrification + Hydrogen</v>
      </c>
      <c r="K622" s="293" t="str">
        <f>IF(ISBLANK(INDEX('Policy Characteristics'!E:E,MATCH($C622,'Policy Characteristics'!$C:$C,0))),"",INDEX('Policy Characteristics'!E:E,MATCH($C622,'Policy Characteristics'!$C:$C,0)))</f>
        <v>indst med and high temp fuel type shifting</v>
      </c>
      <c r="L622" s="237">
        <f>IF(ISBLANK(INDEX('Policy Characteristics'!F:F,MATCH($C622,'Policy Characteristics'!$C:$C,0))),"",INDEX('Policy Characteristics'!F:F,MATCH($C622,'Policy Characteristics'!$C:$C,0)))</f>
        <v>0</v>
      </c>
      <c r="M622" s="237">
        <f>IF(ISBLANK(INDEX('Policy Characteristics'!G:G,MATCH($C622,'Policy Characteristics'!$C:$C,0))),"",INDEX('Policy Characteristics'!G:G,MATCH($C622,'Policy Characteristics'!$C:$C,0)))</f>
        <v>1</v>
      </c>
      <c r="N622" s="237">
        <f>IF(ISBLANK(INDEX('Policy Characteristics'!H:H,MATCH($C622,'Policy Characteristics'!$C:$C,0))),"",INDEX('Policy Characteristics'!H:H,MATCH($C622,'Policy Characteristics'!$C:$C,0)))</f>
        <v>0.01</v>
      </c>
      <c r="O622" s="293" t="str">
        <f>IF(ISBLANK(INDEX('Policy Characteristics'!I:I,MATCH($C622,'Policy Characteristics'!$C:$C,0))),"",INDEX('Policy Characteristics'!I:I,MATCH($C622,'Policy Characteristics'!$C:$C,0)))</f>
        <v>% of fuel shifted</v>
      </c>
      <c r="P622" s="293"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2" s="293" t="str">
        <f>IF(ISBLANK(INDEX('Policy Characteristics'!K:K,MATCH($C622,'Policy Characteristics'!$C:$C,0))),"",INDEX('Policy Characteristics'!K:K,MATCH($C622,'Policy Characteristics'!$C:$C,0)))</f>
        <v>industry-ag-main.html#fuel-switching</v>
      </c>
      <c r="R622" s="293" t="str">
        <f>IF(ISBLANK(INDEX('Policy Characteristics'!L:L,MATCH($C622,'Policy Characteristics'!$C:$C,0))),"",INDEX('Policy Characteristics'!L:L,MATCH($C622,'Policy Characteristics'!$C:$C,0)))</f>
        <v>industry-elec-and-hydrogen.html</v>
      </c>
    </row>
    <row r="623" spans="1:18" x14ac:dyDescent="0.25">
      <c r="A623" s="293" t="str">
        <f>IF(ISBLANK(INDEX('Policy Characteristics'!A:A,MATCH($C623,'Policy Characteristics'!$C:$C,0))),"",INDEX('Policy Characteristics'!A:A,MATCH($C623,'Policy Characteristics'!$C:$C,0)))</f>
        <v>Industry</v>
      </c>
      <c r="B623" s="294" t="str">
        <f>IF(ISBLANK(INDEX('Policy Characteristics'!B:B,MATCH($C623,'Policy Characteristics'!$C:$C,0))),"",INDEX('Policy Characteristics'!B:B,MATCH($C623,'Policy Characteristics'!$C:$C,0)))</f>
        <v>Electrification + Hydrogen (Med &amp; High Temp)</v>
      </c>
      <c r="C623" s="293" t="str">
        <f t="shared" si="35"/>
        <v>Fraction of Med and High Temp Industrial Heat Shifted to Other Fuels</v>
      </c>
      <c r="D623" s="299" t="s">
        <v>771</v>
      </c>
      <c r="E623" s="298" t="s">
        <v>807</v>
      </c>
      <c r="F623" t="s">
        <v>772</v>
      </c>
      <c r="G623" s="298" t="s">
        <v>808</v>
      </c>
      <c r="H623" s="20">
        <v>1364</v>
      </c>
      <c r="I623" s="295" t="s">
        <v>660</v>
      </c>
      <c r="J623" s="296" t="str">
        <f>IF(ISBLANK(INDEX('Policy Characteristics'!D:D,MATCH($C623,'Policy Characteristics'!$C:$C,0))),"",INDEX('Policy Characteristics'!D:D,MATCH($C623,'Policy Characteristics'!$C:$C,0)))</f>
        <v>Electrification + Hydrogen</v>
      </c>
      <c r="K623" s="293" t="str">
        <f>IF(ISBLANK(INDEX('Policy Characteristics'!E:E,MATCH($C623,'Policy Characteristics'!$C:$C,0))),"",INDEX('Policy Characteristics'!E:E,MATCH($C623,'Policy Characteristics'!$C:$C,0)))</f>
        <v>indst med and high temp fuel type shifting</v>
      </c>
      <c r="L623" s="237">
        <f>IF(ISBLANK(INDEX('Policy Characteristics'!F:F,MATCH($C623,'Policy Characteristics'!$C:$C,0))),"",INDEX('Policy Characteristics'!F:F,MATCH($C623,'Policy Characteristics'!$C:$C,0)))</f>
        <v>0</v>
      </c>
      <c r="M623" s="237">
        <f>IF(ISBLANK(INDEX('Policy Characteristics'!G:G,MATCH($C623,'Policy Characteristics'!$C:$C,0))),"",INDEX('Policy Characteristics'!G:G,MATCH($C623,'Policy Characteristics'!$C:$C,0)))</f>
        <v>1</v>
      </c>
      <c r="N623" s="237">
        <f>IF(ISBLANK(INDEX('Policy Characteristics'!H:H,MATCH($C623,'Policy Characteristics'!$C:$C,0))),"",INDEX('Policy Characteristics'!H:H,MATCH($C623,'Policy Characteristics'!$C:$C,0)))</f>
        <v>0.01</v>
      </c>
      <c r="O623" s="293" t="str">
        <f>IF(ISBLANK(INDEX('Policy Characteristics'!I:I,MATCH($C623,'Policy Characteristics'!$C:$C,0))),"",INDEX('Policy Characteristics'!I:I,MATCH($C623,'Policy Characteristics'!$C:$C,0)))</f>
        <v>% of fuel shifted</v>
      </c>
      <c r="P623" s="293"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3" s="293" t="str">
        <f>IF(ISBLANK(INDEX('Policy Characteristics'!K:K,MATCH($C623,'Policy Characteristics'!$C:$C,0))),"",INDEX('Policy Characteristics'!K:K,MATCH($C623,'Policy Characteristics'!$C:$C,0)))</f>
        <v>industry-ag-main.html#fuel-switching</v>
      </c>
      <c r="R623" s="293" t="str">
        <f>IF(ISBLANK(INDEX('Policy Characteristics'!L:L,MATCH($C623,'Policy Characteristics'!$C:$C,0))),"",INDEX('Policy Characteristics'!L:L,MATCH($C623,'Policy Characteristics'!$C:$C,0)))</f>
        <v>industry-elec-and-hydrogen.html</v>
      </c>
    </row>
    <row r="624" spans="1:18" x14ac:dyDescent="0.25">
      <c r="A624" s="293" t="str">
        <f>IF(ISBLANK(INDEX('Policy Characteristics'!A:A,MATCH($C624,'Policy Characteristics'!$C:$C,0))),"",INDEX('Policy Characteristics'!A:A,MATCH($C624,'Policy Characteristics'!$C:$C,0)))</f>
        <v>Industry</v>
      </c>
      <c r="B624" s="294" t="str">
        <f>IF(ISBLANK(INDEX('Policy Characteristics'!B:B,MATCH($C624,'Policy Characteristics'!$C:$C,0))),"",INDEX('Policy Characteristics'!B:B,MATCH($C624,'Policy Characteristics'!$C:$C,0)))</f>
        <v>Electrification + Hydrogen (Med &amp; High Temp)</v>
      </c>
      <c r="C624" s="293" t="str">
        <f t="shared" si="35"/>
        <v>Fraction of Med and High Temp Industrial Heat Shifted to Other Fuels</v>
      </c>
      <c r="D624" s="299" t="s">
        <v>771</v>
      </c>
      <c r="E624" s="298" t="s">
        <v>809</v>
      </c>
      <c r="F624" t="s">
        <v>772</v>
      </c>
      <c r="G624" s="298" t="s">
        <v>810</v>
      </c>
      <c r="H624" s="20">
        <v>1365</v>
      </c>
      <c r="I624" s="295" t="s">
        <v>660</v>
      </c>
      <c r="J624" s="296" t="str">
        <f>IF(ISBLANK(INDEX('Policy Characteristics'!D:D,MATCH($C624,'Policy Characteristics'!$C:$C,0))),"",INDEX('Policy Characteristics'!D:D,MATCH($C624,'Policy Characteristics'!$C:$C,0)))</f>
        <v>Electrification + Hydrogen</v>
      </c>
      <c r="K624" s="293" t="str">
        <f>IF(ISBLANK(INDEX('Policy Characteristics'!E:E,MATCH($C624,'Policy Characteristics'!$C:$C,0))),"",INDEX('Policy Characteristics'!E:E,MATCH($C624,'Policy Characteristics'!$C:$C,0)))</f>
        <v>indst med and high temp fuel type shifting</v>
      </c>
      <c r="L624" s="237">
        <f>IF(ISBLANK(INDEX('Policy Characteristics'!F:F,MATCH($C624,'Policy Characteristics'!$C:$C,0))),"",INDEX('Policy Characteristics'!F:F,MATCH($C624,'Policy Characteristics'!$C:$C,0)))</f>
        <v>0</v>
      </c>
      <c r="M624" s="237">
        <f>IF(ISBLANK(INDEX('Policy Characteristics'!G:G,MATCH($C624,'Policy Characteristics'!$C:$C,0))),"",INDEX('Policy Characteristics'!G:G,MATCH($C624,'Policy Characteristics'!$C:$C,0)))</f>
        <v>1</v>
      </c>
      <c r="N624" s="237">
        <f>IF(ISBLANK(INDEX('Policy Characteristics'!H:H,MATCH($C624,'Policy Characteristics'!$C:$C,0))),"",INDEX('Policy Characteristics'!H:H,MATCH($C624,'Policy Characteristics'!$C:$C,0)))</f>
        <v>0.01</v>
      </c>
      <c r="O624" s="293" t="str">
        <f>IF(ISBLANK(INDEX('Policy Characteristics'!I:I,MATCH($C624,'Policy Characteristics'!$C:$C,0))),"",INDEX('Policy Characteristics'!I:I,MATCH($C624,'Policy Characteristics'!$C:$C,0)))</f>
        <v>% of fuel shifted</v>
      </c>
      <c r="P624" s="293"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4" s="293" t="str">
        <f>IF(ISBLANK(INDEX('Policy Characteristics'!K:K,MATCH($C624,'Policy Characteristics'!$C:$C,0))),"",INDEX('Policy Characteristics'!K:K,MATCH($C624,'Policy Characteristics'!$C:$C,0)))</f>
        <v>industry-ag-main.html#fuel-switching</v>
      </c>
      <c r="R624" s="293" t="str">
        <f>IF(ISBLANK(INDEX('Policy Characteristics'!L:L,MATCH($C624,'Policy Characteristics'!$C:$C,0))),"",INDEX('Policy Characteristics'!L:L,MATCH($C624,'Policy Characteristics'!$C:$C,0)))</f>
        <v>industry-elec-and-hydrogen.html</v>
      </c>
    </row>
    <row r="625" spans="1:18" x14ac:dyDescent="0.25">
      <c r="A625" s="293" t="str">
        <f>IF(ISBLANK(INDEX('Policy Characteristics'!A:A,MATCH($C625,'Policy Characteristics'!$C:$C,0))),"",INDEX('Policy Characteristics'!A:A,MATCH($C625,'Policy Characteristics'!$C:$C,0)))</f>
        <v>Industry</v>
      </c>
      <c r="B625" s="294" t="str">
        <f>IF(ISBLANK(INDEX('Policy Characteristics'!B:B,MATCH($C625,'Policy Characteristics'!$C:$C,0))),"",INDEX('Policy Characteristics'!B:B,MATCH($C625,'Policy Characteristics'!$C:$C,0)))</f>
        <v>Electrification + Hydrogen (Med &amp; High Temp)</v>
      </c>
      <c r="C625" s="293" t="str">
        <f t="shared" si="35"/>
        <v>Fraction of Med and High Temp Industrial Heat Shifted to Other Fuels</v>
      </c>
      <c r="D625" s="299" t="s">
        <v>771</v>
      </c>
      <c r="E625" s="298" t="s">
        <v>811</v>
      </c>
      <c r="F625" t="s">
        <v>772</v>
      </c>
      <c r="G625" s="298" t="s">
        <v>812</v>
      </c>
      <c r="H625" s="20">
        <v>1366</v>
      </c>
      <c r="I625" s="295" t="s">
        <v>660</v>
      </c>
      <c r="J625" s="296" t="str">
        <f>IF(ISBLANK(INDEX('Policy Characteristics'!D:D,MATCH($C625,'Policy Characteristics'!$C:$C,0))),"",INDEX('Policy Characteristics'!D:D,MATCH($C625,'Policy Characteristics'!$C:$C,0)))</f>
        <v>Electrification + Hydrogen</v>
      </c>
      <c r="K625" s="293" t="str">
        <f>IF(ISBLANK(INDEX('Policy Characteristics'!E:E,MATCH($C625,'Policy Characteristics'!$C:$C,0))),"",INDEX('Policy Characteristics'!E:E,MATCH($C625,'Policy Characteristics'!$C:$C,0)))</f>
        <v>indst med and high temp fuel type shifting</v>
      </c>
      <c r="L625" s="237">
        <f>IF(ISBLANK(INDEX('Policy Characteristics'!F:F,MATCH($C625,'Policy Characteristics'!$C:$C,0))),"",INDEX('Policy Characteristics'!F:F,MATCH($C625,'Policy Characteristics'!$C:$C,0)))</f>
        <v>0</v>
      </c>
      <c r="M625" s="237">
        <f>IF(ISBLANK(INDEX('Policy Characteristics'!G:G,MATCH($C625,'Policy Characteristics'!$C:$C,0))),"",INDEX('Policy Characteristics'!G:G,MATCH($C625,'Policy Characteristics'!$C:$C,0)))</f>
        <v>1</v>
      </c>
      <c r="N625" s="237">
        <f>IF(ISBLANK(INDEX('Policy Characteristics'!H:H,MATCH($C625,'Policy Characteristics'!$C:$C,0))),"",INDEX('Policy Characteristics'!H:H,MATCH($C625,'Policy Characteristics'!$C:$C,0)))</f>
        <v>0.01</v>
      </c>
      <c r="O625" s="293" t="str">
        <f>IF(ISBLANK(INDEX('Policy Characteristics'!I:I,MATCH($C625,'Policy Characteristics'!$C:$C,0))),"",INDEX('Policy Characteristics'!I:I,MATCH($C625,'Policy Characteristics'!$C:$C,0)))</f>
        <v>% of fuel shifted</v>
      </c>
      <c r="P625" s="293"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5" s="293" t="str">
        <f>IF(ISBLANK(INDEX('Policy Characteristics'!K:K,MATCH($C625,'Policy Characteristics'!$C:$C,0))),"",INDEX('Policy Characteristics'!K:K,MATCH($C625,'Policy Characteristics'!$C:$C,0)))</f>
        <v>industry-ag-main.html#fuel-switching</v>
      </c>
      <c r="R625" s="293" t="str">
        <f>IF(ISBLANK(INDEX('Policy Characteristics'!L:L,MATCH($C625,'Policy Characteristics'!$C:$C,0))),"",INDEX('Policy Characteristics'!L:L,MATCH($C625,'Policy Characteristics'!$C:$C,0)))</f>
        <v>industry-elec-and-hydrogen.html</v>
      </c>
    </row>
    <row r="626" spans="1:18" x14ac:dyDescent="0.25">
      <c r="A626" s="293" t="str">
        <f>IF(ISBLANK(INDEX('Policy Characteristics'!A:A,MATCH($C626,'Policy Characteristics'!$C:$C,0))),"",INDEX('Policy Characteristics'!A:A,MATCH($C626,'Policy Characteristics'!$C:$C,0)))</f>
        <v>Industry</v>
      </c>
      <c r="B626" s="294" t="str">
        <f>IF(ISBLANK(INDEX('Policy Characteristics'!B:B,MATCH($C626,'Policy Characteristics'!$C:$C,0))),"",INDEX('Policy Characteristics'!B:B,MATCH($C626,'Policy Characteristics'!$C:$C,0)))</f>
        <v>Electrification + Hydrogen (Med &amp; High Temp)</v>
      </c>
      <c r="C626" s="293" t="str">
        <f t="shared" si="35"/>
        <v>Fraction of Med and High Temp Industrial Heat Shifted to Other Fuels</v>
      </c>
      <c r="D626" s="299" t="s">
        <v>771</v>
      </c>
      <c r="E626" s="298" t="s">
        <v>813</v>
      </c>
      <c r="F626" t="s">
        <v>772</v>
      </c>
      <c r="G626" s="298" t="s">
        <v>814</v>
      </c>
      <c r="H626" s="20">
        <v>1367</v>
      </c>
      <c r="I626" s="295" t="s">
        <v>650</v>
      </c>
      <c r="J626" s="296" t="str">
        <f>IF(ISBLANK(INDEX('Policy Characteristics'!D:D,MATCH($C626,'Policy Characteristics'!$C:$C,0))),"",INDEX('Policy Characteristics'!D:D,MATCH($C626,'Policy Characteristics'!$C:$C,0)))</f>
        <v>Electrification + Hydrogen</v>
      </c>
      <c r="K626" s="293" t="str">
        <f>IF(ISBLANK(INDEX('Policy Characteristics'!E:E,MATCH($C626,'Policy Characteristics'!$C:$C,0))),"",INDEX('Policy Characteristics'!E:E,MATCH($C626,'Policy Characteristics'!$C:$C,0)))</f>
        <v>indst med and high temp fuel type shifting</v>
      </c>
      <c r="L626" s="237">
        <f>IF(ISBLANK(INDEX('Policy Characteristics'!F:F,MATCH($C626,'Policy Characteristics'!$C:$C,0))),"",INDEX('Policy Characteristics'!F:F,MATCH($C626,'Policy Characteristics'!$C:$C,0)))</f>
        <v>0</v>
      </c>
      <c r="M626" s="237">
        <f>IF(ISBLANK(INDEX('Policy Characteristics'!G:G,MATCH($C626,'Policy Characteristics'!$C:$C,0))),"",INDEX('Policy Characteristics'!G:G,MATCH($C626,'Policy Characteristics'!$C:$C,0)))</f>
        <v>1</v>
      </c>
      <c r="N626" s="237">
        <f>IF(ISBLANK(INDEX('Policy Characteristics'!H:H,MATCH($C626,'Policy Characteristics'!$C:$C,0))),"",INDEX('Policy Characteristics'!H:H,MATCH($C626,'Policy Characteristics'!$C:$C,0)))</f>
        <v>0.01</v>
      </c>
      <c r="O626" s="293" t="str">
        <f>IF(ISBLANK(INDEX('Policy Characteristics'!I:I,MATCH($C626,'Policy Characteristics'!$C:$C,0))),"",INDEX('Policy Characteristics'!I:I,MATCH($C626,'Policy Characteristics'!$C:$C,0)))</f>
        <v>% of fuel shifted</v>
      </c>
      <c r="P626" s="293"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6" s="293" t="str">
        <f>IF(ISBLANK(INDEX('Policy Characteristics'!K:K,MATCH($C626,'Policy Characteristics'!$C:$C,0))),"",INDEX('Policy Characteristics'!K:K,MATCH($C626,'Policy Characteristics'!$C:$C,0)))</f>
        <v>industry-ag-main.html#fuel-switching</v>
      </c>
      <c r="R626" s="293" t="str">
        <f>IF(ISBLANK(INDEX('Policy Characteristics'!L:L,MATCH($C626,'Policy Characteristics'!$C:$C,0))),"",INDEX('Policy Characteristics'!L:L,MATCH($C626,'Policy Characteristics'!$C:$C,0)))</f>
        <v>industry-elec-and-hydrogen.html</v>
      </c>
    </row>
    <row r="627" spans="1:18" x14ac:dyDescent="0.25">
      <c r="A627" s="293" t="str">
        <f>IF(ISBLANK(INDEX('Policy Characteristics'!A:A,MATCH($C627,'Policy Characteristics'!$C:$C,0))),"",INDEX('Policy Characteristics'!A:A,MATCH($C627,'Policy Characteristics'!$C:$C,0)))</f>
        <v>Industry</v>
      </c>
      <c r="B627" s="294" t="str">
        <f>IF(ISBLANK(INDEX('Policy Characteristics'!B:B,MATCH($C627,'Policy Characteristics'!$C:$C,0))),"",INDEX('Policy Characteristics'!B:B,MATCH($C627,'Policy Characteristics'!$C:$C,0)))</f>
        <v>Electrification + Hydrogen (Med &amp; High Temp)</v>
      </c>
      <c r="C627" s="293" t="str">
        <f t="shared" si="35"/>
        <v>Fraction of Med and High Temp Industrial Heat Shifted to Other Fuels</v>
      </c>
      <c r="D627" s="299" t="s">
        <v>773</v>
      </c>
      <c r="E627" s="298" t="s">
        <v>795</v>
      </c>
      <c r="F627" t="s">
        <v>774</v>
      </c>
      <c r="G627" s="298" t="s">
        <v>796</v>
      </c>
      <c r="H627" s="20">
        <v>1368</v>
      </c>
      <c r="I627" s="295" t="s">
        <v>650</v>
      </c>
      <c r="J627" s="296" t="str">
        <f>IF(ISBLANK(INDEX('Policy Characteristics'!D:D,MATCH($C627,'Policy Characteristics'!$C:$C,0))),"",INDEX('Policy Characteristics'!D:D,MATCH($C627,'Policy Characteristics'!$C:$C,0)))</f>
        <v>Electrification + Hydrogen</v>
      </c>
      <c r="K627" s="293" t="str">
        <f>IF(ISBLANK(INDEX('Policy Characteristics'!E:E,MATCH($C627,'Policy Characteristics'!$C:$C,0))),"",INDEX('Policy Characteristics'!E:E,MATCH($C627,'Policy Characteristics'!$C:$C,0)))</f>
        <v>indst med and high temp fuel type shifting</v>
      </c>
      <c r="L627" s="237">
        <f>IF(ISBLANK(INDEX('Policy Characteristics'!F:F,MATCH($C627,'Policy Characteristics'!$C:$C,0))),"",INDEX('Policy Characteristics'!F:F,MATCH($C627,'Policy Characteristics'!$C:$C,0)))</f>
        <v>0</v>
      </c>
      <c r="M627" s="237">
        <f>IF(ISBLANK(INDEX('Policy Characteristics'!G:G,MATCH($C627,'Policy Characteristics'!$C:$C,0))),"",INDEX('Policy Characteristics'!G:G,MATCH($C627,'Policy Characteristics'!$C:$C,0)))</f>
        <v>1</v>
      </c>
      <c r="N627" s="237">
        <f>IF(ISBLANK(INDEX('Policy Characteristics'!H:H,MATCH($C627,'Policy Characteristics'!$C:$C,0))),"",INDEX('Policy Characteristics'!H:H,MATCH($C627,'Policy Characteristics'!$C:$C,0)))</f>
        <v>0.01</v>
      </c>
      <c r="O627" s="293" t="str">
        <f>IF(ISBLANK(INDEX('Policy Characteristics'!I:I,MATCH($C627,'Policy Characteristics'!$C:$C,0))),"",INDEX('Policy Characteristics'!I:I,MATCH($C627,'Policy Characteristics'!$C:$C,0)))</f>
        <v>% of fuel shifted</v>
      </c>
      <c r="P627" s="293"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7" s="293" t="str">
        <f>IF(ISBLANK(INDEX('Policy Characteristics'!K:K,MATCH($C627,'Policy Characteristics'!$C:$C,0))),"",INDEX('Policy Characteristics'!K:K,MATCH($C627,'Policy Characteristics'!$C:$C,0)))</f>
        <v>industry-ag-main.html#fuel-switching</v>
      </c>
      <c r="R627" s="293" t="str">
        <f>IF(ISBLANK(INDEX('Policy Characteristics'!L:L,MATCH($C627,'Policy Characteristics'!$C:$C,0))),"",INDEX('Policy Characteristics'!L:L,MATCH($C627,'Policy Characteristics'!$C:$C,0)))</f>
        <v>industry-elec-and-hydrogen.html</v>
      </c>
    </row>
    <row r="628" spans="1:18" x14ac:dyDescent="0.25">
      <c r="A628" s="293" t="str">
        <f>IF(ISBLANK(INDEX('Policy Characteristics'!A:A,MATCH($C628,'Policy Characteristics'!$C:$C,0))),"",INDEX('Policy Characteristics'!A:A,MATCH($C628,'Policy Characteristics'!$C:$C,0)))</f>
        <v>Industry</v>
      </c>
      <c r="B628" s="294" t="str">
        <f>IF(ISBLANK(INDEX('Policy Characteristics'!B:B,MATCH($C628,'Policy Characteristics'!$C:$C,0))),"",INDEX('Policy Characteristics'!B:B,MATCH($C628,'Policy Characteristics'!$C:$C,0)))</f>
        <v>Electrification + Hydrogen (Med &amp; High Temp)</v>
      </c>
      <c r="C628" s="293" t="str">
        <f t="shared" si="35"/>
        <v>Fraction of Med and High Temp Industrial Heat Shifted to Other Fuels</v>
      </c>
      <c r="D628" s="299" t="s">
        <v>773</v>
      </c>
      <c r="E628" s="298" t="s">
        <v>797</v>
      </c>
      <c r="F628" t="s">
        <v>774</v>
      </c>
      <c r="G628" s="298" t="s">
        <v>798</v>
      </c>
      <c r="H628" s="20">
        <v>1369</v>
      </c>
      <c r="I628" s="295" t="s">
        <v>660</v>
      </c>
      <c r="J628" s="296" t="str">
        <f>IF(ISBLANK(INDEX('Policy Characteristics'!D:D,MATCH($C628,'Policy Characteristics'!$C:$C,0))),"",INDEX('Policy Characteristics'!D:D,MATCH($C628,'Policy Characteristics'!$C:$C,0)))</f>
        <v>Electrification + Hydrogen</v>
      </c>
      <c r="K628" s="293" t="str">
        <f>IF(ISBLANK(INDEX('Policy Characteristics'!E:E,MATCH($C628,'Policy Characteristics'!$C:$C,0))),"",INDEX('Policy Characteristics'!E:E,MATCH($C628,'Policy Characteristics'!$C:$C,0)))</f>
        <v>indst med and high temp fuel type shifting</v>
      </c>
      <c r="L628" s="237">
        <f>IF(ISBLANK(INDEX('Policy Characteristics'!F:F,MATCH($C628,'Policy Characteristics'!$C:$C,0))),"",INDEX('Policy Characteristics'!F:F,MATCH($C628,'Policy Characteristics'!$C:$C,0)))</f>
        <v>0</v>
      </c>
      <c r="M628" s="237">
        <f>IF(ISBLANK(INDEX('Policy Characteristics'!G:G,MATCH($C628,'Policy Characteristics'!$C:$C,0))),"",INDEX('Policy Characteristics'!G:G,MATCH($C628,'Policy Characteristics'!$C:$C,0)))</f>
        <v>1</v>
      </c>
      <c r="N628" s="237">
        <f>IF(ISBLANK(INDEX('Policy Characteristics'!H:H,MATCH($C628,'Policy Characteristics'!$C:$C,0))),"",INDEX('Policy Characteristics'!H:H,MATCH($C628,'Policy Characteristics'!$C:$C,0)))</f>
        <v>0.01</v>
      </c>
      <c r="O628" s="293" t="str">
        <f>IF(ISBLANK(INDEX('Policy Characteristics'!I:I,MATCH($C628,'Policy Characteristics'!$C:$C,0))),"",INDEX('Policy Characteristics'!I:I,MATCH($C628,'Policy Characteristics'!$C:$C,0)))</f>
        <v>% of fuel shifted</v>
      </c>
      <c r="P628" s="293"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8" s="293" t="str">
        <f>IF(ISBLANK(INDEX('Policy Characteristics'!K:K,MATCH($C628,'Policy Characteristics'!$C:$C,0))),"",INDEX('Policy Characteristics'!K:K,MATCH($C628,'Policy Characteristics'!$C:$C,0)))</f>
        <v>industry-ag-main.html#fuel-switching</v>
      </c>
      <c r="R628" s="293" t="str">
        <f>IF(ISBLANK(INDEX('Policy Characteristics'!L:L,MATCH($C628,'Policy Characteristics'!$C:$C,0))),"",INDEX('Policy Characteristics'!L:L,MATCH($C628,'Policy Characteristics'!$C:$C,0)))</f>
        <v>industry-elec-and-hydrogen.html</v>
      </c>
    </row>
    <row r="629" spans="1:18" x14ac:dyDescent="0.25">
      <c r="A629" s="293" t="str">
        <f>IF(ISBLANK(INDEX('Policy Characteristics'!A:A,MATCH($C629,'Policy Characteristics'!$C:$C,0))),"",INDEX('Policy Characteristics'!A:A,MATCH($C629,'Policy Characteristics'!$C:$C,0)))</f>
        <v>Industry</v>
      </c>
      <c r="B629" s="294" t="str">
        <f>IF(ISBLANK(INDEX('Policy Characteristics'!B:B,MATCH($C629,'Policy Characteristics'!$C:$C,0))),"",INDEX('Policy Characteristics'!B:B,MATCH($C629,'Policy Characteristics'!$C:$C,0)))</f>
        <v>Electrification + Hydrogen (Med &amp; High Temp)</v>
      </c>
      <c r="C629" s="293" t="str">
        <f t="shared" si="35"/>
        <v>Fraction of Med and High Temp Industrial Heat Shifted to Other Fuels</v>
      </c>
      <c r="D629" s="299" t="s">
        <v>773</v>
      </c>
      <c r="E629" s="298" t="s">
        <v>799</v>
      </c>
      <c r="F629" t="s">
        <v>774</v>
      </c>
      <c r="G629" s="298" t="s">
        <v>800</v>
      </c>
      <c r="H629" s="20">
        <v>1370</v>
      </c>
      <c r="I629" s="295" t="s">
        <v>660</v>
      </c>
      <c r="J629" s="296" t="str">
        <f>IF(ISBLANK(INDEX('Policy Characteristics'!D:D,MATCH($C629,'Policy Characteristics'!$C:$C,0))),"",INDEX('Policy Characteristics'!D:D,MATCH($C629,'Policy Characteristics'!$C:$C,0)))</f>
        <v>Electrification + Hydrogen</v>
      </c>
      <c r="K629" s="293" t="str">
        <f>IF(ISBLANK(INDEX('Policy Characteristics'!E:E,MATCH($C629,'Policy Characteristics'!$C:$C,0))),"",INDEX('Policy Characteristics'!E:E,MATCH($C629,'Policy Characteristics'!$C:$C,0)))</f>
        <v>indst med and high temp fuel type shifting</v>
      </c>
      <c r="L629" s="237">
        <f>IF(ISBLANK(INDEX('Policy Characteristics'!F:F,MATCH($C629,'Policy Characteristics'!$C:$C,0))),"",INDEX('Policy Characteristics'!F:F,MATCH($C629,'Policy Characteristics'!$C:$C,0)))</f>
        <v>0</v>
      </c>
      <c r="M629" s="237">
        <f>IF(ISBLANK(INDEX('Policy Characteristics'!G:G,MATCH($C629,'Policy Characteristics'!$C:$C,0))),"",INDEX('Policy Characteristics'!G:G,MATCH($C629,'Policy Characteristics'!$C:$C,0)))</f>
        <v>1</v>
      </c>
      <c r="N629" s="237">
        <f>IF(ISBLANK(INDEX('Policy Characteristics'!H:H,MATCH($C629,'Policy Characteristics'!$C:$C,0))),"",INDEX('Policy Characteristics'!H:H,MATCH($C629,'Policy Characteristics'!$C:$C,0)))</f>
        <v>0.01</v>
      </c>
      <c r="O629" s="293" t="str">
        <f>IF(ISBLANK(INDEX('Policy Characteristics'!I:I,MATCH($C629,'Policy Characteristics'!$C:$C,0))),"",INDEX('Policy Characteristics'!I:I,MATCH($C629,'Policy Characteristics'!$C:$C,0)))</f>
        <v>% of fuel shifted</v>
      </c>
      <c r="P629" s="293"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9" s="293" t="str">
        <f>IF(ISBLANK(INDEX('Policy Characteristics'!K:K,MATCH($C629,'Policy Characteristics'!$C:$C,0))),"",INDEX('Policy Characteristics'!K:K,MATCH($C629,'Policy Characteristics'!$C:$C,0)))</f>
        <v>industry-ag-main.html#fuel-switching</v>
      </c>
      <c r="R629" s="293" t="str">
        <f>IF(ISBLANK(INDEX('Policy Characteristics'!L:L,MATCH($C629,'Policy Characteristics'!$C:$C,0))),"",INDEX('Policy Characteristics'!L:L,MATCH($C629,'Policy Characteristics'!$C:$C,0)))</f>
        <v>industry-elec-and-hydrogen.html</v>
      </c>
    </row>
    <row r="630" spans="1:18" x14ac:dyDescent="0.25">
      <c r="A630" s="293" t="str">
        <f>IF(ISBLANK(INDEX('Policy Characteristics'!A:A,MATCH($C630,'Policy Characteristics'!$C:$C,0))),"",INDEX('Policy Characteristics'!A:A,MATCH($C630,'Policy Characteristics'!$C:$C,0)))</f>
        <v>Industry</v>
      </c>
      <c r="B630" s="294" t="str">
        <f>IF(ISBLANK(INDEX('Policy Characteristics'!B:B,MATCH($C630,'Policy Characteristics'!$C:$C,0))),"",INDEX('Policy Characteristics'!B:B,MATCH($C630,'Policy Characteristics'!$C:$C,0)))</f>
        <v>Electrification + Hydrogen (Med &amp; High Temp)</v>
      </c>
      <c r="C630" s="293" t="str">
        <f t="shared" si="35"/>
        <v>Fraction of Med and High Temp Industrial Heat Shifted to Other Fuels</v>
      </c>
      <c r="D630" s="299" t="s">
        <v>773</v>
      </c>
      <c r="E630" s="298" t="s">
        <v>801</v>
      </c>
      <c r="F630" t="s">
        <v>774</v>
      </c>
      <c r="G630" s="298" t="s">
        <v>802</v>
      </c>
      <c r="H630" s="20">
        <v>1371</v>
      </c>
      <c r="I630" s="295" t="s">
        <v>660</v>
      </c>
      <c r="J630" s="296" t="str">
        <f>IF(ISBLANK(INDEX('Policy Characteristics'!D:D,MATCH($C630,'Policy Characteristics'!$C:$C,0))),"",INDEX('Policy Characteristics'!D:D,MATCH($C630,'Policy Characteristics'!$C:$C,0)))</f>
        <v>Electrification + Hydrogen</v>
      </c>
      <c r="K630" s="293" t="str">
        <f>IF(ISBLANK(INDEX('Policy Characteristics'!E:E,MATCH($C630,'Policy Characteristics'!$C:$C,0))),"",INDEX('Policy Characteristics'!E:E,MATCH($C630,'Policy Characteristics'!$C:$C,0)))</f>
        <v>indst med and high temp fuel type shifting</v>
      </c>
      <c r="L630" s="237">
        <f>IF(ISBLANK(INDEX('Policy Characteristics'!F:F,MATCH($C630,'Policy Characteristics'!$C:$C,0))),"",INDEX('Policy Characteristics'!F:F,MATCH($C630,'Policy Characteristics'!$C:$C,0)))</f>
        <v>0</v>
      </c>
      <c r="M630" s="237">
        <f>IF(ISBLANK(INDEX('Policy Characteristics'!G:G,MATCH($C630,'Policy Characteristics'!$C:$C,0))),"",INDEX('Policy Characteristics'!G:G,MATCH($C630,'Policy Characteristics'!$C:$C,0)))</f>
        <v>1</v>
      </c>
      <c r="N630" s="237">
        <f>IF(ISBLANK(INDEX('Policy Characteristics'!H:H,MATCH($C630,'Policy Characteristics'!$C:$C,0))),"",INDEX('Policy Characteristics'!H:H,MATCH($C630,'Policy Characteristics'!$C:$C,0)))</f>
        <v>0.01</v>
      </c>
      <c r="O630" s="293" t="str">
        <f>IF(ISBLANK(INDEX('Policy Characteristics'!I:I,MATCH($C630,'Policy Characteristics'!$C:$C,0))),"",INDEX('Policy Characteristics'!I:I,MATCH($C630,'Policy Characteristics'!$C:$C,0)))</f>
        <v>% of fuel shifted</v>
      </c>
      <c r="P630" s="293"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0" s="293" t="str">
        <f>IF(ISBLANK(INDEX('Policy Characteristics'!K:K,MATCH($C630,'Policy Characteristics'!$C:$C,0))),"",INDEX('Policy Characteristics'!K:K,MATCH($C630,'Policy Characteristics'!$C:$C,0)))</f>
        <v>industry-ag-main.html#fuel-switching</v>
      </c>
      <c r="R630" s="293" t="str">
        <f>IF(ISBLANK(INDEX('Policy Characteristics'!L:L,MATCH($C630,'Policy Characteristics'!$C:$C,0))),"",INDEX('Policy Characteristics'!L:L,MATCH($C630,'Policy Characteristics'!$C:$C,0)))</f>
        <v>industry-elec-and-hydrogen.html</v>
      </c>
    </row>
    <row r="631" spans="1:18" x14ac:dyDescent="0.25">
      <c r="A631" s="293" t="str">
        <f>IF(ISBLANK(INDEX('Policy Characteristics'!A:A,MATCH($C631,'Policy Characteristics'!$C:$C,0))),"",INDEX('Policy Characteristics'!A:A,MATCH($C631,'Policy Characteristics'!$C:$C,0)))</f>
        <v>Industry</v>
      </c>
      <c r="B631" s="294" t="str">
        <f>IF(ISBLANK(INDEX('Policy Characteristics'!B:B,MATCH($C631,'Policy Characteristics'!$C:$C,0))),"",INDEX('Policy Characteristics'!B:B,MATCH($C631,'Policy Characteristics'!$C:$C,0)))</f>
        <v>Electrification + Hydrogen (Med &amp; High Temp)</v>
      </c>
      <c r="C631" s="293" t="str">
        <f t="shared" si="35"/>
        <v>Fraction of Med and High Temp Industrial Heat Shifted to Other Fuels</v>
      </c>
      <c r="D631" s="299" t="s">
        <v>773</v>
      </c>
      <c r="E631" s="298" t="s">
        <v>803</v>
      </c>
      <c r="F631" t="s">
        <v>774</v>
      </c>
      <c r="G631" s="298" t="s">
        <v>804</v>
      </c>
      <c r="H631" s="20">
        <v>1372</v>
      </c>
      <c r="I631" s="295" t="s">
        <v>660</v>
      </c>
      <c r="J631" s="296" t="str">
        <f>IF(ISBLANK(INDEX('Policy Characteristics'!D:D,MATCH($C631,'Policy Characteristics'!$C:$C,0))),"",INDEX('Policy Characteristics'!D:D,MATCH($C631,'Policy Characteristics'!$C:$C,0)))</f>
        <v>Electrification + Hydrogen</v>
      </c>
      <c r="K631" s="293" t="str">
        <f>IF(ISBLANK(INDEX('Policy Characteristics'!E:E,MATCH($C631,'Policy Characteristics'!$C:$C,0))),"",INDEX('Policy Characteristics'!E:E,MATCH($C631,'Policy Characteristics'!$C:$C,0)))</f>
        <v>indst med and high temp fuel type shifting</v>
      </c>
      <c r="L631" s="237">
        <f>IF(ISBLANK(INDEX('Policy Characteristics'!F:F,MATCH($C631,'Policy Characteristics'!$C:$C,0))),"",INDEX('Policy Characteristics'!F:F,MATCH($C631,'Policy Characteristics'!$C:$C,0)))</f>
        <v>0</v>
      </c>
      <c r="M631" s="237">
        <f>IF(ISBLANK(INDEX('Policy Characteristics'!G:G,MATCH($C631,'Policy Characteristics'!$C:$C,0))),"",INDEX('Policy Characteristics'!G:G,MATCH($C631,'Policy Characteristics'!$C:$C,0)))</f>
        <v>1</v>
      </c>
      <c r="N631" s="237">
        <f>IF(ISBLANK(INDEX('Policy Characteristics'!H:H,MATCH($C631,'Policy Characteristics'!$C:$C,0))),"",INDEX('Policy Characteristics'!H:H,MATCH($C631,'Policy Characteristics'!$C:$C,0)))</f>
        <v>0.01</v>
      </c>
      <c r="O631" s="293" t="str">
        <f>IF(ISBLANK(INDEX('Policy Characteristics'!I:I,MATCH($C631,'Policy Characteristics'!$C:$C,0))),"",INDEX('Policy Characteristics'!I:I,MATCH($C631,'Policy Characteristics'!$C:$C,0)))</f>
        <v>% of fuel shifted</v>
      </c>
      <c r="P631" s="293"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1" s="293" t="str">
        <f>IF(ISBLANK(INDEX('Policy Characteristics'!K:K,MATCH($C631,'Policy Characteristics'!$C:$C,0))),"",INDEX('Policy Characteristics'!K:K,MATCH($C631,'Policy Characteristics'!$C:$C,0)))</f>
        <v>industry-ag-main.html#fuel-switching</v>
      </c>
      <c r="R631" s="293" t="str">
        <f>IF(ISBLANK(INDEX('Policy Characteristics'!L:L,MATCH($C631,'Policy Characteristics'!$C:$C,0))),"",INDEX('Policy Characteristics'!L:L,MATCH($C631,'Policy Characteristics'!$C:$C,0)))</f>
        <v>industry-elec-and-hydrogen.html</v>
      </c>
    </row>
    <row r="632" spans="1:18" x14ac:dyDescent="0.25">
      <c r="A632" s="293" t="str">
        <f>IF(ISBLANK(INDEX('Policy Characteristics'!A:A,MATCH($C632,'Policy Characteristics'!$C:$C,0))),"",INDEX('Policy Characteristics'!A:A,MATCH($C632,'Policy Characteristics'!$C:$C,0)))</f>
        <v>Industry</v>
      </c>
      <c r="B632" s="294" t="str">
        <f>IF(ISBLANK(INDEX('Policy Characteristics'!B:B,MATCH($C632,'Policy Characteristics'!$C:$C,0))),"",INDEX('Policy Characteristics'!B:B,MATCH($C632,'Policy Characteristics'!$C:$C,0)))</f>
        <v>Electrification + Hydrogen (Med &amp; High Temp)</v>
      </c>
      <c r="C632" s="293" t="str">
        <f t="shared" si="35"/>
        <v>Fraction of Med and High Temp Industrial Heat Shifted to Other Fuels</v>
      </c>
      <c r="D632" s="299" t="s">
        <v>773</v>
      </c>
      <c r="E632" s="298" t="s">
        <v>805</v>
      </c>
      <c r="F632" t="s">
        <v>774</v>
      </c>
      <c r="G632" s="298" t="s">
        <v>806</v>
      </c>
      <c r="H632" s="20">
        <v>1373</v>
      </c>
      <c r="I632" s="295" t="s">
        <v>660</v>
      </c>
      <c r="J632" s="296" t="str">
        <f>IF(ISBLANK(INDEX('Policy Characteristics'!D:D,MATCH($C632,'Policy Characteristics'!$C:$C,0))),"",INDEX('Policy Characteristics'!D:D,MATCH($C632,'Policy Characteristics'!$C:$C,0)))</f>
        <v>Electrification + Hydrogen</v>
      </c>
      <c r="K632" s="293" t="str">
        <f>IF(ISBLANK(INDEX('Policy Characteristics'!E:E,MATCH($C632,'Policy Characteristics'!$C:$C,0))),"",INDEX('Policy Characteristics'!E:E,MATCH($C632,'Policy Characteristics'!$C:$C,0)))</f>
        <v>indst med and high temp fuel type shifting</v>
      </c>
      <c r="L632" s="237">
        <f>IF(ISBLANK(INDEX('Policy Characteristics'!F:F,MATCH($C632,'Policy Characteristics'!$C:$C,0))),"",INDEX('Policy Characteristics'!F:F,MATCH($C632,'Policy Characteristics'!$C:$C,0)))</f>
        <v>0</v>
      </c>
      <c r="M632" s="237">
        <f>IF(ISBLANK(INDEX('Policy Characteristics'!G:G,MATCH($C632,'Policy Characteristics'!$C:$C,0))),"",INDEX('Policy Characteristics'!G:G,MATCH($C632,'Policy Characteristics'!$C:$C,0)))</f>
        <v>1</v>
      </c>
      <c r="N632" s="237">
        <f>IF(ISBLANK(INDEX('Policy Characteristics'!H:H,MATCH($C632,'Policy Characteristics'!$C:$C,0))),"",INDEX('Policy Characteristics'!H:H,MATCH($C632,'Policy Characteristics'!$C:$C,0)))</f>
        <v>0.01</v>
      </c>
      <c r="O632" s="293" t="str">
        <f>IF(ISBLANK(INDEX('Policy Characteristics'!I:I,MATCH($C632,'Policy Characteristics'!$C:$C,0))),"",INDEX('Policy Characteristics'!I:I,MATCH($C632,'Policy Characteristics'!$C:$C,0)))</f>
        <v>% of fuel shifted</v>
      </c>
      <c r="P632" s="293"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2" s="293" t="str">
        <f>IF(ISBLANK(INDEX('Policy Characteristics'!K:K,MATCH($C632,'Policy Characteristics'!$C:$C,0))),"",INDEX('Policy Characteristics'!K:K,MATCH($C632,'Policy Characteristics'!$C:$C,0)))</f>
        <v>industry-ag-main.html#fuel-switching</v>
      </c>
      <c r="R632" s="293" t="str">
        <f>IF(ISBLANK(INDEX('Policy Characteristics'!L:L,MATCH($C632,'Policy Characteristics'!$C:$C,0))),"",INDEX('Policy Characteristics'!L:L,MATCH($C632,'Policy Characteristics'!$C:$C,0)))</f>
        <v>industry-elec-and-hydrogen.html</v>
      </c>
    </row>
    <row r="633" spans="1:18" x14ac:dyDescent="0.25">
      <c r="A633" s="293" t="str">
        <f>IF(ISBLANK(INDEX('Policy Characteristics'!A:A,MATCH($C633,'Policy Characteristics'!$C:$C,0))),"",INDEX('Policy Characteristics'!A:A,MATCH($C633,'Policy Characteristics'!$C:$C,0)))</f>
        <v>Industry</v>
      </c>
      <c r="B633" s="294" t="str">
        <f>IF(ISBLANK(INDEX('Policy Characteristics'!B:B,MATCH($C633,'Policy Characteristics'!$C:$C,0))),"",INDEX('Policy Characteristics'!B:B,MATCH($C633,'Policy Characteristics'!$C:$C,0)))</f>
        <v>Electrification + Hydrogen (Med &amp; High Temp)</v>
      </c>
      <c r="C633" s="293" t="str">
        <f t="shared" si="35"/>
        <v>Fraction of Med and High Temp Industrial Heat Shifted to Other Fuels</v>
      </c>
      <c r="D633" s="299" t="s">
        <v>773</v>
      </c>
      <c r="E633" s="298" t="s">
        <v>807</v>
      </c>
      <c r="F633" t="s">
        <v>774</v>
      </c>
      <c r="G633" s="298" t="s">
        <v>808</v>
      </c>
      <c r="H633" s="20">
        <v>1374</v>
      </c>
      <c r="I633" s="295" t="s">
        <v>660</v>
      </c>
      <c r="J633" s="296" t="str">
        <f>IF(ISBLANK(INDEX('Policy Characteristics'!D:D,MATCH($C633,'Policy Characteristics'!$C:$C,0))),"",INDEX('Policy Characteristics'!D:D,MATCH($C633,'Policy Characteristics'!$C:$C,0)))</f>
        <v>Electrification + Hydrogen</v>
      </c>
      <c r="K633" s="293" t="str">
        <f>IF(ISBLANK(INDEX('Policy Characteristics'!E:E,MATCH($C633,'Policy Characteristics'!$C:$C,0))),"",INDEX('Policy Characteristics'!E:E,MATCH($C633,'Policy Characteristics'!$C:$C,0)))</f>
        <v>indst med and high temp fuel type shifting</v>
      </c>
      <c r="L633" s="237">
        <f>IF(ISBLANK(INDEX('Policy Characteristics'!F:F,MATCH($C633,'Policy Characteristics'!$C:$C,0))),"",INDEX('Policy Characteristics'!F:F,MATCH($C633,'Policy Characteristics'!$C:$C,0)))</f>
        <v>0</v>
      </c>
      <c r="M633" s="237">
        <f>IF(ISBLANK(INDEX('Policy Characteristics'!G:G,MATCH($C633,'Policy Characteristics'!$C:$C,0))),"",INDEX('Policy Characteristics'!G:G,MATCH($C633,'Policy Characteristics'!$C:$C,0)))</f>
        <v>1</v>
      </c>
      <c r="N633" s="237">
        <f>IF(ISBLANK(INDEX('Policy Characteristics'!H:H,MATCH($C633,'Policy Characteristics'!$C:$C,0))),"",INDEX('Policy Characteristics'!H:H,MATCH($C633,'Policy Characteristics'!$C:$C,0)))</f>
        <v>0.01</v>
      </c>
      <c r="O633" s="293" t="str">
        <f>IF(ISBLANK(INDEX('Policy Characteristics'!I:I,MATCH($C633,'Policy Characteristics'!$C:$C,0))),"",INDEX('Policy Characteristics'!I:I,MATCH($C633,'Policy Characteristics'!$C:$C,0)))</f>
        <v>% of fuel shifted</v>
      </c>
      <c r="P633" s="293"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3" s="293" t="str">
        <f>IF(ISBLANK(INDEX('Policy Characteristics'!K:K,MATCH($C633,'Policy Characteristics'!$C:$C,0))),"",INDEX('Policy Characteristics'!K:K,MATCH($C633,'Policy Characteristics'!$C:$C,0)))</f>
        <v>industry-ag-main.html#fuel-switching</v>
      </c>
      <c r="R633" s="293" t="str">
        <f>IF(ISBLANK(INDEX('Policy Characteristics'!L:L,MATCH($C633,'Policy Characteristics'!$C:$C,0))),"",INDEX('Policy Characteristics'!L:L,MATCH($C633,'Policy Characteristics'!$C:$C,0)))</f>
        <v>industry-elec-and-hydrogen.html</v>
      </c>
    </row>
    <row r="634" spans="1:18" x14ac:dyDescent="0.25">
      <c r="A634" s="293" t="str">
        <f>IF(ISBLANK(INDEX('Policy Characteristics'!A:A,MATCH($C634,'Policy Characteristics'!$C:$C,0))),"",INDEX('Policy Characteristics'!A:A,MATCH($C634,'Policy Characteristics'!$C:$C,0)))</f>
        <v>Industry</v>
      </c>
      <c r="B634" s="294" t="str">
        <f>IF(ISBLANK(INDEX('Policy Characteristics'!B:B,MATCH($C634,'Policy Characteristics'!$C:$C,0))),"",INDEX('Policy Characteristics'!B:B,MATCH($C634,'Policy Characteristics'!$C:$C,0)))</f>
        <v>Electrification + Hydrogen (Med &amp; High Temp)</v>
      </c>
      <c r="C634" s="293" t="str">
        <f t="shared" si="35"/>
        <v>Fraction of Med and High Temp Industrial Heat Shifted to Other Fuels</v>
      </c>
      <c r="D634" s="299" t="s">
        <v>773</v>
      </c>
      <c r="E634" s="298" t="s">
        <v>809</v>
      </c>
      <c r="F634" t="s">
        <v>774</v>
      </c>
      <c r="G634" s="298" t="s">
        <v>810</v>
      </c>
      <c r="H634" s="20">
        <v>1375</v>
      </c>
      <c r="I634" s="295" t="s">
        <v>660</v>
      </c>
      <c r="J634" s="296" t="str">
        <f>IF(ISBLANK(INDEX('Policy Characteristics'!D:D,MATCH($C634,'Policy Characteristics'!$C:$C,0))),"",INDEX('Policy Characteristics'!D:D,MATCH($C634,'Policy Characteristics'!$C:$C,0)))</f>
        <v>Electrification + Hydrogen</v>
      </c>
      <c r="K634" s="293" t="str">
        <f>IF(ISBLANK(INDEX('Policy Characteristics'!E:E,MATCH($C634,'Policy Characteristics'!$C:$C,0))),"",INDEX('Policy Characteristics'!E:E,MATCH($C634,'Policy Characteristics'!$C:$C,0)))</f>
        <v>indst med and high temp fuel type shifting</v>
      </c>
      <c r="L634" s="237">
        <f>IF(ISBLANK(INDEX('Policy Characteristics'!F:F,MATCH($C634,'Policy Characteristics'!$C:$C,0))),"",INDEX('Policy Characteristics'!F:F,MATCH($C634,'Policy Characteristics'!$C:$C,0)))</f>
        <v>0</v>
      </c>
      <c r="M634" s="237">
        <f>IF(ISBLANK(INDEX('Policy Characteristics'!G:G,MATCH($C634,'Policy Characteristics'!$C:$C,0))),"",INDEX('Policy Characteristics'!G:G,MATCH($C634,'Policy Characteristics'!$C:$C,0)))</f>
        <v>1</v>
      </c>
      <c r="N634" s="237">
        <f>IF(ISBLANK(INDEX('Policy Characteristics'!H:H,MATCH($C634,'Policy Characteristics'!$C:$C,0))),"",INDEX('Policy Characteristics'!H:H,MATCH($C634,'Policy Characteristics'!$C:$C,0)))</f>
        <v>0.01</v>
      </c>
      <c r="O634" s="293" t="str">
        <f>IF(ISBLANK(INDEX('Policy Characteristics'!I:I,MATCH($C634,'Policy Characteristics'!$C:$C,0))),"",INDEX('Policy Characteristics'!I:I,MATCH($C634,'Policy Characteristics'!$C:$C,0)))</f>
        <v>% of fuel shifted</v>
      </c>
      <c r="P634" s="293"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4" s="293" t="str">
        <f>IF(ISBLANK(INDEX('Policy Characteristics'!K:K,MATCH($C634,'Policy Characteristics'!$C:$C,0))),"",INDEX('Policy Characteristics'!K:K,MATCH($C634,'Policy Characteristics'!$C:$C,0)))</f>
        <v>industry-ag-main.html#fuel-switching</v>
      </c>
      <c r="R634" s="293" t="str">
        <f>IF(ISBLANK(INDEX('Policy Characteristics'!L:L,MATCH($C634,'Policy Characteristics'!$C:$C,0))),"",INDEX('Policy Characteristics'!L:L,MATCH($C634,'Policy Characteristics'!$C:$C,0)))</f>
        <v>industry-elec-and-hydrogen.html</v>
      </c>
    </row>
    <row r="635" spans="1:18" x14ac:dyDescent="0.25">
      <c r="A635" s="293" t="str">
        <f>IF(ISBLANK(INDEX('Policy Characteristics'!A:A,MATCH($C635,'Policy Characteristics'!$C:$C,0))),"",INDEX('Policy Characteristics'!A:A,MATCH($C635,'Policy Characteristics'!$C:$C,0)))</f>
        <v>Industry</v>
      </c>
      <c r="B635" s="294" t="str">
        <f>IF(ISBLANK(INDEX('Policy Characteristics'!B:B,MATCH($C635,'Policy Characteristics'!$C:$C,0))),"",INDEX('Policy Characteristics'!B:B,MATCH($C635,'Policy Characteristics'!$C:$C,0)))</f>
        <v>Electrification + Hydrogen (Med &amp; High Temp)</v>
      </c>
      <c r="C635" s="293" t="str">
        <f t="shared" si="35"/>
        <v>Fraction of Med and High Temp Industrial Heat Shifted to Other Fuels</v>
      </c>
      <c r="D635" s="299" t="s">
        <v>773</v>
      </c>
      <c r="E635" s="298" t="s">
        <v>811</v>
      </c>
      <c r="F635" t="s">
        <v>774</v>
      </c>
      <c r="G635" s="298" t="s">
        <v>812</v>
      </c>
      <c r="H635" s="20">
        <v>1376</v>
      </c>
      <c r="I635" s="295" t="s">
        <v>660</v>
      </c>
      <c r="J635" s="296" t="str">
        <f>IF(ISBLANK(INDEX('Policy Characteristics'!D:D,MATCH($C635,'Policy Characteristics'!$C:$C,0))),"",INDEX('Policy Characteristics'!D:D,MATCH($C635,'Policy Characteristics'!$C:$C,0)))</f>
        <v>Electrification + Hydrogen</v>
      </c>
      <c r="K635" s="293" t="str">
        <f>IF(ISBLANK(INDEX('Policy Characteristics'!E:E,MATCH($C635,'Policy Characteristics'!$C:$C,0))),"",INDEX('Policy Characteristics'!E:E,MATCH($C635,'Policy Characteristics'!$C:$C,0)))</f>
        <v>indst med and high temp fuel type shifting</v>
      </c>
      <c r="L635" s="237">
        <f>IF(ISBLANK(INDEX('Policy Characteristics'!F:F,MATCH($C635,'Policy Characteristics'!$C:$C,0))),"",INDEX('Policy Characteristics'!F:F,MATCH($C635,'Policy Characteristics'!$C:$C,0)))</f>
        <v>0</v>
      </c>
      <c r="M635" s="237">
        <f>IF(ISBLANK(INDEX('Policy Characteristics'!G:G,MATCH($C635,'Policy Characteristics'!$C:$C,0))),"",INDEX('Policy Characteristics'!G:G,MATCH($C635,'Policy Characteristics'!$C:$C,0)))</f>
        <v>1</v>
      </c>
      <c r="N635" s="237">
        <f>IF(ISBLANK(INDEX('Policy Characteristics'!H:H,MATCH($C635,'Policy Characteristics'!$C:$C,0))),"",INDEX('Policy Characteristics'!H:H,MATCH($C635,'Policy Characteristics'!$C:$C,0)))</f>
        <v>0.01</v>
      </c>
      <c r="O635" s="293" t="str">
        <f>IF(ISBLANK(INDEX('Policy Characteristics'!I:I,MATCH($C635,'Policy Characteristics'!$C:$C,0))),"",INDEX('Policy Characteristics'!I:I,MATCH($C635,'Policy Characteristics'!$C:$C,0)))</f>
        <v>% of fuel shifted</v>
      </c>
      <c r="P635" s="293"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5" s="293" t="str">
        <f>IF(ISBLANK(INDEX('Policy Characteristics'!K:K,MATCH($C635,'Policy Characteristics'!$C:$C,0))),"",INDEX('Policy Characteristics'!K:K,MATCH($C635,'Policy Characteristics'!$C:$C,0)))</f>
        <v>industry-ag-main.html#fuel-switching</v>
      </c>
      <c r="R635" s="293" t="str">
        <f>IF(ISBLANK(INDEX('Policy Characteristics'!L:L,MATCH($C635,'Policy Characteristics'!$C:$C,0))),"",INDEX('Policy Characteristics'!L:L,MATCH($C635,'Policy Characteristics'!$C:$C,0)))</f>
        <v>industry-elec-and-hydrogen.html</v>
      </c>
    </row>
    <row r="636" spans="1:18" x14ac:dyDescent="0.25">
      <c r="A636" s="293" t="str">
        <f>IF(ISBLANK(INDEX('Policy Characteristics'!A:A,MATCH($C636,'Policy Characteristics'!$C:$C,0))),"",INDEX('Policy Characteristics'!A:A,MATCH($C636,'Policy Characteristics'!$C:$C,0)))</f>
        <v>Industry</v>
      </c>
      <c r="B636" s="294" t="str">
        <f>IF(ISBLANK(INDEX('Policy Characteristics'!B:B,MATCH($C636,'Policy Characteristics'!$C:$C,0))),"",INDEX('Policy Characteristics'!B:B,MATCH($C636,'Policy Characteristics'!$C:$C,0)))</f>
        <v>Electrification + Hydrogen (Med &amp; High Temp)</v>
      </c>
      <c r="C636" s="293" t="str">
        <f t="shared" si="35"/>
        <v>Fraction of Med and High Temp Industrial Heat Shifted to Other Fuels</v>
      </c>
      <c r="D636" s="299" t="s">
        <v>773</v>
      </c>
      <c r="E636" s="298" t="s">
        <v>813</v>
      </c>
      <c r="F636" t="s">
        <v>774</v>
      </c>
      <c r="G636" s="298" t="s">
        <v>814</v>
      </c>
      <c r="H636" s="20">
        <v>1377</v>
      </c>
      <c r="I636" s="295" t="s">
        <v>650</v>
      </c>
      <c r="J636" s="296" t="str">
        <f>IF(ISBLANK(INDEX('Policy Characteristics'!D:D,MATCH($C636,'Policy Characteristics'!$C:$C,0))),"",INDEX('Policy Characteristics'!D:D,MATCH($C636,'Policy Characteristics'!$C:$C,0)))</f>
        <v>Electrification + Hydrogen</v>
      </c>
      <c r="K636" s="293" t="str">
        <f>IF(ISBLANK(INDEX('Policy Characteristics'!E:E,MATCH($C636,'Policy Characteristics'!$C:$C,0))),"",INDEX('Policy Characteristics'!E:E,MATCH($C636,'Policy Characteristics'!$C:$C,0)))</f>
        <v>indst med and high temp fuel type shifting</v>
      </c>
      <c r="L636" s="237">
        <f>IF(ISBLANK(INDEX('Policy Characteristics'!F:F,MATCH($C636,'Policy Characteristics'!$C:$C,0))),"",INDEX('Policy Characteristics'!F:F,MATCH($C636,'Policy Characteristics'!$C:$C,0)))</f>
        <v>0</v>
      </c>
      <c r="M636" s="237">
        <f>IF(ISBLANK(INDEX('Policy Characteristics'!G:G,MATCH($C636,'Policy Characteristics'!$C:$C,0))),"",INDEX('Policy Characteristics'!G:G,MATCH($C636,'Policy Characteristics'!$C:$C,0)))</f>
        <v>1</v>
      </c>
      <c r="N636" s="237">
        <f>IF(ISBLANK(INDEX('Policy Characteristics'!H:H,MATCH($C636,'Policy Characteristics'!$C:$C,0))),"",INDEX('Policy Characteristics'!H:H,MATCH($C636,'Policy Characteristics'!$C:$C,0)))</f>
        <v>0.01</v>
      </c>
      <c r="O636" s="293" t="str">
        <f>IF(ISBLANK(INDEX('Policy Characteristics'!I:I,MATCH($C636,'Policy Characteristics'!$C:$C,0))),"",INDEX('Policy Characteristics'!I:I,MATCH($C636,'Policy Characteristics'!$C:$C,0)))</f>
        <v>% of fuel shifted</v>
      </c>
      <c r="P636" s="293"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6" s="293" t="str">
        <f>IF(ISBLANK(INDEX('Policy Characteristics'!K:K,MATCH($C636,'Policy Characteristics'!$C:$C,0))),"",INDEX('Policy Characteristics'!K:K,MATCH($C636,'Policy Characteristics'!$C:$C,0)))</f>
        <v>industry-ag-main.html#fuel-switching</v>
      </c>
      <c r="R636" s="293" t="str">
        <f>IF(ISBLANK(INDEX('Policy Characteristics'!L:L,MATCH($C636,'Policy Characteristics'!$C:$C,0))),"",INDEX('Policy Characteristics'!L:L,MATCH($C636,'Policy Characteristics'!$C:$C,0)))</f>
        <v>industry-elec-and-hydrogen.html</v>
      </c>
    </row>
    <row r="637" spans="1:18" x14ac:dyDescent="0.25">
      <c r="A637" s="293" t="str">
        <f>IF(ISBLANK(INDEX('Policy Characteristics'!A:A,MATCH($C637,'Policy Characteristics'!$C:$C,0))),"",INDEX('Policy Characteristics'!A:A,MATCH($C637,'Policy Characteristics'!$C:$C,0)))</f>
        <v>Industry</v>
      </c>
      <c r="B637" s="294" t="str">
        <f>IF(ISBLANK(INDEX('Policy Characteristics'!B:B,MATCH($C637,'Policy Characteristics'!$C:$C,0))),"",INDEX('Policy Characteristics'!B:B,MATCH($C637,'Policy Characteristics'!$C:$C,0)))</f>
        <v>Electrification + Hydrogen (Med &amp; High Temp)</v>
      </c>
      <c r="C637" s="293" t="str">
        <f t="shared" si="35"/>
        <v>Fraction of Med and High Temp Industrial Heat Shifted to Other Fuels</v>
      </c>
      <c r="D637" s="299" t="s">
        <v>775</v>
      </c>
      <c r="E637" s="298" t="s">
        <v>795</v>
      </c>
      <c r="F637" t="s">
        <v>776</v>
      </c>
      <c r="G637" s="298" t="s">
        <v>796</v>
      </c>
      <c r="H637" s="20">
        <v>1378</v>
      </c>
      <c r="I637" s="295" t="s">
        <v>650</v>
      </c>
      <c r="J637" s="296" t="str">
        <f>IF(ISBLANK(INDEX('Policy Characteristics'!D:D,MATCH($C637,'Policy Characteristics'!$C:$C,0))),"",INDEX('Policy Characteristics'!D:D,MATCH($C637,'Policy Characteristics'!$C:$C,0)))</f>
        <v>Electrification + Hydrogen</v>
      </c>
      <c r="K637" s="293" t="str">
        <f>IF(ISBLANK(INDEX('Policy Characteristics'!E:E,MATCH($C637,'Policy Characteristics'!$C:$C,0))),"",INDEX('Policy Characteristics'!E:E,MATCH($C637,'Policy Characteristics'!$C:$C,0)))</f>
        <v>indst med and high temp fuel type shifting</v>
      </c>
      <c r="L637" s="237">
        <f>IF(ISBLANK(INDEX('Policy Characteristics'!F:F,MATCH($C637,'Policy Characteristics'!$C:$C,0))),"",INDEX('Policy Characteristics'!F:F,MATCH($C637,'Policy Characteristics'!$C:$C,0)))</f>
        <v>0</v>
      </c>
      <c r="M637" s="237">
        <f>IF(ISBLANK(INDEX('Policy Characteristics'!G:G,MATCH($C637,'Policy Characteristics'!$C:$C,0))),"",INDEX('Policy Characteristics'!G:G,MATCH($C637,'Policy Characteristics'!$C:$C,0)))</f>
        <v>1</v>
      </c>
      <c r="N637" s="237">
        <f>IF(ISBLANK(INDEX('Policy Characteristics'!H:H,MATCH($C637,'Policy Characteristics'!$C:$C,0))),"",INDEX('Policy Characteristics'!H:H,MATCH($C637,'Policy Characteristics'!$C:$C,0)))</f>
        <v>0.01</v>
      </c>
      <c r="O637" s="293" t="str">
        <f>IF(ISBLANK(INDEX('Policy Characteristics'!I:I,MATCH($C637,'Policy Characteristics'!$C:$C,0))),"",INDEX('Policy Characteristics'!I:I,MATCH($C637,'Policy Characteristics'!$C:$C,0)))</f>
        <v>% of fuel shifted</v>
      </c>
      <c r="P637" s="293"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7" s="293" t="str">
        <f>IF(ISBLANK(INDEX('Policy Characteristics'!K:K,MATCH($C637,'Policy Characteristics'!$C:$C,0))),"",INDEX('Policy Characteristics'!K:K,MATCH($C637,'Policy Characteristics'!$C:$C,0)))</f>
        <v>industry-ag-main.html#fuel-switching</v>
      </c>
      <c r="R637" s="293" t="str">
        <f>IF(ISBLANK(INDEX('Policy Characteristics'!L:L,MATCH($C637,'Policy Characteristics'!$C:$C,0))),"",INDEX('Policy Characteristics'!L:L,MATCH($C637,'Policy Characteristics'!$C:$C,0)))</f>
        <v>industry-elec-and-hydrogen.html</v>
      </c>
    </row>
    <row r="638" spans="1:18" x14ac:dyDescent="0.25">
      <c r="A638" s="293" t="str">
        <f>IF(ISBLANK(INDEX('Policy Characteristics'!A:A,MATCH($C638,'Policy Characteristics'!$C:$C,0))),"",INDEX('Policy Characteristics'!A:A,MATCH($C638,'Policy Characteristics'!$C:$C,0)))</f>
        <v>Industry</v>
      </c>
      <c r="B638" s="294" t="str">
        <f>IF(ISBLANK(INDEX('Policy Characteristics'!B:B,MATCH($C638,'Policy Characteristics'!$C:$C,0))),"",INDEX('Policy Characteristics'!B:B,MATCH($C638,'Policy Characteristics'!$C:$C,0)))</f>
        <v>Electrification + Hydrogen (Med &amp; High Temp)</v>
      </c>
      <c r="C638" s="293" t="str">
        <f t="shared" si="35"/>
        <v>Fraction of Med and High Temp Industrial Heat Shifted to Other Fuels</v>
      </c>
      <c r="D638" s="299" t="s">
        <v>775</v>
      </c>
      <c r="E638" s="298" t="s">
        <v>797</v>
      </c>
      <c r="F638" t="s">
        <v>776</v>
      </c>
      <c r="G638" s="298" t="s">
        <v>798</v>
      </c>
      <c r="H638" s="20">
        <v>1379</v>
      </c>
      <c r="I638" s="295" t="s">
        <v>660</v>
      </c>
      <c r="J638" s="296" t="str">
        <f>IF(ISBLANK(INDEX('Policy Characteristics'!D:D,MATCH($C638,'Policy Characteristics'!$C:$C,0))),"",INDEX('Policy Characteristics'!D:D,MATCH($C638,'Policy Characteristics'!$C:$C,0)))</f>
        <v>Electrification + Hydrogen</v>
      </c>
      <c r="K638" s="293" t="str">
        <f>IF(ISBLANK(INDEX('Policy Characteristics'!E:E,MATCH($C638,'Policy Characteristics'!$C:$C,0))),"",INDEX('Policy Characteristics'!E:E,MATCH($C638,'Policy Characteristics'!$C:$C,0)))</f>
        <v>indst med and high temp fuel type shifting</v>
      </c>
      <c r="L638" s="237">
        <f>IF(ISBLANK(INDEX('Policy Characteristics'!F:F,MATCH($C638,'Policy Characteristics'!$C:$C,0))),"",INDEX('Policy Characteristics'!F:F,MATCH($C638,'Policy Characteristics'!$C:$C,0)))</f>
        <v>0</v>
      </c>
      <c r="M638" s="237">
        <f>IF(ISBLANK(INDEX('Policy Characteristics'!G:G,MATCH($C638,'Policy Characteristics'!$C:$C,0))),"",INDEX('Policy Characteristics'!G:G,MATCH($C638,'Policy Characteristics'!$C:$C,0)))</f>
        <v>1</v>
      </c>
      <c r="N638" s="237">
        <f>IF(ISBLANK(INDEX('Policy Characteristics'!H:H,MATCH($C638,'Policy Characteristics'!$C:$C,0))),"",INDEX('Policy Characteristics'!H:H,MATCH($C638,'Policy Characteristics'!$C:$C,0)))</f>
        <v>0.01</v>
      </c>
      <c r="O638" s="293" t="str">
        <f>IF(ISBLANK(INDEX('Policy Characteristics'!I:I,MATCH($C638,'Policy Characteristics'!$C:$C,0))),"",INDEX('Policy Characteristics'!I:I,MATCH($C638,'Policy Characteristics'!$C:$C,0)))</f>
        <v>% of fuel shifted</v>
      </c>
      <c r="P638" s="293"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8" s="293" t="str">
        <f>IF(ISBLANK(INDEX('Policy Characteristics'!K:K,MATCH($C638,'Policy Characteristics'!$C:$C,0))),"",INDEX('Policy Characteristics'!K:K,MATCH($C638,'Policy Characteristics'!$C:$C,0)))</f>
        <v>industry-ag-main.html#fuel-switching</v>
      </c>
      <c r="R638" s="293" t="str">
        <f>IF(ISBLANK(INDEX('Policy Characteristics'!L:L,MATCH($C638,'Policy Characteristics'!$C:$C,0))),"",INDEX('Policy Characteristics'!L:L,MATCH($C638,'Policy Characteristics'!$C:$C,0)))</f>
        <v>industry-elec-and-hydrogen.html</v>
      </c>
    </row>
    <row r="639" spans="1:18" x14ac:dyDescent="0.25">
      <c r="A639" s="293" t="str">
        <f>IF(ISBLANK(INDEX('Policy Characteristics'!A:A,MATCH($C639,'Policy Characteristics'!$C:$C,0))),"",INDEX('Policy Characteristics'!A:A,MATCH($C639,'Policy Characteristics'!$C:$C,0)))</f>
        <v>Industry</v>
      </c>
      <c r="B639" s="294" t="str">
        <f>IF(ISBLANK(INDEX('Policy Characteristics'!B:B,MATCH($C639,'Policy Characteristics'!$C:$C,0))),"",INDEX('Policy Characteristics'!B:B,MATCH($C639,'Policy Characteristics'!$C:$C,0)))</f>
        <v>Electrification + Hydrogen (Med &amp; High Temp)</v>
      </c>
      <c r="C639" s="293" t="str">
        <f t="shared" si="35"/>
        <v>Fraction of Med and High Temp Industrial Heat Shifted to Other Fuels</v>
      </c>
      <c r="D639" s="299" t="s">
        <v>775</v>
      </c>
      <c r="E639" s="298" t="s">
        <v>799</v>
      </c>
      <c r="F639" t="s">
        <v>776</v>
      </c>
      <c r="G639" s="298" t="s">
        <v>800</v>
      </c>
      <c r="H639" s="20">
        <v>1380</v>
      </c>
      <c r="I639" s="295" t="s">
        <v>660</v>
      </c>
      <c r="J639" s="296" t="str">
        <f>IF(ISBLANK(INDEX('Policy Characteristics'!D:D,MATCH($C639,'Policy Characteristics'!$C:$C,0))),"",INDEX('Policy Characteristics'!D:D,MATCH($C639,'Policy Characteristics'!$C:$C,0)))</f>
        <v>Electrification + Hydrogen</v>
      </c>
      <c r="K639" s="293" t="str">
        <f>IF(ISBLANK(INDEX('Policy Characteristics'!E:E,MATCH($C639,'Policy Characteristics'!$C:$C,0))),"",INDEX('Policy Characteristics'!E:E,MATCH($C639,'Policy Characteristics'!$C:$C,0)))</f>
        <v>indst med and high temp fuel type shifting</v>
      </c>
      <c r="L639" s="237">
        <f>IF(ISBLANK(INDEX('Policy Characteristics'!F:F,MATCH($C639,'Policy Characteristics'!$C:$C,0))),"",INDEX('Policy Characteristics'!F:F,MATCH($C639,'Policy Characteristics'!$C:$C,0)))</f>
        <v>0</v>
      </c>
      <c r="M639" s="237">
        <f>IF(ISBLANK(INDEX('Policy Characteristics'!G:G,MATCH($C639,'Policy Characteristics'!$C:$C,0))),"",INDEX('Policy Characteristics'!G:G,MATCH($C639,'Policy Characteristics'!$C:$C,0)))</f>
        <v>1</v>
      </c>
      <c r="N639" s="237">
        <f>IF(ISBLANK(INDEX('Policy Characteristics'!H:H,MATCH($C639,'Policy Characteristics'!$C:$C,0))),"",INDEX('Policy Characteristics'!H:H,MATCH($C639,'Policy Characteristics'!$C:$C,0)))</f>
        <v>0.01</v>
      </c>
      <c r="O639" s="293" t="str">
        <f>IF(ISBLANK(INDEX('Policy Characteristics'!I:I,MATCH($C639,'Policy Characteristics'!$C:$C,0))),"",INDEX('Policy Characteristics'!I:I,MATCH($C639,'Policy Characteristics'!$C:$C,0)))</f>
        <v>% of fuel shifted</v>
      </c>
      <c r="P639" s="293"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9" s="293" t="str">
        <f>IF(ISBLANK(INDEX('Policy Characteristics'!K:K,MATCH($C639,'Policy Characteristics'!$C:$C,0))),"",INDEX('Policy Characteristics'!K:K,MATCH($C639,'Policy Characteristics'!$C:$C,0)))</f>
        <v>industry-ag-main.html#fuel-switching</v>
      </c>
      <c r="R639" s="293" t="str">
        <f>IF(ISBLANK(INDEX('Policy Characteristics'!L:L,MATCH($C639,'Policy Characteristics'!$C:$C,0))),"",INDEX('Policy Characteristics'!L:L,MATCH($C639,'Policy Characteristics'!$C:$C,0)))</f>
        <v>industry-elec-and-hydrogen.html</v>
      </c>
    </row>
    <row r="640" spans="1:18" x14ac:dyDescent="0.25">
      <c r="A640" s="293" t="str">
        <f>IF(ISBLANK(INDEX('Policy Characteristics'!A:A,MATCH($C640,'Policy Characteristics'!$C:$C,0))),"",INDEX('Policy Characteristics'!A:A,MATCH($C640,'Policy Characteristics'!$C:$C,0)))</f>
        <v>Industry</v>
      </c>
      <c r="B640" s="294" t="str">
        <f>IF(ISBLANK(INDEX('Policy Characteristics'!B:B,MATCH($C640,'Policy Characteristics'!$C:$C,0))),"",INDEX('Policy Characteristics'!B:B,MATCH($C640,'Policy Characteristics'!$C:$C,0)))</f>
        <v>Electrification + Hydrogen (Med &amp; High Temp)</v>
      </c>
      <c r="C640" s="293" t="str">
        <f t="shared" si="35"/>
        <v>Fraction of Med and High Temp Industrial Heat Shifted to Other Fuels</v>
      </c>
      <c r="D640" s="299" t="s">
        <v>775</v>
      </c>
      <c r="E640" s="298" t="s">
        <v>801</v>
      </c>
      <c r="F640" t="s">
        <v>776</v>
      </c>
      <c r="G640" s="298" t="s">
        <v>802</v>
      </c>
      <c r="H640" s="20">
        <v>1381</v>
      </c>
      <c r="I640" s="295" t="s">
        <v>660</v>
      </c>
      <c r="J640" s="296" t="str">
        <f>IF(ISBLANK(INDEX('Policy Characteristics'!D:D,MATCH($C640,'Policy Characteristics'!$C:$C,0))),"",INDEX('Policy Characteristics'!D:D,MATCH($C640,'Policy Characteristics'!$C:$C,0)))</f>
        <v>Electrification + Hydrogen</v>
      </c>
      <c r="K640" s="293" t="str">
        <f>IF(ISBLANK(INDEX('Policy Characteristics'!E:E,MATCH($C640,'Policy Characteristics'!$C:$C,0))),"",INDEX('Policy Characteristics'!E:E,MATCH($C640,'Policy Characteristics'!$C:$C,0)))</f>
        <v>indst med and high temp fuel type shifting</v>
      </c>
      <c r="L640" s="237">
        <f>IF(ISBLANK(INDEX('Policy Characteristics'!F:F,MATCH($C640,'Policy Characteristics'!$C:$C,0))),"",INDEX('Policy Characteristics'!F:F,MATCH($C640,'Policy Characteristics'!$C:$C,0)))</f>
        <v>0</v>
      </c>
      <c r="M640" s="237">
        <f>IF(ISBLANK(INDEX('Policy Characteristics'!G:G,MATCH($C640,'Policy Characteristics'!$C:$C,0))),"",INDEX('Policy Characteristics'!G:G,MATCH($C640,'Policy Characteristics'!$C:$C,0)))</f>
        <v>1</v>
      </c>
      <c r="N640" s="237">
        <f>IF(ISBLANK(INDEX('Policy Characteristics'!H:H,MATCH($C640,'Policy Characteristics'!$C:$C,0))),"",INDEX('Policy Characteristics'!H:H,MATCH($C640,'Policy Characteristics'!$C:$C,0)))</f>
        <v>0.01</v>
      </c>
      <c r="O640" s="293" t="str">
        <f>IF(ISBLANK(INDEX('Policy Characteristics'!I:I,MATCH($C640,'Policy Characteristics'!$C:$C,0))),"",INDEX('Policy Characteristics'!I:I,MATCH($C640,'Policy Characteristics'!$C:$C,0)))</f>
        <v>% of fuel shifted</v>
      </c>
      <c r="P640" s="293"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0" s="293" t="str">
        <f>IF(ISBLANK(INDEX('Policy Characteristics'!K:K,MATCH($C640,'Policy Characteristics'!$C:$C,0))),"",INDEX('Policy Characteristics'!K:K,MATCH($C640,'Policy Characteristics'!$C:$C,0)))</f>
        <v>industry-ag-main.html#fuel-switching</v>
      </c>
      <c r="R640" s="293" t="str">
        <f>IF(ISBLANK(INDEX('Policy Characteristics'!L:L,MATCH($C640,'Policy Characteristics'!$C:$C,0))),"",INDEX('Policy Characteristics'!L:L,MATCH($C640,'Policy Characteristics'!$C:$C,0)))</f>
        <v>industry-elec-and-hydrogen.html</v>
      </c>
    </row>
    <row r="641" spans="1:18" x14ac:dyDescent="0.25">
      <c r="A641" s="293" t="str">
        <f>IF(ISBLANK(INDEX('Policy Characteristics'!A:A,MATCH($C641,'Policy Characteristics'!$C:$C,0))),"",INDEX('Policy Characteristics'!A:A,MATCH($C641,'Policy Characteristics'!$C:$C,0)))</f>
        <v>Industry</v>
      </c>
      <c r="B641" s="294" t="str">
        <f>IF(ISBLANK(INDEX('Policy Characteristics'!B:B,MATCH($C641,'Policy Characteristics'!$C:$C,0))),"",INDEX('Policy Characteristics'!B:B,MATCH($C641,'Policy Characteristics'!$C:$C,0)))</f>
        <v>Electrification + Hydrogen (Med &amp; High Temp)</v>
      </c>
      <c r="C641" s="293" t="str">
        <f t="shared" si="35"/>
        <v>Fraction of Med and High Temp Industrial Heat Shifted to Other Fuels</v>
      </c>
      <c r="D641" s="299" t="s">
        <v>775</v>
      </c>
      <c r="E641" s="298" t="s">
        <v>803</v>
      </c>
      <c r="F641" t="s">
        <v>776</v>
      </c>
      <c r="G641" s="298" t="s">
        <v>804</v>
      </c>
      <c r="H641" s="20">
        <v>1382</v>
      </c>
      <c r="I641" s="295" t="s">
        <v>660</v>
      </c>
      <c r="J641" s="296" t="str">
        <f>IF(ISBLANK(INDEX('Policy Characteristics'!D:D,MATCH($C641,'Policy Characteristics'!$C:$C,0))),"",INDEX('Policy Characteristics'!D:D,MATCH($C641,'Policy Characteristics'!$C:$C,0)))</f>
        <v>Electrification + Hydrogen</v>
      </c>
      <c r="K641" s="293" t="str">
        <f>IF(ISBLANK(INDEX('Policy Characteristics'!E:E,MATCH($C641,'Policy Characteristics'!$C:$C,0))),"",INDEX('Policy Characteristics'!E:E,MATCH($C641,'Policy Characteristics'!$C:$C,0)))</f>
        <v>indst med and high temp fuel type shifting</v>
      </c>
      <c r="L641" s="237">
        <f>IF(ISBLANK(INDEX('Policy Characteristics'!F:F,MATCH($C641,'Policy Characteristics'!$C:$C,0))),"",INDEX('Policy Characteristics'!F:F,MATCH($C641,'Policy Characteristics'!$C:$C,0)))</f>
        <v>0</v>
      </c>
      <c r="M641" s="237">
        <f>IF(ISBLANK(INDEX('Policy Characteristics'!G:G,MATCH($C641,'Policy Characteristics'!$C:$C,0))),"",INDEX('Policy Characteristics'!G:G,MATCH($C641,'Policy Characteristics'!$C:$C,0)))</f>
        <v>1</v>
      </c>
      <c r="N641" s="237">
        <f>IF(ISBLANK(INDEX('Policy Characteristics'!H:H,MATCH($C641,'Policy Characteristics'!$C:$C,0))),"",INDEX('Policy Characteristics'!H:H,MATCH($C641,'Policy Characteristics'!$C:$C,0)))</f>
        <v>0.01</v>
      </c>
      <c r="O641" s="293" t="str">
        <f>IF(ISBLANK(INDEX('Policy Characteristics'!I:I,MATCH($C641,'Policy Characteristics'!$C:$C,0))),"",INDEX('Policy Characteristics'!I:I,MATCH($C641,'Policy Characteristics'!$C:$C,0)))</f>
        <v>% of fuel shifted</v>
      </c>
      <c r="P641" s="293"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1" s="293" t="str">
        <f>IF(ISBLANK(INDEX('Policy Characteristics'!K:K,MATCH($C641,'Policy Characteristics'!$C:$C,0))),"",INDEX('Policy Characteristics'!K:K,MATCH($C641,'Policy Characteristics'!$C:$C,0)))</f>
        <v>industry-ag-main.html#fuel-switching</v>
      </c>
      <c r="R641" s="293" t="str">
        <f>IF(ISBLANK(INDEX('Policy Characteristics'!L:L,MATCH($C641,'Policy Characteristics'!$C:$C,0))),"",INDEX('Policy Characteristics'!L:L,MATCH($C641,'Policy Characteristics'!$C:$C,0)))</f>
        <v>industry-elec-and-hydrogen.html</v>
      </c>
    </row>
    <row r="642" spans="1:18" x14ac:dyDescent="0.25">
      <c r="A642" s="293" t="str">
        <f>IF(ISBLANK(INDEX('Policy Characteristics'!A:A,MATCH($C642,'Policy Characteristics'!$C:$C,0))),"",INDEX('Policy Characteristics'!A:A,MATCH($C642,'Policy Characteristics'!$C:$C,0)))</f>
        <v>Industry</v>
      </c>
      <c r="B642" s="294" t="str">
        <f>IF(ISBLANK(INDEX('Policy Characteristics'!B:B,MATCH($C642,'Policy Characteristics'!$C:$C,0))),"",INDEX('Policy Characteristics'!B:B,MATCH($C642,'Policy Characteristics'!$C:$C,0)))</f>
        <v>Electrification + Hydrogen (Med &amp; High Temp)</v>
      </c>
      <c r="C642" s="293" t="str">
        <f t="shared" si="35"/>
        <v>Fraction of Med and High Temp Industrial Heat Shifted to Other Fuels</v>
      </c>
      <c r="D642" s="299" t="s">
        <v>775</v>
      </c>
      <c r="E642" s="298" t="s">
        <v>805</v>
      </c>
      <c r="F642" t="s">
        <v>776</v>
      </c>
      <c r="G642" s="298" t="s">
        <v>806</v>
      </c>
      <c r="H642" s="20">
        <v>1383</v>
      </c>
      <c r="I642" s="295" t="s">
        <v>660</v>
      </c>
      <c r="J642" s="296" t="str">
        <f>IF(ISBLANK(INDEX('Policy Characteristics'!D:D,MATCH($C642,'Policy Characteristics'!$C:$C,0))),"",INDEX('Policy Characteristics'!D:D,MATCH($C642,'Policy Characteristics'!$C:$C,0)))</f>
        <v>Electrification + Hydrogen</v>
      </c>
      <c r="K642" s="293" t="str">
        <f>IF(ISBLANK(INDEX('Policy Characteristics'!E:E,MATCH($C642,'Policy Characteristics'!$C:$C,0))),"",INDEX('Policy Characteristics'!E:E,MATCH($C642,'Policy Characteristics'!$C:$C,0)))</f>
        <v>indst med and high temp fuel type shifting</v>
      </c>
      <c r="L642" s="237">
        <f>IF(ISBLANK(INDEX('Policy Characteristics'!F:F,MATCH($C642,'Policy Characteristics'!$C:$C,0))),"",INDEX('Policy Characteristics'!F:F,MATCH($C642,'Policy Characteristics'!$C:$C,0)))</f>
        <v>0</v>
      </c>
      <c r="M642" s="237">
        <f>IF(ISBLANK(INDEX('Policy Characteristics'!G:G,MATCH($C642,'Policy Characteristics'!$C:$C,0))),"",INDEX('Policy Characteristics'!G:G,MATCH($C642,'Policy Characteristics'!$C:$C,0)))</f>
        <v>1</v>
      </c>
      <c r="N642" s="237">
        <f>IF(ISBLANK(INDEX('Policy Characteristics'!H:H,MATCH($C642,'Policy Characteristics'!$C:$C,0))),"",INDEX('Policy Characteristics'!H:H,MATCH($C642,'Policy Characteristics'!$C:$C,0)))</f>
        <v>0.01</v>
      </c>
      <c r="O642" s="293" t="str">
        <f>IF(ISBLANK(INDEX('Policy Characteristics'!I:I,MATCH($C642,'Policy Characteristics'!$C:$C,0))),"",INDEX('Policy Characteristics'!I:I,MATCH($C642,'Policy Characteristics'!$C:$C,0)))</f>
        <v>% of fuel shifted</v>
      </c>
      <c r="P642" s="293"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2" s="293" t="str">
        <f>IF(ISBLANK(INDEX('Policy Characteristics'!K:K,MATCH($C642,'Policy Characteristics'!$C:$C,0))),"",INDEX('Policy Characteristics'!K:K,MATCH($C642,'Policy Characteristics'!$C:$C,0)))</f>
        <v>industry-ag-main.html#fuel-switching</v>
      </c>
      <c r="R642" s="293" t="str">
        <f>IF(ISBLANK(INDEX('Policy Characteristics'!L:L,MATCH($C642,'Policy Characteristics'!$C:$C,0))),"",INDEX('Policy Characteristics'!L:L,MATCH($C642,'Policy Characteristics'!$C:$C,0)))</f>
        <v>industry-elec-and-hydrogen.html</v>
      </c>
    </row>
    <row r="643" spans="1:18" x14ac:dyDescent="0.25">
      <c r="A643" s="293" t="str">
        <f>IF(ISBLANK(INDEX('Policy Characteristics'!A:A,MATCH($C643,'Policy Characteristics'!$C:$C,0))),"",INDEX('Policy Characteristics'!A:A,MATCH($C643,'Policy Characteristics'!$C:$C,0)))</f>
        <v>Industry</v>
      </c>
      <c r="B643" s="294" t="str">
        <f>IF(ISBLANK(INDEX('Policy Characteristics'!B:B,MATCH($C643,'Policy Characteristics'!$C:$C,0))),"",INDEX('Policy Characteristics'!B:B,MATCH($C643,'Policy Characteristics'!$C:$C,0)))</f>
        <v>Electrification + Hydrogen (Med &amp; High Temp)</v>
      </c>
      <c r="C643" s="293" t="str">
        <f t="shared" si="35"/>
        <v>Fraction of Med and High Temp Industrial Heat Shifted to Other Fuels</v>
      </c>
      <c r="D643" s="299" t="s">
        <v>775</v>
      </c>
      <c r="E643" s="298" t="s">
        <v>807</v>
      </c>
      <c r="F643" t="s">
        <v>776</v>
      </c>
      <c r="G643" s="298" t="s">
        <v>808</v>
      </c>
      <c r="H643" s="20">
        <v>1384</v>
      </c>
      <c r="I643" s="295" t="s">
        <v>660</v>
      </c>
      <c r="J643" s="296" t="str">
        <f>IF(ISBLANK(INDEX('Policy Characteristics'!D:D,MATCH($C643,'Policy Characteristics'!$C:$C,0))),"",INDEX('Policy Characteristics'!D:D,MATCH($C643,'Policy Characteristics'!$C:$C,0)))</f>
        <v>Electrification + Hydrogen</v>
      </c>
      <c r="K643" s="293" t="str">
        <f>IF(ISBLANK(INDEX('Policy Characteristics'!E:E,MATCH($C643,'Policy Characteristics'!$C:$C,0))),"",INDEX('Policy Characteristics'!E:E,MATCH($C643,'Policy Characteristics'!$C:$C,0)))</f>
        <v>indst med and high temp fuel type shifting</v>
      </c>
      <c r="L643" s="237">
        <f>IF(ISBLANK(INDEX('Policy Characteristics'!F:F,MATCH($C643,'Policy Characteristics'!$C:$C,0))),"",INDEX('Policy Characteristics'!F:F,MATCH($C643,'Policy Characteristics'!$C:$C,0)))</f>
        <v>0</v>
      </c>
      <c r="M643" s="237">
        <f>IF(ISBLANK(INDEX('Policy Characteristics'!G:G,MATCH($C643,'Policy Characteristics'!$C:$C,0))),"",INDEX('Policy Characteristics'!G:G,MATCH($C643,'Policy Characteristics'!$C:$C,0)))</f>
        <v>1</v>
      </c>
      <c r="N643" s="237">
        <f>IF(ISBLANK(INDEX('Policy Characteristics'!H:H,MATCH($C643,'Policy Characteristics'!$C:$C,0))),"",INDEX('Policy Characteristics'!H:H,MATCH($C643,'Policy Characteristics'!$C:$C,0)))</f>
        <v>0.01</v>
      </c>
      <c r="O643" s="293" t="str">
        <f>IF(ISBLANK(INDEX('Policy Characteristics'!I:I,MATCH($C643,'Policy Characteristics'!$C:$C,0))),"",INDEX('Policy Characteristics'!I:I,MATCH($C643,'Policy Characteristics'!$C:$C,0)))</f>
        <v>% of fuel shifted</v>
      </c>
      <c r="P643" s="293"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3" s="293" t="str">
        <f>IF(ISBLANK(INDEX('Policy Characteristics'!K:K,MATCH($C643,'Policy Characteristics'!$C:$C,0))),"",INDEX('Policy Characteristics'!K:K,MATCH($C643,'Policy Characteristics'!$C:$C,0)))</f>
        <v>industry-ag-main.html#fuel-switching</v>
      </c>
      <c r="R643" s="293" t="str">
        <f>IF(ISBLANK(INDEX('Policy Characteristics'!L:L,MATCH($C643,'Policy Characteristics'!$C:$C,0))),"",INDEX('Policy Characteristics'!L:L,MATCH($C643,'Policy Characteristics'!$C:$C,0)))</f>
        <v>industry-elec-and-hydrogen.html</v>
      </c>
    </row>
    <row r="644" spans="1:18" x14ac:dyDescent="0.25">
      <c r="A644" s="293" t="str">
        <f>IF(ISBLANK(INDEX('Policy Characteristics'!A:A,MATCH($C644,'Policy Characteristics'!$C:$C,0))),"",INDEX('Policy Characteristics'!A:A,MATCH($C644,'Policy Characteristics'!$C:$C,0)))</f>
        <v>Industry</v>
      </c>
      <c r="B644" s="294" t="str">
        <f>IF(ISBLANK(INDEX('Policy Characteristics'!B:B,MATCH($C644,'Policy Characteristics'!$C:$C,0))),"",INDEX('Policy Characteristics'!B:B,MATCH($C644,'Policy Characteristics'!$C:$C,0)))</f>
        <v>Electrification + Hydrogen (Med &amp; High Temp)</v>
      </c>
      <c r="C644" s="293" t="str">
        <f t="shared" si="35"/>
        <v>Fraction of Med and High Temp Industrial Heat Shifted to Other Fuels</v>
      </c>
      <c r="D644" s="299" t="s">
        <v>775</v>
      </c>
      <c r="E644" s="298" t="s">
        <v>809</v>
      </c>
      <c r="F644" t="s">
        <v>776</v>
      </c>
      <c r="G644" s="298" t="s">
        <v>810</v>
      </c>
      <c r="H644" s="20">
        <v>1385</v>
      </c>
      <c r="I644" s="295" t="s">
        <v>660</v>
      </c>
      <c r="J644" s="296" t="str">
        <f>IF(ISBLANK(INDEX('Policy Characteristics'!D:D,MATCH($C644,'Policy Characteristics'!$C:$C,0))),"",INDEX('Policy Characteristics'!D:D,MATCH($C644,'Policy Characteristics'!$C:$C,0)))</f>
        <v>Electrification + Hydrogen</v>
      </c>
      <c r="K644" s="293" t="str">
        <f>IF(ISBLANK(INDEX('Policy Characteristics'!E:E,MATCH($C644,'Policy Characteristics'!$C:$C,0))),"",INDEX('Policy Characteristics'!E:E,MATCH($C644,'Policy Characteristics'!$C:$C,0)))</f>
        <v>indst med and high temp fuel type shifting</v>
      </c>
      <c r="L644" s="237">
        <f>IF(ISBLANK(INDEX('Policy Characteristics'!F:F,MATCH($C644,'Policy Characteristics'!$C:$C,0))),"",INDEX('Policy Characteristics'!F:F,MATCH($C644,'Policy Characteristics'!$C:$C,0)))</f>
        <v>0</v>
      </c>
      <c r="M644" s="237">
        <f>IF(ISBLANK(INDEX('Policy Characteristics'!G:G,MATCH($C644,'Policy Characteristics'!$C:$C,0))),"",INDEX('Policy Characteristics'!G:G,MATCH($C644,'Policy Characteristics'!$C:$C,0)))</f>
        <v>1</v>
      </c>
      <c r="N644" s="237">
        <f>IF(ISBLANK(INDEX('Policy Characteristics'!H:H,MATCH($C644,'Policy Characteristics'!$C:$C,0))),"",INDEX('Policy Characteristics'!H:H,MATCH($C644,'Policy Characteristics'!$C:$C,0)))</f>
        <v>0.01</v>
      </c>
      <c r="O644" s="293" t="str">
        <f>IF(ISBLANK(INDEX('Policy Characteristics'!I:I,MATCH($C644,'Policy Characteristics'!$C:$C,0))),"",INDEX('Policy Characteristics'!I:I,MATCH($C644,'Policy Characteristics'!$C:$C,0)))</f>
        <v>% of fuel shifted</v>
      </c>
      <c r="P644" s="293"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4" s="293" t="str">
        <f>IF(ISBLANK(INDEX('Policy Characteristics'!K:K,MATCH($C644,'Policy Characteristics'!$C:$C,0))),"",INDEX('Policy Characteristics'!K:K,MATCH($C644,'Policy Characteristics'!$C:$C,0)))</f>
        <v>industry-ag-main.html#fuel-switching</v>
      </c>
      <c r="R644" s="293" t="str">
        <f>IF(ISBLANK(INDEX('Policy Characteristics'!L:L,MATCH($C644,'Policy Characteristics'!$C:$C,0))),"",INDEX('Policy Characteristics'!L:L,MATCH($C644,'Policy Characteristics'!$C:$C,0)))</f>
        <v>industry-elec-and-hydrogen.html</v>
      </c>
    </row>
    <row r="645" spans="1:18" x14ac:dyDescent="0.25">
      <c r="A645" s="293" t="str">
        <f>IF(ISBLANK(INDEX('Policy Characteristics'!A:A,MATCH($C645,'Policy Characteristics'!$C:$C,0))),"",INDEX('Policy Characteristics'!A:A,MATCH($C645,'Policy Characteristics'!$C:$C,0)))</f>
        <v>Industry</v>
      </c>
      <c r="B645" s="294" t="str">
        <f>IF(ISBLANK(INDEX('Policy Characteristics'!B:B,MATCH($C645,'Policy Characteristics'!$C:$C,0))),"",INDEX('Policy Characteristics'!B:B,MATCH($C645,'Policy Characteristics'!$C:$C,0)))</f>
        <v>Electrification + Hydrogen (Med &amp; High Temp)</v>
      </c>
      <c r="C645" s="293" t="str">
        <f t="shared" si="35"/>
        <v>Fraction of Med and High Temp Industrial Heat Shifted to Other Fuels</v>
      </c>
      <c r="D645" s="299" t="s">
        <v>775</v>
      </c>
      <c r="E645" s="298" t="s">
        <v>811</v>
      </c>
      <c r="F645" t="s">
        <v>776</v>
      </c>
      <c r="G645" s="298" t="s">
        <v>812</v>
      </c>
      <c r="H645" s="20">
        <v>1386</v>
      </c>
      <c r="I645" s="295" t="s">
        <v>660</v>
      </c>
      <c r="J645" s="296" t="str">
        <f>IF(ISBLANK(INDEX('Policy Characteristics'!D:D,MATCH($C645,'Policy Characteristics'!$C:$C,0))),"",INDEX('Policy Characteristics'!D:D,MATCH($C645,'Policy Characteristics'!$C:$C,0)))</f>
        <v>Electrification + Hydrogen</v>
      </c>
      <c r="K645" s="293" t="str">
        <f>IF(ISBLANK(INDEX('Policy Characteristics'!E:E,MATCH($C645,'Policy Characteristics'!$C:$C,0))),"",INDEX('Policy Characteristics'!E:E,MATCH($C645,'Policy Characteristics'!$C:$C,0)))</f>
        <v>indst med and high temp fuel type shifting</v>
      </c>
      <c r="L645" s="237">
        <f>IF(ISBLANK(INDEX('Policy Characteristics'!F:F,MATCH($C645,'Policy Characteristics'!$C:$C,0))),"",INDEX('Policy Characteristics'!F:F,MATCH($C645,'Policy Characteristics'!$C:$C,0)))</f>
        <v>0</v>
      </c>
      <c r="M645" s="237">
        <f>IF(ISBLANK(INDEX('Policy Characteristics'!G:G,MATCH($C645,'Policy Characteristics'!$C:$C,0))),"",INDEX('Policy Characteristics'!G:G,MATCH($C645,'Policy Characteristics'!$C:$C,0)))</f>
        <v>1</v>
      </c>
      <c r="N645" s="237">
        <f>IF(ISBLANK(INDEX('Policy Characteristics'!H:H,MATCH($C645,'Policy Characteristics'!$C:$C,0))),"",INDEX('Policy Characteristics'!H:H,MATCH($C645,'Policy Characteristics'!$C:$C,0)))</f>
        <v>0.01</v>
      </c>
      <c r="O645" s="293" t="str">
        <f>IF(ISBLANK(INDEX('Policy Characteristics'!I:I,MATCH($C645,'Policy Characteristics'!$C:$C,0))),"",INDEX('Policy Characteristics'!I:I,MATCH($C645,'Policy Characteristics'!$C:$C,0)))</f>
        <v>% of fuel shifted</v>
      </c>
      <c r="P645" s="293"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5" s="293" t="str">
        <f>IF(ISBLANK(INDEX('Policy Characteristics'!K:K,MATCH($C645,'Policy Characteristics'!$C:$C,0))),"",INDEX('Policy Characteristics'!K:K,MATCH($C645,'Policy Characteristics'!$C:$C,0)))</f>
        <v>industry-ag-main.html#fuel-switching</v>
      </c>
      <c r="R645" s="293" t="str">
        <f>IF(ISBLANK(INDEX('Policy Characteristics'!L:L,MATCH($C645,'Policy Characteristics'!$C:$C,0))),"",INDEX('Policy Characteristics'!L:L,MATCH($C645,'Policy Characteristics'!$C:$C,0)))</f>
        <v>industry-elec-and-hydrogen.html</v>
      </c>
    </row>
    <row r="646" spans="1:18" x14ac:dyDescent="0.25">
      <c r="A646" s="293" t="str">
        <f>IF(ISBLANK(INDEX('Policy Characteristics'!A:A,MATCH($C646,'Policy Characteristics'!$C:$C,0))),"",INDEX('Policy Characteristics'!A:A,MATCH($C646,'Policy Characteristics'!$C:$C,0)))</f>
        <v>Industry</v>
      </c>
      <c r="B646" s="294" t="str">
        <f>IF(ISBLANK(INDEX('Policy Characteristics'!B:B,MATCH($C646,'Policy Characteristics'!$C:$C,0))),"",INDEX('Policy Characteristics'!B:B,MATCH($C646,'Policy Characteristics'!$C:$C,0)))</f>
        <v>Electrification + Hydrogen (Med &amp; High Temp)</v>
      </c>
      <c r="C646" s="293" t="str">
        <f t="shared" si="35"/>
        <v>Fraction of Med and High Temp Industrial Heat Shifted to Other Fuels</v>
      </c>
      <c r="D646" s="299" t="s">
        <v>775</v>
      </c>
      <c r="E646" s="298" t="s">
        <v>813</v>
      </c>
      <c r="F646" t="s">
        <v>776</v>
      </c>
      <c r="G646" s="298" t="s">
        <v>814</v>
      </c>
      <c r="H646" s="20">
        <v>1387</v>
      </c>
      <c r="I646" s="295" t="s">
        <v>650</v>
      </c>
      <c r="J646" s="296" t="str">
        <f>IF(ISBLANK(INDEX('Policy Characteristics'!D:D,MATCH($C646,'Policy Characteristics'!$C:$C,0))),"",INDEX('Policy Characteristics'!D:D,MATCH($C646,'Policy Characteristics'!$C:$C,0)))</f>
        <v>Electrification + Hydrogen</v>
      </c>
      <c r="K646" s="293" t="str">
        <f>IF(ISBLANK(INDEX('Policy Characteristics'!E:E,MATCH($C646,'Policy Characteristics'!$C:$C,0))),"",INDEX('Policy Characteristics'!E:E,MATCH($C646,'Policy Characteristics'!$C:$C,0)))</f>
        <v>indst med and high temp fuel type shifting</v>
      </c>
      <c r="L646" s="237">
        <f>IF(ISBLANK(INDEX('Policy Characteristics'!F:F,MATCH($C646,'Policy Characteristics'!$C:$C,0))),"",INDEX('Policy Characteristics'!F:F,MATCH($C646,'Policy Characteristics'!$C:$C,0)))</f>
        <v>0</v>
      </c>
      <c r="M646" s="237">
        <f>IF(ISBLANK(INDEX('Policy Characteristics'!G:G,MATCH($C646,'Policy Characteristics'!$C:$C,0))),"",INDEX('Policy Characteristics'!G:G,MATCH($C646,'Policy Characteristics'!$C:$C,0)))</f>
        <v>1</v>
      </c>
      <c r="N646" s="237">
        <f>IF(ISBLANK(INDEX('Policy Characteristics'!H:H,MATCH($C646,'Policy Characteristics'!$C:$C,0))),"",INDEX('Policy Characteristics'!H:H,MATCH($C646,'Policy Characteristics'!$C:$C,0)))</f>
        <v>0.01</v>
      </c>
      <c r="O646" s="293" t="str">
        <f>IF(ISBLANK(INDEX('Policy Characteristics'!I:I,MATCH($C646,'Policy Characteristics'!$C:$C,0))),"",INDEX('Policy Characteristics'!I:I,MATCH($C646,'Policy Characteristics'!$C:$C,0)))</f>
        <v>% of fuel shifted</v>
      </c>
      <c r="P646" s="293"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6" s="293" t="str">
        <f>IF(ISBLANK(INDEX('Policy Characteristics'!K:K,MATCH($C646,'Policy Characteristics'!$C:$C,0))),"",INDEX('Policy Characteristics'!K:K,MATCH($C646,'Policy Characteristics'!$C:$C,0)))</f>
        <v>industry-ag-main.html#fuel-switching</v>
      </c>
      <c r="R646" s="293" t="str">
        <f>IF(ISBLANK(INDEX('Policy Characteristics'!L:L,MATCH($C646,'Policy Characteristics'!$C:$C,0))),"",INDEX('Policy Characteristics'!L:L,MATCH($C646,'Policy Characteristics'!$C:$C,0)))</f>
        <v>industry-elec-and-hydrogen.html</v>
      </c>
    </row>
    <row r="647" spans="1:18" x14ac:dyDescent="0.25">
      <c r="A647" s="293" t="str">
        <f>IF(ISBLANK(INDEX('Policy Characteristics'!A:A,MATCH($C647,'Policy Characteristics'!$C:$C,0))),"",INDEX('Policy Characteristics'!A:A,MATCH($C647,'Policy Characteristics'!$C:$C,0)))</f>
        <v>Industry</v>
      </c>
      <c r="B647" s="294" t="str">
        <f>IF(ISBLANK(INDEX('Policy Characteristics'!B:B,MATCH($C647,'Policy Characteristics'!$C:$C,0))),"",INDEX('Policy Characteristics'!B:B,MATCH($C647,'Policy Characteristics'!$C:$C,0)))</f>
        <v>Electrification + Hydrogen (Med &amp; High Temp)</v>
      </c>
      <c r="C647" s="293" t="str">
        <f t="shared" si="35"/>
        <v>Fraction of Med and High Temp Industrial Heat Shifted to Other Fuels</v>
      </c>
      <c r="D647" s="299" t="s">
        <v>777</v>
      </c>
      <c r="E647" s="298" t="s">
        <v>795</v>
      </c>
      <c r="F647" t="s">
        <v>778</v>
      </c>
      <c r="G647" s="298" t="s">
        <v>796</v>
      </c>
      <c r="H647" s="20">
        <v>1388</v>
      </c>
      <c r="I647" s="295" t="s">
        <v>650</v>
      </c>
      <c r="J647" s="296" t="str">
        <f>IF(ISBLANK(INDEX('Policy Characteristics'!D:D,MATCH($C647,'Policy Characteristics'!$C:$C,0))),"",INDEX('Policy Characteristics'!D:D,MATCH($C647,'Policy Characteristics'!$C:$C,0)))</f>
        <v>Electrification + Hydrogen</v>
      </c>
      <c r="K647" s="293" t="str">
        <f>IF(ISBLANK(INDEX('Policy Characteristics'!E:E,MATCH($C647,'Policy Characteristics'!$C:$C,0))),"",INDEX('Policy Characteristics'!E:E,MATCH($C647,'Policy Characteristics'!$C:$C,0)))</f>
        <v>indst med and high temp fuel type shifting</v>
      </c>
      <c r="L647" s="237">
        <f>IF(ISBLANK(INDEX('Policy Characteristics'!F:F,MATCH($C647,'Policy Characteristics'!$C:$C,0))),"",INDEX('Policy Characteristics'!F:F,MATCH($C647,'Policy Characteristics'!$C:$C,0)))</f>
        <v>0</v>
      </c>
      <c r="M647" s="237">
        <f>IF(ISBLANK(INDEX('Policy Characteristics'!G:G,MATCH($C647,'Policy Characteristics'!$C:$C,0))),"",INDEX('Policy Characteristics'!G:G,MATCH($C647,'Policy Characteristics'!$C:$C,0)))</f>
        <v>1</v>
      </c>
      <c r="N647" s="237">
        <f>IF(ISBLANK(INDEX('Policy Characteristics'!H:H,MATCH($C647,'Policy Characteristics'!$C:$C,0))),"",INDEX('Policy Characteristics'!H:H,MATCH($C647,'Policy Characteristics'!$C:$C,0)))</f>
        <v>0.01</v>
      </c>
      <c r="O647" s="293" t="str">
        <f>IF(ISBLANK(INDEX('Policy Characteristics'!I:I,MATCH($C647,'Policy Characteristics'!$C:$C,0))),"",INDEX('Policy Characteristics'!I:I,MATCH($C647,'Policy Characteristics'!$C:$C,0)))</f>
        <v>% of fuel shifted</v>
      </c>
      <c r="P647" s="293"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7" s="293" t="str">
        <f>IF(ISBLANK(INDEX('Policy Characteristics'!K:K,MATCH($C647,'Policy Characteristics'!$C:$C,0))),"",INDEX('Policy Characteristics'!K:K,MATCH($C647,'Policy Characteristics'!$C:$C,0)))</f>
        <v>industry-ag-main.html#fuel-switching</v>
      </c>
      <c r="R647" s="293" t="str">
        <f>IF(ISBLANK(INDEX('Policy Characteristics'!L:L,MATCH($C647,'Policy Characteristics'!$C:$C,0))),"",INDEX('Policy Characteristics'!L:L,MATCH($C647,'Policy Characteristics'!$C:$C,0)))</f>
        <v>industry-elec-and-hydrogen.html</v>
      </c>
    </row>
    <row r="648" spans="1:18" x14ac:dyDescent="0.25">
      <c r="A648" s="293" t="str">
        <f>IF(ISBLANK(INDEX('Policy Characteristics'!A:A,MATCH($C648,'Policy Characteristics'!$C:$C,0))),"",INDEX('Policy Characteristics'!A:A,MATCH($C648,'Policy Characteristics'!$C:$C,0)))</f>
        <v>Industry</v>
      </c>
      <c r="B648" s="294" t="str">
        <f>IF(ISBLANK(INDEX('Policy Characteristics'!B:B,MATCH($C648,'Policy Characteristics'!$C:$C,0))),"",INDEX('Policy Characteristics'!B:B,MATCH($C648,'Policy Characteristics'!$C:$C,0)))</f>
        <v>Electrification + Hydrogen (Med &amp; High Temp)</v>
      </c>
      <c r="C648" s="293" t="str">
        <f t="shared" si="35"/>
        <v>Fraction of Med and High Temp Industrial Heat Shifted to Other Fuels</v>
      </c>
      <c r="D648" s="299" t="s">
        <v>777</v>
      </c>
      <c r="E648" s="298" t="s">
        <v>797</v>
      </c>
      <c r="F648" t="s">
        <v>778</v>
      </c>
      <c r="G648" s="298" t="s">
        <v>798</v>
      </c>
      <c r="H648" s="20">
        <v>1389</v>
      </c>
      <c r="I648" s="295" t="s">
        <v>660</v>
      </c>
      <c r="J648" s="296" t="str">
        <f>IF(ISBLANK(INDEX('Policy Characteristics'!D:D,MATCH($C648,'Policy Characteristics'!$C:$C,0))),"",INDEX('Policy Characteristics'!D:D,MATCH($C648,'Policy Characteristics'!$C:$C,0)))</f>
        <v>Electrification + Hydrogen</v>
      </c>
      <c r="K648" s="293" t="str">
        <f>IF(ISBLANK(INDEX('Policy Characteristics'!E:E,MATCH($C648,'Policy Characteristics'!$C:$C,0))),"",INDEX('Policy Characteristics'!E:E,MATCH($C648,'Policy Characteristics'!$C:$C,0)))</f>
        <v>indst med and high temp fuel type shifting</v>
      </c>
      <c r="L648" s="237">
        <f>IF(ISBLANK(INDEX('Policy Characteristics'!F:F,MATCH($C648,'Policy Characteristics'!$C:$C,0))),"",INDEX('Policy Characteristics'!F:F,MATCH($C648,'Policy Characteristics'!$C:$C,0)))</f>
        <v>0</v>
      </c>
      <c r="M648" s="237">
        <f>IF(ISBLANK(INDEX('Policy Characteristics'!G:G,MATCH($C648,'Policy Characteristics'!$C:$C,0))),"",INDEX('Policy Characteristics'!G:G,MATCH($C648,'Policy Characteristics'!$C:$C,0)))</f>
        <v>1</v>
      </c>
      <c r="N648" s="237">
        <f>IF(ISBLANK(INDEX('Policy Characteristics'!H:H,MATCH($C648,'Policy Characteristics'!$C:$C,0))),"",INDEX('Policy Characteristics'!H:H,MATCH($C648,'Policy Characteristics'!$C:$C,0)))</f>
        <v>0.01</v>
      </c>
      <c r="O648" s="293" t="str">
        <f>IF(ISBLANK(INDEX('Policy Characteristics'!I:I,MATCH($C648,'Policy Characteristics'!$C:$C,0))),"",INDEX('Policy Characteristics'!I:I,MATCH($C648,'Policy Characteristics'!$C:$C,0)))</f>
        <v>% of fuel shifted</v>
      </c>
      <c r="P648" s="293"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8" s="293" t="str">
        <f>IF(ISBLANK(INDEX('Policy Characteristics'!K:K,MATCH($C648,'Policy Characteristics'!$C:$C,0))),"",INDEX('Policy Characteristics'!K:K,MATCH($C648,'Policy Characteristics'!$C:$C,0)))</f>
        <v>industry-ag-main.html#fuel-switching</v>
      </c>
      <c r="R648" s="293" t="str">
        <f>IF(ISBLANK(INDEX('Policy Characteristics'!L:L,MATCH($C648,'Policy Characteristics'!$C:$C,0))),"",INDEX('Policy Characteristics'!L:L,MATCH($C648,'Policy Characteristics'!$C:$C,0)))</f>
        <v>industry-elec-and-hydrogen.html</v>
      </c>
    </row>
    <row r="649" spans="1:18" x14ac:dyDescent="0.25">
      <c r="A649" s="293" t="str">
        <f>IF(ISBLANK(INDEX('Policy Characteristics'!A:A,MATCH($C649,'Policy Characteristics'!$C:$C,0))),"",INDEX('Policy Characteristics'!A:A,MATCH($C649,'Policy Characteristics'!$C:$C,0)))</f>
        <v>Industry</v>
      </c>
      <c r="B649" s="294" t="str">
        <f>IF(ISBLANK(INDEX('Policy Characteristics'!B:B,MATCH($C649,'Policy Characteristics'!$C:$C,0))),"",INDEX('Policy Characteristics'!B:B,MATCH($C649,'Policy Characteristics'!$C:$C,0)))</f>
        <v>Electrification + Hydrogen (Med &amp; High Temp)</v>
      </c>
      <c r="C649" s="293" t="str">
        <f t="shared" si="35"/>
        <v>Fraction of Med and High Temp Industrial Heat Shifted to Other Fuels</v>
      </c>
      <c r="D649" s="299" t="s">
        <v>777</v>
      </c>
      <c r="E649" s="298" t="s">
        <v>799</v>
      </c>
      <c r="F649" t="s">
        <v>778</v>
      </c>
      <c r="G649" s="298" t="s">
        <v>800</v>
      </c>
      <c r="H649" s="20">
        <v>1390</v>
      </c>
      <c r="I649" s="295" t="s">
        <v>660</v>
      </c>
      <c r="J649" s="296" t="str">
        <f>IF(ISBLANK(INDEX('Policy Characteristics'!D:D,MATCH($C649,'Policy Characteristics'!$C:$C,0))),"",INDEX('Policy Characteristics'!D:D,MATCH($C649,'Policy Characteristics'!$C:$C,0)))</f>
        <v>Electrification + Hydrogen</v>
      </c>
      <c r="K649" s="293" t="str">
        <f>IF(ISBLANK(INDEX('Policy Characteristics'!E:E,MATCH($C649,'Policy Characteristics'!$C:$C,0))),"",INDEX('Policy Characteristics'!E:E,MATCH($C649,'Policy Characteristics'!$C:$C,0)))</f>
        <v>indst med and high temp fuel type shifting</v>
      </c>
      <c r="L649" s="237">
        <f>IF(ISBLANK(INDEX('Policy Characteristics'!F:F,MATCH($C649,'Policy Characteristics'!$C:$C,0))),"",INDEX('Policy Characteristics'!F:F,MATCH($C649,'Policy Characteristics'!$C:$C,0)))</f>
        <v>0</v>
      </c>
      <c r="M649" s="237">
        <f>IF(ISBLANK(INDEX('Policy Characteristics'!G:G,MATCH($C649,'Policy Characteristics'!$C:$C,0))),"",INDEX('Policy Characteristics'!G:G,MATCH($C649,'Policy Characteristics'!$C:$C,0)))</f>
        <v>1</v>
      </c>
      <c r="N649" s="237">
        <f>IF(ISBLANK(INDEX('Policy Characteristics'!H:H,MATCH($C649,'Policy Characteristics'!$C:$C,0))),"",INDEX('Policy Characteristics'!H:H,MATCH($C649,'Policy Characteristics'!$C:$C,0)))</f>
        <v>0.01</v>
      </c>
      <c r="O649" s="293" t="str">
        <f>IF(ISBLANK(INDEX('Policy Characteristics'!I:I,MATCH($C649,'Policy Characteristics'!$C:$C,0))),"",INDEX('Policy Characteristics'!I:I,MATCH($C649,'Policy Characteristics'!$C:$C,0)))</f>
        <v>% of fuel shifted</v>
      </c>
      <c r="P649" s="293"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9" s="293" t="str">
        <f>IF(ISBLANK(INDEX('Policy Characteristics'!K:K,MATCH($C649,'Policy Characteristics'!$C:$C,0))),"",INDEX('Policy Characteristics'!K:K,MATCH($C649,'Policy Characteristics'!$C:$C,0)))</f>
        <v>industry-ag-main.html#fuel-switching</v>
      </c>
      <c r="R649" s="293" t="str">
        <f>IF(ISBLANK(INDEX('Policy Characteristics'!L:L,MATCH($C649,'Policy Characteristics'!$C:$C,0))),"",INDEX('Policy Characteristics'!L:L,MATCH($C649,'Policy Characteristics'!$C:$C,0)))</f>
        <v>industry-elec-and-hydrogen.html</v>
      </c>
    </row>
    <row r="650" spans="1:18" x14ac:dyDescent="0.25">
      <c r="A650" s="293" t="str">
        <f>IF(ISBLANK(INDEX('Policy Characteristics'!A:A,MATCH($C650,'Policy Characteristics'!$C:$C,0))),"",INDEX('Policy Characteristics'!A:A,MATCH($C650,'Policy Characteristics'!$C:$C,0)))</f>
        <v>Industry</v>
      </c>
      <c r="B650" s="294" t="str">
        <f>IF(ISBLANK(INDEX('Policy Characteristics'!B:B,MATCH($C650,'Policy Characteristics'!$C:$C,0))),"",INDEX('Policy Characteristics'!B:B,MATCH($C650,'Policy Characteristics'!$C:$C,0)))</f>
        <v>Electrification + Hydrogen (Med &amp; High Temp)</v>
      </c>
      <c r="C650" s="293" t="str">
        <f t="shared" si="35"/>
        <v>Fraction of Med and High Temp Industrial Heat Shifted to Other Fuels</v>
      </c>
      <c r="D650" s="299" t="s">
        <v>777</v>
      </c>
      <c r="E650" s="298" t="s">
        <v>801</v>
      </c>
      <c r="F650" t="s">
        <v>778</v>
      </c>
      <c r="G650" s="298" t="s">
        <v>802</v>
      </c>
      <c r="H650" s="20">
        <v>1391</v>
      </c>
      <c r="I650" s="295" t="s">
        <v>660</v>
      </c>
      <c r="J650" s="296" t="str">
        <f>IF(ISBLANK(INDEX('Policy Characteristics'!D:D,MATCH($C650,'Policy Characteristics'!$C:$C,0))),"",INDEX('Policy Characteristics'!D:D,MATCH($C650,'Policy Characteristics'!$C:$C,0)))</f>
        <v>Electrification + Hydrogen</v>
      </c>
      <c r="K650" s="293" t="str">
        <f>IF(ISBLANK(INDEX('Policy Characteristics'!E:E,MATCH($C650,'Policy Characteristics'!$C:$C,0))),"",INDEX('Policy Characteristics'!E:E,MATCH($C650,'Policy Characteristics'!$C:$C,0)))</f>
        <v>indst med and high temp fuel type shifting</v>
      </c>
      <c r="L650" s="237">
        <f>IF(ISBLANK(INDEX('Policy Characteristics'!F:F,MATCH($C650,'Policy Characteristics'!$C:$C,0))),"",INDEX('Policy Characteristics'!F:F,MATCH($C650,'Policy Characteristics'!$C:$C,0)))</f>
        <v>0</v>
      </c>
      <c r="M650" s="237">
        <f>IF(ISBLANK(INDEX('Policy Characteristics'!G:G,MATCH($C650,'Policy Characteristics'!$C:$C,0))),"",INDEX('Policy Characteristics'!G:G,MATCH($C650,'Policy Characteristics'!$C:$C,0)))</f>
        <v>1</v>
      </c>
      <c r="N650" s="237">
        <f>IF(ISBLANK(INDEX('Policy Characteristics'!H:H,MATCH($C650,'Policy Characteristics'!$C:$C,0))),"",INDEX('Policy Characteristics'!H:H,MATCH($C650,'Policy Characteristics'!$C:$C,0)))</f>
        <v>0.01</v>
      </c>
      <c r="O650" s="293" t="str">
        <f>IF(ISBLANK(INDEX('Policy Characteristics'!I:I,MATCH($C650,'Policy Characteristics'!$C:$C,0))),"",INDEX('Policy Characteristics'!I:I,MATCH($C650,'Policy Characteristics'!$C:$C,0)))</f>
        <v>% of fuel shifted</v>
      </c>
      <c r="P650" s="293"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0" s="293" t="str">
        <f>IF(ISBLANK(INDEX('Policy Characteristics'!K:K,MATCH($C650,'Policy Characteristics'!$C:$C,0))),"",INDEX('Policy Characteristics'!K:K,MATCH($C650,'Policy Characteristics'!$C:$C,0)))</f>
        <v>industry-ag-main.html#fuel-switching</v>
      </c>
      <c r="R650" s="293" t="str">
        <f>IF(ISBLANK(INDEX('Policy Characteristics'!L:L,MATCH($C650,'Policy Characteristics'!$C:$C,0))),"",INDEX('Policy Characteristics'!L:L,MATCH($C650,'Policy Characteristics'!$C:$C,0)))</f>
        <v>industry-elec-and-hydrogen.html</v>
      </c>
    </row>
    <row r="651" spans="1:18" x14ac:dyDescent="0.25">
      <c r="A651" s="293" t="str">
        <f>IF(ISBLANK(INDEX('Policy Characteristics'!A:A,MATCH($C651,'Policy Characteristics'!$C:$C,0))),"",INDEX('Policy Characteristics'!A:A,MATCH($C651,'Policy Characteristics'!$C:$C,0)))</f>
        <v>Industry</v>
      </c>
      <c r="B651" s="294" t="str">
        <f>IF(ISBLANK(INDEX('Policy Characteristics'!B:B,MATCH($C651,'Policy Characteristics'!$C:$C,0))),"",INDEX('Policy Characteristics'!B:B,MATCH($C651,'Policy Characteristics'!$C:$C,0)))</f>
        <v>Electrification + Hydrogen (Med &amp; High Temp)</v>
      </c>
      <c r="C651" s="293" t="str">
        <f t="shared" si="35"/>
        <v>Fraction of Med and High Temp Industrial Heat Shifted to Other Fuels</v>
      </c>
      <c r="D651" s="299" t="s">
        <v>777</v>
      </c>
      <c r="E651" s="298" t="s">
        <v>803</v>
      </c>
      <c r="F651" t="s">
        <v>778</v>
      </c>
      <c r="G651" s="298" t="s">
        <v>804</v>
      </c>
      <c r="H651" s="20">
        <v>1392</v>
      </c>
      <c r="I651" s="295" t="s">
        <v>660</v>
      </c>
      <c r="J651" s="296" t="str">
        <f>IF(ISBLANK(INDEX('Policy Characteristics'!D:D,MATCH($C651,'Policy Characteristics'!$C:$C,0))),"",INDEX('Policy Characteristics'!D:D,MATCH($C651,'Policy Characteristics'!$C:$C,0)))</f>
        <v>Electrification + Hydrogen</v>
      </c>
      <c r="K651" s="293" t="str">
        <f>IF(ISBLANK(INDEX('Policy Characteristics'!E:E,MATCH($C651,'Policy Characteristics'!$C:$C,0))),"",INDEX('Policy Characteristics'!E:E,MATCH($C651,'Policy Characteristics'!$C:$C,0)))</f>
        <v>indst med and high temp fuel type shifting</v>
      </c>
      <c r="L651" s="237">
        <f>IF(ISBLANK(INDEX('Policy Characteristics'!F:F,MATCH($C651,'Policy Characteristics'!$C:$C,0))),"",INDEX('Policy Characteristics'!F:F,MATCH($C651,'Policy Characteristics'!$C:$C,0)))</f>
        <v>0</v>
      </c>
      <c r="M651" s="237">
        <f>IF(ISBLANK(INDEX('Policy Characteristics'!G:G,MATCH($C651,'Policy Characteristics'!$C:$C,0))),"",INDEX('Policy Characteristics'!G:G,MATCH($C651,'Policy Characteristics'!$C:$C,0)))</f>
        <v>1</v>
      </c>
      <c r="N651" s="237">
        <f>IF(ISBLANK(INDEX('Policy Characteristics'!H:H,MATCH($C651,'Policy Characteristics'!$C:$C,0))),"",INDEX('Policy Characteristics'!H:H,MATCH($C651,'Policy Characteristics'!$C:$C,0)))</f>
        <v>0.01</v>
      </c>
      <c r="O651" s="293" t="str">
        <f>IF(ISBLANK(INDEX('Policy Characteristics'!I:I,MATCH($C651,'Policy Characteristics'!$C:$C,0))),"",INDEX('Policy Characteristics'!I:I,MATCH($C651,'Policy Characteristics'!$C:$C,0)))</f>
        <v>% of fuel shifted</v>
      </c>
      <c r="P651" s="293"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1" s="293" t="str">
        <f>IF(ISBLANK(INDEX('Policy Characteristics'!K:K,MATCH($C651,'Policy Characteristics'!$C:$C,0))),"",INDEX('Policy Characteristics'!K:K,MATCH($C651,'Policy Characteristics'!$C:$C,0)))</f>
        <v>industry-ag-main.html#fuel-switching</v>
      </c>
      <c r="R651" s="293" t="str">
        <f>IF(ISBLANK(INDEX('Policy Characteristics'!L:L,MATCH($C651,'Policy Characteristics'!$C:$C,0))),"",INDEX('Policy Characteristics'!L:L,MATCH($C651,'Policy Characteristics'!$C:$C,0)))</f>
        <v>industry-elec-and-hydrogen.html</v>
      </c>
    </row>
    <row r="652" spans="1:18" x14ac:dyDescent="0.25">
      <c r="A652" s="293" t="str">
        <f>IF(ISBLANK(INDEX('Policy Characteristics'!A:A,MATCH($C652,'Policy Characteristics'!$C:$C,0))),"",INDEX('Policy Characteristics'!A:A,MATCH($C652,'Policy Characteristics'!$C:$C,0)))</f>
        <v>Industry</v>
      </c>
      <c r="B652" s="294" t="str">
        <f>IF(ISBLANK(INDEX('Policy Characteristics'!B:B,MATCH($C652,'Policy Characteristics'!$C:$C,0))),"",INDEX('Policy Characteristics'!B:B,MATCH($C652,'Policy Characteristics'!$C:$C,0)))</f>
        <v>Electrification + Hydrogen (Med &amp; High Temp)</v>
      </c>
      <c r="C652" s="293" t="str">
        <f t="shared" si="35"/>
        <v>Fraction of Med and High Temp Industrial Heat Shifted to Other Fuels</v>
      </c>
      <c r="D652" s="299" t="s">
        <v>777</v>
      </c>
      <c r="E652" s="298" t="s">
        <v>805</v>
      </c>
      <c r="F652" t="s">
        <v>778</v>
      </c>
      <c r="G652" s="298" t="s">
        <v>806</v>
      </c>
      <c r="H652" s="20">
        <v>1393</v>
      </c>
      <c r="I652" s="295" t="s">
        <v>660</v>
      </c>
      <c r="J652" s="296" t="str">
        <f>IF(ISBLANK(INDEX('Policy Characteristics'!D:D,MATCH($C652,'Policy Characteristics'!$C:$C,0))),"",INDEX('Policy Characteristics'!D:D,MATCH($C652,'Policy Characteristics'!$C:$C,0)))</f>
        <v>Electrification + Hydrogen</v>
      </c>
      <c r="K652" s="293" t="str">
        <f>IF(ISBLANK(INDEX('Policy Characteristics'!E:E,MATCH($C652,'Policy Characteristics'!$C:$C,0))),"",INDEX('Policy Characteristics'!E:E,MATCH($C652,'Policy Characteristics'!$C:$C,0)))</f>
        <v>indst med and high temp fuel type shifting</v>
      </c>
      <c r="L652" s="237">
        <f>IF(ISBLANK(INDEX('Policy Characteristics'!F:F,MATCH($C652,'Policy Characteristics'!$C:$C,0))),"",INDEX('Policy Characteristics'!F:F,MATCH($C652,'Policy Characteristics'!$C:$C,0)))</f>
        <v>0</v>
      </c>
      <c r="M652" s="237">
        <f>IF(ISBLANK(INDEX('Policy Characteristics'!G:G,MATCH($C652,'Policy Characteristics'!$C:$C,0))),"",INDEX('Policy Characteristics'!G:G,MATCH($C652,'Policy Characteristics'!$C:$C,0)))</f>
        <v>1</v>
      </c>
      <c r="N652" s="237">
        <f>IF(ISBLANK(INDEX('Policy Characteristics'!H:H,MATCH($C652,'Policy Characteristics'!$C:$C,0))),"",INDEX('Policy Characteristics'!H:H,MATCH($C652,'Policy Characteristics'!$C:$C,0)))</f>
        <v>0.01</v>
      </c>
      <c r="O652" s="293" t="str">
        <f>IF(ISBLANK(INDEX('Policy Characteristics'!I:I,MATCH($C652,'Policy Characteristics'!$C:$C,0))),"",INDEX('Policy Characteristics'!I:I,MATCH($C652,'Policy Characteristics'!$C:$C,0)))</f>
        <v>% of fuel shifted</v>
      </c>
      <c r="P652" s="293"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2" s="293" t="str">
        <f>IF(ISBLANK(INDEX('Policy Characteristics'!K:K,MATCH($C652,'Policy Characteristics'!$C:$C,0))),"",INDEX('Policy Characteristics'!K:K,MATCH($C652,'Policy Characteristics'!$C:$C,0)))</f>
        <v>industry-ag-main.html#fuel-switching</v>
      </c>
      <c r="R652" s="293" t="str">
        <f>IF(ISBLANK(INDEX('Policy Characteristics'!L:L,MATCH($C652,'Policy Characteristics'!$C:$C,0))),"",INDEX('Policy Characteristics'!L:L,MATCH($C652,'Policy Characteristics'!$C:$C,0)))</f>
        <v>industry-elec-and-hydrogen.html</v>
      </c>
    </row>
    <row r="653" spans="1:18" x14ac:dyDescent="0.25">
      <c r="A653" s="293" t="str">
        <f>IF(ISBLANK(INDEX('Policy Characteristics'!A:A,MATCH($C653,'Policy Characteristics'!$C:$C,0))),"",INDEX('Policy Characteristics'!A:A,MATCH($C653,'Policy Characteristics'!$C:$C,0)))</f>
        <v>Industry</v>
      </c>
      <c r="B653" s="294" t="str">
        <f>IF(ISBLANK(INDEX('Policy Characteristics'!B:B,MATCH($C653,'Policy Characteristics'!$C:$C,0))),"",INDEX('Policy Characteristics'!B:B,MATCH($C653,'Policy Characteristics'!$C:$C,0)))</f>
        <v>Electrification + Hydrogen (Med &amp; High Temp)</v>
      </c>
      <c r="C653" s="293" t="str">
        <f t="shared" si="35"/>
        <v>Fraction of Med and High Temp Industrial Heat Shifted to Other Fuels</v>
      </c>
      <c r="D653" s="299" t="s">
        <v>777</v>
      </c>
      <c r="E653" s="298" t="s">
        <v>807</v>
      </c>
      <c r="F653" t="s">
        <v>778</v>
      </c>
      <c r="G653" s="298" t="s">
        <v>808</v>
      </c>
      <c r="H653" s="20">
        <v>1394</v>
      </c>
      <c r="I653" s="295" t="s">
        <v>660</v>
      </c>
      <c r="J653" s="296" t="str">
        <f>IF(ISBLANK(INDEX('Policy Characteristics'!D:D,MATCH($C653,'Policy Characteristics'!$C:$C,0))),"",INDEX('Policy Characteristics'!D:D,MATCH($C653,'Policy Characteristics'!$C:$C,0)))</f>
        <v>Electrification + Hydrogen</v>
      </c>
      <c r="K653" s="293" t="str">
        <f>IF(ISBLANK(INDEX('Policy Characteristics'!E:E,MATCH($C653,'Policy Characteristics'!$C:$C,0))),"",INDEX('Policy Characteristics'!E:E,MATCH($C653,'Policy Characteristics'!$C:$C,0)))</f>
        <v>indst med and high temp fuel type shifting</v>
      </c>
      <c r="L653" s="237">
        <f>IF(ISBLANK(INDEX('Policy Characteristics'!F:F,MATCH($C653,'Policy Characteristics'!$C:$C,0))),"",INDEX('Policy Characteristics'!F:F,MATCH($C653,'Policy Characteristics'!$C:$C,0)))</f>
        <v>0</v>
      </c>
      <c r="M653" s="237">
        <f>IF(ISBLANK(INDEX('Policy Characteristics'!G:G,MATCH($C653,'Policy Characteristics'!$C:$C,0))),"",INDEX('Policy Characteristics'!G:G,MATCH($C653,'Policy Characteristics'!$C:$C,0)))</f>
        <v>1</v>
      </c>
      <c r="N653" s="237">
        <f>IF(ISBLANK(INDEX('Policy Characteristics'!H:H,MATCH($C653,'Policy Characteristics'!$C:$C,0))),"",INDEX('Policy Characteristics'!H:H,MATCH($C653,'Policy Characteristics'!$C:$C,0)))</f>
        <v>0.01</v>
      </c>
      <c r="O653" s="293" t="str">
        <f>IF(ISBLANK(INDEX('Policy Characteristics'!I:I,MATCH($C653,'Policy Characteristics'!$C:$C,0))),"",INDEX('Policy Characteristics'!I:I,MATCH($C653,'Policy Characteristics'!$C:$C,0)))</f>
        <v>% of fuel shifted</v>
      </c>
      <c r="P653" s="293"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3" s="293" t="str">
        <f>IF(ISBLANK(INDEX('Policy Characteristics'!K:K,MATCH($C653,'Policy Characteristics'!$C:$C,0))),"",INDEX('Policy Characteristics'!K:K,MATCH($C653,'Policy Characteristics'!$C:$C,0)))</f>
        <v>industry-ag-main.html#fuel-switching</v>
      </c>
      <c r="R653" s="293" t="str">
        <f>IF(ISBLANK(INDEX('Policy Characteristics'!L:L,MATCH($C653,'Policy Characteristics'!$C:$C,0))),"",INDEX('Policy Characteristics'!L:L,MATCH($C653,'Policy Characteristics'!$C:$C,0)))</f>
        <v>industry-elec-and-hydrogen.html</v>
      </c>
    </row>
    <row r="654" spans="1:18" x14ac:dyDescent="0.25">
      <c r="A654" s="293" t="str">
        <f>IF(ISBLANK(INDEX('Policy Characteristics'!A:A,MATCH($C654,'Policy Characteristics'!$C:$C,0))),"",INDEX('Policy Characteristics'!A:A,MATCH($C654,'Policy Characteristics'!$C:$C,0)))</f>
        <v>Industry</v>
      </c>
      <c r="B654" s="294" t="str">
        <f>IF(ISBLANK(INDEX('Policy Characteristics'!B:B,MATCH($C654,'Policy Characteristics'!$C:$C,0))),"",INDEX('Policy Characteristics'!B:B,MATCH($C654,'Policy Characteristics'!$C:$C,0)))</f>
        <v>Electrification + Hydrogen (Med &amp; High Temp)</v>
      </c>
      <c r="C654" s="293" t="str">
        <f t="shared" si="35"/>
        <v>Fraction of Med and High Temp Industrial Heat Shifted to Other Fuels</v>
      </c>
      <c r="D654" s="299" t="s">
        <v>777</v>
      </c>
      <c r="E654" s="298" t="s">
        <v>809</v>
      </c>
      <c r="F654" t="s">
        <v>778</v>
      </c>
      <c r="G654" s="298" t="s">
        <v>810</v>
      </c>
      <c r="H654" s="20">
        <v>1395</v>
      </c>
      <c r="I654" s="295" t="s">
        <v>660</v>
      </c>
      <c r="J654" s="296" t="str">
        <f>IF(ISBLANK(INDEX('Policy Characteristics'!D:D,MATCH($C654,'Policy Characteristics'!$C:$C,0))),"",INDEX('Policy Characteristics'!D:D,MATCH($C654,'Policy Characteristics'!$C:$C,0)))</f>
        <v>Electrification + Hydrogen</v>
      </c>
      <c r="K654" s="293" t="str">
        <f>IF(ISBLANK(INDEX('Policy Characteristics'!E:E,MATCH($C654,'Policy Characteristics'!$C:$C,0))),"",INDEX('Policy Characteristics'!E:E,MATCH($C654,'Policy Characteristics'!$C:$C,0)))</f>
        <v>indst med and high temp fuel type shifting</v>
      </c>
      <c r="L654" s="237">
        <f>IF(ISBLANK(INDEX('Policy Characteristics'!F:F,MATCH($C654,'Policy Characteristics'!$C:$C,0))),"",INDEX('Policy Characteristics'!F:F,MATCH($C654,'Policy Characteristics'!$C:$C,0)))</f>
        <v>0</v>
      </c>
      <c r="M654" s="237">
        <f>IF(ISBLANK(INDEX('Policy Characteristics'!G:G,MATCH($C654,'Policy Characteristics'!$C:$C,0))),"",INDEX('Policy Characteristics'!G:G,MATCH($C654,'Policy Characteristics'!$C:$C,0)))</f>
        <v>1</v>
      </c>
      <c r="N654" s="237">
        <f>IF(ISBLANK(INDEX('Policy Characteristics'!H:H,MATCH($C654,'Policy Characteristics'!$C:$C,0))),"",INDEX('Policy Characteristics'!H:H,MATCH($C654,'Policy Characteristics'!$C:$C,0)))</f>
        <v>0.01</v>
      </c>
      <c r="O654" s="293" t="str">
        <f>IF(ISBLANK(INDEX('Policy Characteristics'!I:I,MATCH($C654,'Policy Characteristics'!$C:$C,0))),"",INDEX('Policy Characteristics'!I:I,MATCH($C654,'Policy Characteristics'!$C:$C,0)))</f>
        <v>% of fuel shifted</v>
      </c>
      <c r="P654" s="293"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4" s="293" t="str">
        <f>IF(ISBLANK(INDEX('Policy Characteristics'!K:K,MATCH($C654,'Policy Characteristics'!$C:$C,0))),"",INDEX('Policy Characteristics'!K:K,MATCH($C654,'Policy Characteristics'!$C:$C,0)))</f>
        <v>industry-ag-main.html#fuel-switching</v>
      </c>
      <c r="R654" s="293" t="str">
        <f>IF(ISBLANK(INDEX('Policy Characteristics'!L:L,MATCH($C654,'Policy Characteristics'!$C:$C,0))),"",INDEX('Policy Characteristics'!L:L,MATCH($C654,'Policy Characteristics'!$C:$C,0)))</f>
        <v>industry-elec-and-hydrogen.html</v>
      </c>
    </row>
    <row r="655" spans="1:18" x14ac:dyDescent="0.25">
      <c r="A655" s="293" t="str">
        <f>IF(ISBLANK(INDEX('Policy Characteristics'!A:A,MATCH($C655,'Policy Characteristics'!$C:$C,0))),"",INDEX('Policy Characteristics'!A:A,MATCH($C655,'Policy Characteristics'!$C:$C,0)))</f>
        <v>Industry</v>
      </c>
      <c r="B655" s="294" t="str">
        <f>IF(ISBLANK(INDEX('Policy Characteristics'!B:B,MATCH($C655,'Policy Characteristics'!$C:$C,0))),"",INDEX('Policy Characteristics'!B:B,MATCH($C655,'Policy Characteristics'!$C:$C,0)))</f>
        <v>Electrification + Hydrogen (Med &amp; High Temp)</v>
      </c>
      <c r="C655" s="293" t="str">
        <f t="shared" si="35"/>
        <v>Fraction of Med and High Temp Industrial Heat Shifted to Other Fuels</v>
      </c>
      <c r="D655" s="299" t="s">
        <v>777</v>
      </c>
      <c r="E655" s="298" t="s">
        <v>811</v>
      </c>
      <c r="F655" t="s">
        <v>778</v>
      </c>
      <c r="G655" s="298" t="s">
        <v>812</v>
      </c>
      <c r="H655" s="20">
        <v>1396</v>
      </c>
      <c r="I655" s="295" t="s">
        <v>660</v>
      </c>
      <c r="J655" s="296" t="str">
        <f>IF(ISBLANK(INDEX('Policy Characteristics'!D:D,MATCH($C655,'Policy Characteristics'!$C:$C,0))),"",INDEX('Policy Characteristics'!D:D,MATCH($C655,'Policy Characteristics'!$C:$C,0)))</f>
        <v>Electrification + Hydrogen</v>
      </c>
      <c r="K655" s="293" t="str">
        <f>IF(ISBLANK(INDEX('Policy Characteristics'!E:E,MATCH($C655,'Policy Characteristics'!$C:$C,0))),"",INDEX('Policy Characteristics'!E:E,MATCH($C655,'Policy Characteristics'!$C:$C,0)))</f>
        <v>indst med and high temp fuel type shifting</v>
      </c>
      <c r="L655" s="237">
        <f>IF(ISBLANK(INDEX('Policy Characteristics'!F:F,MATCH($C655,'Policy Characteristics'!$C:$C,0))),"",INDEX('Policy Characteristics'!F:F,MATCH($C655,'Policy Characteristics'!$C:$C,0)))</f>
        <v>0</v>
      </c>
      <c r="M655" s="237">
        <f>IF(ISBLANK(INDEX('Policy Characteristics'!G:G,MATCH($C655,'Policy Characteristics'!$C:$C,0))),"",INDEX('Policy Characteristics'!G:G,MATCH($C655,'Policy Characteristics'!$C:$C,0)))</f>
        <v>1</v>
      </c>
      <c r="N655" s="237">
        <f>IF(ISBLANK(INDEX('Policy Characteristics'!H:H,MATCH($C655,'Policy Characteristics'!$C:$C,0))),"",INDEX('Policy Characteristics'!H:H,MATCH($C655,'Policy Characteristics'!$C:$C,0)))</f>
        <v>0.01</v>
      </c>
      <c r="O655" s="293" t="str">
        <f>IF(ISBLANK(INDEX('Policy Characteristics'!I:I,MATCH($C655,'Policy Characteristics'!$C:$C,0))),"",INDEX('Policy Characteristics'!I:I,MATCH($C655,'Policy Characteristics'!$C:$C,0)))</f>
        <v>% of fuel shifted</v>
      </c>
      <c r="P655" s="293"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5" s="293" t="str">
        <f>IF(ISBLANK(INDEX('Policy Characteristics'!K:K,MATCH($C655,'Policy Characteristics'!$C:$C,0))),"",INDEX('Policy Characteristics'!K:K,MATCH($C655,'Policy Characteristics'!$C:$C,0)))</f>
        <v>industry-ag-main.html#fuel-switching</v>
      </c>
      <c r="R655" s="293" t="str">
        <f>IF(ISBLANK(INDEX('Policy Characteristics'!L:L,MATCH($C655,'Policy Characteristics'!$C:$C,0))),"",INDEX('Policy Characteristics'!L:L,MATCH($C655,'Policy Characteristics'!$C:$C,0)))</f>
        <v>industry-elec-and-hydrogen.html</v>
      </c>
    </row>
    <row r="656" spans="1:18" x14ac:dyDescent="0.25">
      <c r="A656" s="293" t="str">
        <f>IF(ISBLANK(INDEX('Policy Characteristics'!A:A,MATCH($C656,'Policy Characteristics'!$C:$C,0))),"",INDEX('Policy Characteristics'!A:A,MATCH($C656,'Policy Characteristics'!$C:$C,0)))</f>
        <v>Industry</v>
      </c>
      <c r="B656" s="294" t="str">
        <f>IF(ISBLANK(INDEX('Policy Characteristics'!B:B,MATCH($C656,'Policy Characteristics'!$C:$C,0))),"",INDEX('Policy Characteristics'!B:B,MATCH($C656,'Policy Characteristics'!$C:$C,0)))</f>
        <v>Electrification + Hydrogen (Med &amp; High Temp)</v>
      </c>
      <c r="C656" s="293" t="str">
        <f t="shared" si="35"/>
        <v>Fraction of Med and High Temp Industrial Heat Shifted to Other Fuels</v>
      </c>
      <c r="D656" s="299" t="s">
        <v>777</v>
      </c>
      <c r="E656" s="298" t="s">
        <v>813</v>
      </c>
      <c r="F656" t="s">
        <v>778</v>
      </c>
      <c r="G656" s="298" t="s">
        <v>814</v>
      </c>
      <c r="H656" s="20">
        <v>1397</v>
      </c>
      <c r="I656" s="295" t="s">
        <v>650</v>
      </c>
      <c r="J656" s="296" t="str">
        <f>IF(ISBLANK(INDEX('Policy Characteristics'!D:D,MATCH($C656,'Policy Characteristics'!$C:$C,0))),"",INDEX('Policy Characteristics'!D:D,MATCH($C656,'Policy Characteristics'!$C:$C,0)))</f>
        <v>Electrification + Hydrogen</v>
      </c>
      <c r="K656" s="293" t="str">
        <f>IF(ISBLANK(INDEX('Policy Characteristics'!E:E,MATCH($C656,'Policy Characteristics'!$C:$C,0))),"",INDEX('Policy Characteristics'!E:E,MATCH($C656,'Policy Characteristics'!$C:$C,0)))</f>
        <v>indst med and high temp fuel type shifting</v>
      </c>
      <c r="L656" s="237">
        <f>IF(ISBLANK(INDEX('Policy Characteristics'!F:F,MATCH($C656,'Policy Characteristics'!$C:$C,0))),"",INDEX('Policy Characteristics'!F:F,MATCH($C656,'Policy Characteristics'!$C:$C,0)))</f>
        <v>0</v>
      </c>
      <c r="M656" s="237">
        <f>IF(ISBLANK(INDEX('Policy Characteristics'!G:G,MATCH($C656,'Policy Characteristics'!$C:$C,0))),"",INDEX('Policy Characteristics'!G:G,MATCH($C656,'Policy Characteristics'!$C:$C,0)))</f>
        <v>1</v>
      </c>
      <c r="N656" s="237">
        <f>IF(ISBLANK(INDEX('Policy Characteristics'!H:H,MATCH($C656,'Policy Characteristics'!$C:$C,0))),"",INDEX('Policy Characteristics'!H:H,MATCH($C656,'Policy Characteristics'!$C:$C,0)))</f>
        <v>0.01</v>
      </c>
      <c r="O656" s="293" t="str">
        <f>IF(ISBLANK(INDEX('Policy Characteristics'!I:I,MATCH($C656,'Policy Characteristics'!$C:$C,0))),"",INDEX('Policy Characteristics'!I:I,MATCH($C656,'Policy Characteristics'!$C:$C,0)))</f>
        <v>% of fuel shifted</v>
      </c>
      <c r="P656" s="293"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6" s="293" t="str">
        <f>IF(ISBLANK(INDEX('Policy Characteristics'!K:K,MATCH($C656,'Policy Characteristics'!$C:$C,0))),"",INDEX('Policy Characteristics'!K:K,MATCH($C656,'Policy Characteristics'!$C:$C,0)))</f>
        <v>industry-ag-main.html#fuel-switching</v>
      </c>
      <c r="R656" s="293" t="str">
        <f>IF(ISBLANK(INDEX('Policy Characteristics'!L:L,MATCH($C656,'Policy Characteristics'!$C:$C,0))),"",INDEX('Policy Characteristics'!L:L,MATCH($C656,'Policy Characteristics'!$C:$C,0)))</f>
        <v>industry-elec-and-hydrogen.html</v>
      </c>
    </row>
    <row r="657" spans="1:18" x14ac:dyDescent="0.25">
      <c r="A657" s="293" t="str">
        <f>IF(ISBLANK(INDEX('Policy Characteristics'!A:A,MATCH($C657,'Policy Characteristics'!$C:$C,0))),"",INDEX('Policy Characteristics'!A:A,MATCH($C657,'Policy Characteristics'!$C:$C,0)))</f>
        <v>Industry</v>
      </c>
      <c r="B657" s="294" t="str">
        <f>IF(ISBLANK(INDEX('Policy Characteristics'!B:B,MATCH($C657,'Policy Characteristics'!$C:$C,0))),"",INDEX('Policy Characteristics'!B:B,MATCH($C657,'Policy Characteristics'!$C:$C,0)))</f>
        <v>Electrification + Hydrogen (Med &amp; High Temp)</v>
      </c>
      <c r="C657" s="293" t="str">
        <f t="shared" si="35"/>
        <v>Fraction of Med and High Temp Industrial Heat Shifted to Other Fuels</v>
      </c>
      <c r="D657" s="299" t="s">
        <v>779</v>
      </c>
      <c r="E657" s="298" t="s">
        <v>795</v>
      </c>
      <c r="F657" t="s">
        <v>780</v>
      </c>
      <c r="G657" s="298" t="s">
        <v>796</v>
      </c>
      <c r="H657" s="20">
        <v>1398</v>
      </c>
      <c r="I657" s="295" t="s">
        <v>650</v>
      </c>
      <c r="J657" s="296" t="str">
        <f>IF(ISBLANK(INDEX('Policy Characteristics'!D:D,MATCH($C657,'Policy Characteristics'!$C:$C,0))),"",INDEX('Policy Characteristics'!D:D,MATCH($C657,'Policy Characteristics'!$C:$C,0)))</f>
        <v>Electrification + Hydrogen</v>
      </c>
      <c r="K657" s="293" t="str">
        <f>IF(ISBLANK(INDEX('Policy Characteristics'!E:E,MATCH($C657,'Policy Characteristics'!$C:$C,0))),"",INDEX('Policy Characteristics'!E:E,MATCH($C657,'Policy Characteristics'!$C:$C,0)))</f>
        <v>indst med and high temp fuel type shifting</v>
      </c>
      <c r="L657" s="237">
        <f>IF(ISBLANK(INDEX('Policy Characteristics'!F:F,MATCH($C657,'Policy Characteristics'!$C:$C,0))),"",INDEX('Policy Characteristics'!F:F,MATCH($C657,'Policy Characteristics'!$C:$C,0)))</f>
        <v>0</v>
      </c>
      <c r="M657" s="237">
        <f>IF(ISBLANK(INDEX('Policy Characteristics'!G:G,MATCH($C657,'Policy Characteristics'!$C:$C,0))),"",INDEX('Policy Characteristics'!G:G,MATCH($C657,'Policy Characteristics'!$C:$C,0)))</f>
        <v>1</v>
      </c>
      <c r="N657" s="237">
        <f>IF(ISBLANK(INDEX('Policy Characteristics'!H:H,MATCH($C657,'Policy Characteristics'!$C:$C,0))),"",INDEX('Policy Characteristics'!H:H,MATCH($C657,'Policy Characteristics'!$C:$C,0)))</f>
        <v>0.01</v>
      </c>
      <c r="O657" s="293" t="str">
        <f>IF(ISBLANK(INDEX('Policy Characteristics'!I:I,MATCH($C657,'Policy Characteristics'!$C:$C,0))),"",INDEX('Policy Characteristics'!I:I,MATCH($C657,'Policy Characteristics'!$C:$C,0)))</f>
        <v>% of fuel shifted</v>
      </c>
      <c r="P657" s="293"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7" s="293" t="str">
        <f>IF(ISBLANK(INDEX('Policy Characteristics'!K:K,MATCH($C657,'Policy Characteristics'!$C:$C,0))),"",INDEX('Policy Characteristics'!K:K,MATCH($C657,'Policy Characteristics'!$C:$C,0)))</f>
        <v>industry-ag-main.html#fuel-switching</v>
      </c>
      <c r="R657" s="293" t="str">
        <f>IF(ISBLANK(INDEX('Policy Characteristics'!L:L,MATCH($C657,'Policy Characteristics'!$C:$C,0))),"",INDEX('Policy Characteristics'!L:L,MATCH($C657,'Policy Characteristics'!$C:$C,0)))</f>
        <v>industry-elec-and-hydrogen.html</v>
      </c>
    </row>
    <row r="658" spans="1:18" x14ac:dyDescent="0.25">
      <c r="A658" s="293" t="str">
        <f>IF(ISBLANK(INDEX('Policy Characteristics'!A:A,MATCH($C658,'Policy Characteristics'!$C:$C,0))),"",INDEX('Policy Characteristics'!A:A,MATCH($C658,'Policy Characteristics'!$C:$C,0)))</f>
        <v>Industry</v>
      </c>
      <c r="B658" s="294" t="str">
        <f>IF(ISBLANK(INDEX('Policy Characteristics'!B:B,MATCH($C658,'Policy Characteristics'!$C:$C,0))),"",INDEX('Policy Characteristics'!B:B,MATCH($C658,'Policy Characteristics'!$C:$C,0)))</f>
        <v>Electrification + Hydrogen (Med &amp; High Temp)</v>
      </c>
      <c r="C658" s="293" t="str">
        <f t="shared" si="35"/>
        <v>Fraction of Med and High Temp Industrial Heat Shifted to Other Fuels</v>
      </c>
      <c r="D658" s="299" t="s">
        <v>779</v>
      </c>
      <c r="E658" s="298" t="s">
        <v>797</v>
      </c>
      <c r="F658" t="s">
        <v>780</v>
      </c>
      <c r="G658" s="298" t="s">
        <v>798</v>
      </c>
      <c r="H658" s="20">
        <v>1399</v>
      </c>
      <c r="I658" s="295" t="s">
        <v>660</v>
      </c>
      <c r="J658" s="296" t="str">
        <f>IF(ISBLANK(INDEX('Policy Characteristics'!D:D,MATCH($C658,'Policy Characteristics'!$C:$C,0))),"",INDEX('Policy Characteristics'!D:D,MATCH($C658,'Policy Characteristics'!$C:$C,0)))</f>
        <v>Electrification + Hydrogen</v>
      </c>
      <c r="K658" s="293" t="str">
        <f>IF(ISBLANK(INDEX('Policy Characteristics'!E:E,MATCH($C658,'Policy Characteristics'!$C:$C,0))),"",INDEX('Policy Characteristics'!E:E,MATCH($C658,'Policy Characteristics'!$C:$C,0)))</f>
        <v>indst med and high temp fuel type shifting</v>
      </c>
      <c r="L658" s="237">
        <f>IF(ISBLANK(INDEX('Policy Characteristics'!F:F,MATCH($C658,'Policy Characteristics'!$C:$C,0))),"",INDEX('Policy Characteristics'!F:F,MATCH($C658,'Policy Characteristics'!$C:$C,0)))</f>
        <v>0</v>
      </c>
      <c r="M658" s="237">
        <f>IF(ISBLANK(INDEX('Policy Characteristics'!G:G,MATCH($C658,'Policy Characteristics'!$C:$C,0))),"",INDEX('Policy Characteristics'!G:G,MATCH($C658,'Policy Characteristics'!$C:$C,0)))</f>
        <v>1</v>
      </c>
      <c r="N658" s="237">
        <f>IF(ISBLANK(INDEX('Policy Characteristics'!H:H,MATCH($C658,'Policy Characteristics'!$C:$C,0))),"",INDEX('Policy Characteristics'!H:H,MATCH($C658,'Policy Characteristics'!$C:$C,0)))</f>
        <v>0.01</v>
      </c>
      <c r="O658" s="293" t="str">
        <f>IF(ISBLANK(INDEX('Policy Characteristics'!I:I,MATCH($C658,'Policy Characteristics'!$C:$C,0))),"",INDEX('Policy Characteristics'!I:I,MATCH($C658,'Policy Characteristics'!$C:$C,0)))</f>
        <v>% of fuel shifted</v>
      </c>
      <c r="P658" s="293"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8" s="293" t="str">
        <f>IF(ISBLANK(INDEX('Policy Characteristics'!K:K,MATCH($C658,'Policy Characteristics'!$C:$C,0))),"",INDEX('Policy Characteristics'!K:K,MATCH($C658,'Policy Characteristics'!$C:$C,0)))</f>
        <v>industry-ag-main.html#fuel-switching</v>
      </c>
      <c r="R658" s="293" t="str">
        <f>IF(ISBLANK(INDEX('Policy Characteristics'!L:L,MATCH($C658,'Policy Characteristics'!$C:$C,0))),"",INDEX('Policy Characteristics'!L:L,MATCH($C658,'Policy Characteristics'!$C:$C,0)))</f>
        <v>industry-elec-and-hydrogen.html</v>
      </c>
    </row>
    <row r="659" spans="1:18" x14ac:dyDescent="0.25">
      <c r="A659" s="293" t="str">
        <f>IF(ISBLANK(INDEX('Policy Characteristics'!A:A,MATCH($C659,'Policy Characteristics'!$C:$C,0))),"",INDEX('Policy Characteristics'!A:A,MATCH($C659,'Policy Characteristics'!$C:$C,0)))</f>
        <v>Industry</v>
      </c>
      <c r="B659" s="294" t="str">
        <f>IF(ISBLANK(INDEX('Policy Characteristics'!B:B,MATCH($C659,'Policy Characteristics'!$C:$C,0))),"",INDEX('Policy Characteristics'!B:B,MATCH($C659,'Policy Characteristics'!$C:$C,0)))</f>
        <v>Electrification + Hydrogen (Med &amp; High Temp)</v>
      </c>
      <c r="C659" s="293" t="str">
        <f t="shared" si="35"/>
        <v>Fraction of Med and High Temp Industrial Heat Shifted to Other Fuels</v>
      </c>
      <c r="D659" s="299" t="s">
        <v>779</v>
      </c>
      <c r="E659" s="298" t="s">
        <v>799</v>
      </c>
      <c r="F659" t="s">
        <v>780</v>
      </c>
      <c r="G659" s="298" t="s">
        <v>800</v>
      </c>
      <c r="H659" s="20">
        <v>1400</v>
      </c>
      <c r="I659" s="295" t="s">
        <v>660</v>
      </c>
      <c r="J659" s="296" t="str">
        <f>IF(ISBLANK(INDEX('Policy Characteristics'!D:D,MATCH($C659,'Policy Characteristics'!$C:$C,0))),"",INDEX('Policy Characteristics'!D:D,MATCH($C659,'Policy Characteristics'!$C:$C,0)))</f>
        <v>Electrification + Hydrogen</v>
      </c>
      <c r="K659" s="293" t="str">
        <f>IF(ISBLANK(INDEX('Policy Characteristics'!E:E,MATCH($C659,'Policy Characteristics'!$C:$C,0))),"",INDEX('Policy Characteristics'!E:E,MATCH($C659,'Policy Characteristics'!$C:$C,0)))</f>
        <v>indst med and high temp fuel type shifting</v>
      </c>
      <c r="L659" s="237">
        <f>IF(ISBLANK(INDEX('Policy Characteristics'!F:F,MATCH($C659,'Policy Characteristics'!$C:$C,0))),"",INDEX('Policy Characteristics'!F:F,MATCH($C659,'Policy Characteristics'!$C:$C,0)))</f>
        <v>0</v>
      </c>
      <c r="M659" s="237">
        <f>IF(ISBLANK(INDEX('Policy Characteristics'!G:G,MATCH($C659,'Policy Characteristics'!$C:$C,0))),"",INDEX('Policy Characteristics'!G:G,MATCH($C659,'Policy Characteristics'!$C:$C,0)))</f>
        <v>1</v>
      </c>
      <c r="N659" s="237">
        <f>IF(ISBLANK(INDEX('Policy Characteristics'!H:H,MATCH($C659,'Policy Characteristics'!$C:$C,0))),"",INDEX('Policy Characteristics'!H:H,MATCH($C659,'Policy Characteristics'!$C:$C,0)))</f>
        <v>0.01</v>
      </c>
      <c r="O659" s="293" t="str">
        <f>IF(ISBLANK(INDEX('Policy Characteristics'!I:I,MATCH($C659,'Policy Characteristics'!$C:$C,0))),"",INDEX('Policy Characteristics'!I:I,MATCH($C659,'Policy Characteristics'!$C:$C,0)))</f>
        <v>% of fuel shifted</v>
      </c>
      <c r="P659" s="293"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9" s="293" t="str">
        <f>IF(ISBLANK(INDEX('Policy Characteristics'!K:K,MATCH($C659,'Policy Characteristics'!$C:$C,0))),"",INDEX('Policy Characteristics'!K:K,MATCH($C659,'Policy Characteristics'!$C:$C,0)))</f>
        <v>industry-ag-main.html#fuel-switching</v>
      </c>
      <c r="R659" s="293" t="str">
        <f>IF(ISBLANK(INDEX('Policy Characteristics'!L:L,MATCH($C659,'Policy Characteristics'!$C:$C,0))),"",INDEX('Policy Characteristics'!L:L,MATCH($C659,'Policy Characteristics'!$C:$C,0)))</f>
        <v>industry-elec-and-hydrogen.html</v>
      </c>
    </row>
    <row r="660" spans="1:18" x14ac:dyDescent="0.25">
      <c r="A660" s="293" t="str">
        <f>IF(ISBLANK(INDEX('Policy Characteristics'!A:A,MATCH($C660,'Policy Characteristics'!$C:$C,0))),"",INDEX('Policy Characteristics'!A:A,MATCH($C660,'Policy Characteristics'!$C:$C,0)))</f>
        <v>Industry</v>
      </c>
      <c r="B660" s="294" t="str">
        <f>IF(ISBLANK(INDEX('Policy Characteristics'!B:B,MATCH($C660,'Policy Characteristics'!$C:$C,0))),"",INDEX('Policy Characteristics'!B:B,MATCH($C660,'Policy Characteristics'!$C:$C,0)))</f>
        <v>Electrification + Hydrogen (Med &amp; High Temp)</v>
      </c>
      <c r="C660" s="293" t="str">
        <f t="shared" si="35"/>
        <v>Fraction of Med and High Temp Industrial Heat Shifted to Other Fuels</v>
      </c>
      <c r="D660" s="299" t="s">
        <v>779</v>
      </c>
      <c r="E660" s="298" t="s">
        <v>801</v>
      </c>
      <c r="F660" t="s">
        <v>780</v>
      </c>
      <c r="G660" s="298" t="s">
        <v>802</v>
      </c>
      <c r="H660" s="20">
        <v>1401</v>
      </c>
      <c r="I660" s="295" t="s">
        <v>660</v>
      </c>
      <c r="J660" s="296" t="str">
        <f>IF(ISBLANK(INDEX('Policy Characteristics'!D:D,MATCH($C660,'Policy Characteristics'!$C:$C,0))),"",INDEX('Policy Characteristics'!D:D,MATCH($C660,'Policy Characteristics'!$C:$C,0)))</f>
        <v>Electrification + Hydrogen</v>
      </c>
      <c r="K660" s="293" t="str">
        <f>IF(ISBLANK(INDEX('Policy Characteristics'!E:E,MATCH($C660,'Policy Characteristics'!$C:$C,0))),"",INDEX('Policy Characteristics'!E:E,MATCH($C660,'Policy Characteristics'!$C:$C,0)))</f>
        <v>indst med and high temp fuel type shifting</v>
      </c>
      <c r="L660" s="237">
        <f>IF(ISBLANK(INDEX('Policy Characteristics'!F:F,MATCH($C660,'Policy Characteristics'!$C:$C,0))),"",INDEX('Policy Characteristics'!F:F,MATCH($C660,'Policy Characteristics'!$C:$C,0)))</f>
        <v>0</v>
      </c>
      <c r="M660" s="237">
        <f>IF(ISBLANK(INDEX('Policy Characteristics'!G:G,MATCH($C660,'Policy Characteristics'!$C:$C,0))),"",INDEX('Policy Characteristics'!G:G,MATCH($C660,'Policy Characteristics'!$C:$C,0)))</f>
        <v>1</v>
      </c>
      <c r="N660" s="237">
        <f>IF(ISBLANK(INDEX('Policy Characteristics'!H:H,MATCH($C660,'Policy Characteristics'!$C:$C,0))),"",INDEX('Policy Characteristics'!H:H,MATCH($C660,'Policy Characteristics'!$C:$C,0)))</f>
        <v>0.01</v>
      </c>
      <c r="O660" s="293" t="str">
        <f>IF(ISBLANK(INDEX('Policy Characteristics'!I:I,MATCH($C660,'Policy Characteristics'!$C:$C,0))),"",INDEX('Policy Characteristics'!I:I,MATCH($C660,'Policy Characteristics'!$C:$C,0)))</f>
        <v>% of fuel shifted</v>
      </c>
      <c r="P660" s="293"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0" s="293" t="str">
        <f>IF(ISBLANK(INDEX('Policy Characteristics'!K:K,MATCH($C660,'Policy Characteristics'!$C:$C,0))),"",INDEX('Policy Characteristics'!K:K,MATCH($C660,'Policy Characteristics'!$C:$C,0)))</f>
        <v>industry-ag-main.html#fuel-switching</v>
      </c>
      <c r="R660" s="293" t="str">
        <f>IF(ISBLANK(INDEX('Policy Characteristics'!L:L,MATCH($C660,'Policy Characteristics'!$C:$C,0))),"",INDEX('Policy Characteristics'!L:L,MATCH($C660,'Policy Characteristics'!$C:$C,0)))</f>
        <v>industry-elec-and-hydrogen.html</v>
      </c>
    </row>
    <row r="661" spans="1:18" x14ac:dyDescent="0.25">
      <c r="A661" s="293" t="str">
        <f>IF(ISBLANK(INDEX('Policy Characteristics'!A:A,MATCH($C661,'Policy Characteristics'!$C:$C,0))),"",INDEX('Policy Characteristics'!A:A,MATCH($C661,'Policy Characteristics'!$C:$C,0)))</f>
        <v>Industry</v>
      </c>
      <c r="B661" s="294" t="str">
        <f>IF(ISBLANK(INDEX('Policy Characteristics'!B:B,MATCH($C661,'Policy Characteristics'!$C:$C,0))),"",INDEX('Policy Characteristics'!B:B,MATCH($C661,'Policy Characteristics'!$C:$C,0)))</f>
        <v>Electrification + Hydrogen (Med &amp; High Temp)</v>
      </c>
      <c r="C661" s="293" t="str">
        <f t="shared" si="35"/>
        <v>Fraction of Med and High Temp Industrial Heat Shifted to Other Fuels</v>
      </c>
      <c r="D661" s="299" t="s">
        <v>779</v>
      </c>
      <c r="E661" s="298" t="s">
        <v>803</v>
      </c>
      <c r="F661" t="s">
        <v>780</v>
      </c>
      <c r="G661" s="298" t="s">
        <v>804</v>
      </c>
      <c r="H661" s="20">
        <v>1402</v>
      </c>
      <c r="I661" s="295" t="s">
        <v>660</v>
      </c>
      <c r="J661" s="296" t="str">
        <f>IF(ISBLANK(INDEX('Policy Characteristics'!D:D,MATCH($C661,'Policy Characteristics'!$C:$C,0))),"",INDEX('Policy Characteristics'!D:D,MATCH($C661,'Policy Characteristics'!$C:$C,0)))</f>
        <v>Electrification + Hydrogen</v>
      </c>
      <c r="K661" s="293" t="str">
        <f>IF(ISBLANK(INDEX('Policy Characteristics'!E:E,MATCH($C661,'Policy Characteristics'!$C:$C,0))),"",INDEX('Policy Characteristics'!E:E,MATCH($C661,'Policy Characteristics'!$C:$C,0)))</f>
        <v>indst med and high temp fuel type shifting</v>
      </c>
      <c r="L661" s="237">
        <f>IF(ISBLANK(INDEX('Policy Characteristics'!F:F,MATCH($C661,'Policy Characteristics'!$C:$C,0))),"",INDEX('Policy Characteristics'!F:F,MATCH($C661,'Policy Characteristics'!$C:$C,0)))</f>
        <v>0</v>
      </c>
      <c r="M661" s="237">
        <f>IF(ISBLANK(INDEX('Policy Characteristics'!G:G,MATCH($C661,'Policy Characteristics'!$C:$C,0))),"",INDEX('Policy Characteristics'!G:G,MATCH($C661,'Policy Characteristics'!$C:$C,0)))</f>
        <v>1</v>
      </c>
      <c r="N661" s="237">
        <f>IF(ISBLANK(INDEX('Policy Characteristics'!H:H,MATCH($C661,'Policy Characteristics'!$C:$C,0))),"",INDEX('Policy Characteristics'!H:H,MATCH($C661,'Policy Characteristics'!$C:$C,0)))</f>
        <v>0.01</v>
      </c>
      <c r="O661" s="293" t="str">
        <f>IF(ISBLANK(INDEX('Policy Characteristics'!I:I,MATCH($C661,'Policy Characteristics'!$C:$C,0))),"",INDEX('Policy Characteristics'!I:I,MATCH($C661,'Policy Characteristics'!$C:$C,0)))</f>
        <v>% of fuel shifted</v>
      </c>
      <c r="P661" s="293"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1" s="293" t="str">
        <f>IF(ISBLANK(INDEX('Policy Characteristics'!K:K,MATCH($C661,'Policy Characteristics'!$C:$C,0))),"",INDEX('Policy Characteristics'!K:K,MATCH($C661,'Policy Characteristics'!$C:$C,0)))</f>
        <v>industry-ag-main.html#fuel-switching</v>
      </c>
      <c r="R661" s="293" t="str">
        <f>IF(ISBLANK(INDEX('Policy Characteristics'!L:L,MATCH($C661,'Policy Characteristics'!$C:$C,0))),"",INDEX('Policy Characteristics'!L:L,MATCH($C661,'Policy Characteristics'!$C:$C,0)))</f>
        <v>industry-elec-and-hydrogen.html</v>
      </c>
    </row>
    <row r="662" spans="1:18" x14ac:dyDescent="0.25">
      <c r="A662" s="293" t="str">
        <f>IF(ISBLANK(INDEX('Policy Characteristics'!A:A,MATCH($C662,'Policy Characteristics'!$C:$C,0))),"",INDEX('Policy Characteristics'!A:A,MATCH($C662,'Policy Characteristics'!$C:$C,0)))</f>
        <v>Industry</v>
      </c>
      <c r="B662" s="294" t="str">
        <f>IF(ISBLANK(INDEX('Policy Characteristics'!B:B,MATCH($C662,'Policy Characteristics'!$C:$C,0))),"",INDEX('Policy Characteristics'!B:B,MATCH($C662,'Policy Characteristics'!$C:$C,0)))</f>
        <v>Electrification + Hydrogen (Med &amp; High Temp)</v>
      </c>
      <c r="C662" s="293" t="str">
        <f t="shared" si="35"/>
        <v>Fraction of Med and High Temp Industrial Heat Shifted to Other Fuels</v>
      </c>
      <c r="D662" s="299" t="s">
        <v>779</v>
      </c>
      <c r="E662" s="298" t="s">
        <v>805</v>
      </c>
      <c r="F662" t="s">
        <v>780</v>
      </c>
      <c r="G662" s="298" t="s">
        <v>806</v>
      </c>
      <c r="H662" s="20">
        <v>1403</v>
      </c>
      <c r="I662" s="295" t="s">
        <v>660</v>
      </c>
      <c r="J662" s="296" t="str">
        <f>IF(ISBLANK(INDEX('Policy Characteristics'!D:D,MATCH($C662,'Policy Characteristics'!$C:$C,0))),"",INDEX('Policy Characteristics'!D:D,MATCH($C662,'Policy Characteristics'!$C:$C,0)))</f>
        <v>Electrification + Hydrogen</v>
      </c>
      <c r="K662" s="293" t="str">
        <f>IF(ISBLANK(INDEX('Policy Characteristics'!E:E,MATCH($C662,'Policy Characteristics'!$C:$C,0))),"",INDEX('Policy Characteristics'!E:E,MATCH($C662,'Policy Characteristics'!$C:$C,0)))</f>
        <v>indst med and high temp fuel type shifting</v>
      </c>
      <c r="L662" s="237">
        <f>IF(ISBLANK(INDEX('Policy Characteristics'!F:F,MATCH($C662,'Policy Characteristics'!$C:$C,0))),"",INDEX('Policy Characteristics'!F:F,MATCH($C662,'Policy Characteristics'!$C:$C,0)))</f>
        <v>0</v>
      </c>
      <c r="M662" s="237">
        <f>IF(ISBLANK(INDEX('Policy Characteristics'!G:G,MATCH($C662,'Policy Characteristics'!$C:$C,0))),"",INDEX('Policy Characteristics'!G:G,MATCH($C662,'Policy Characteristics'!$C:$C,0)))</f>
        <v>1</v>
      </c>
      <c r="N662" s="237">
        <f>IF(ISBLANK(INDEX('Policy Characteristics'!H:H,MATCH($C662,'Policy Characteristics'!$C:$C,0))),"",INDEX('Policy Characteristics'!H:H,MATCH($C662,'Policy Characteristics'!$C:$C,0)))</f>
        <v>0.01</v>
      </c>
      <c r="O662" s="293" t="str">
        <f>IF(ISBLANK(INDEX('Policy Characteristics'!I:I,MATCH($C662,'Policy Characteristics'!$C:$C,0))),"",INDEX('Policy Characteristics'!I:I,MATCH($C662,'Policy Characteristics'!$C:$C,0)))</f>
        <v>% of fuel shifted</v>
      </c>
      <c r="P662" s="293"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2" s="293" t="str">
        <f>IF(ISBLANK(INDEX('Policy Characteristics'!K:K,MATCH($C662,'Policy Characteristics'!$C:$C,0))),"",INDEX('Policy Characteristics'!K:K,MATCH($C662,'Policy Characteristics'!$C:$C,0)))</f>
        <v>industry-ag-main.html#fuel-switching</v>
      </c>
      <c r="R662" s="293" t="str">
        <f>IF(ISBLANK(INDEX('Policy Characteristics'!L:L,MATCH($C662,'Policy Characteristics'!$C:$C,0))),"",INDEX('Policy Characteristics'!L:L,MATCH($C662,'Policy Characteristics'!$C:$C,0)))</f>
        <v>industry-elec-and-hydrogen.html</v>
      </c>
    </row>
    <row r="663" spans="1:18" x14ac:dyDescent="0.25">
      <c r="A663" s="293" t="str">
        <f>IF(ISBLANK(INDEX('Policy Characteristics'!A:A,MATCH($C663,'Policy Characteristics'!$C:$C,0))),"",INDEX('Policy Characteristics'!A:A,MATCH($C663,'Policy Characteristics'!$C:$C,0)))</f>
        <v>Industry</v>
      </c>
      <c r="B663" s="294" t="str">
        <f>IF(ISBLANK(INDEX('Policy Characteristics'!B:B,MATCH($C663,'Policy Characteristics'!$C:$C,0))),"",INDEX('Policy Characteristics'!B:B,MATCH($C663,'Policy Characteristics'!$C:$C,0)))</f>
        <v>Electrification + Hydrogen (Med &amp; High Temp)</v>
      </c>
      <c r="C663" s="293" t="str">
        <f t="shared" si="35"/>
        <v>Fraction of Med and High Temp Industrial Heat Shifted to Other Fuels</v>
      </c>
      <c r="D663" s="299" t="s">
        <v>779</v>
      </c>
      <c r="E663" s="298" t="s">
        <v>807</v>
      </c>
      <c r="F663" t="s">
        <v>780</v>
      </c>
      <c r="G663" s="298" t="s">
        <v>808</v>
      </c>
      <c r="H663" s="20">
        <v>1404</v>
      </c>
      <c r="I663" s="295" t="s">
        <v>660</v>
      </c>
      <c r="J663" s="296" t="str">
        <f>IF(ISBLANK(INDEX('Policy Characteristics'!D:D,MATCH($C663,'Policy Characteristics'!$C:$C,0))),"",INDEX('Policy Characteristics'!D:D,MATCH($C663,'Policy Characteristics'!$C:$C,0)))</f>
        <v>Electrification + Hydrogen</v>
      </c>
      <c r="K663" s="293" t="str">
        <f>IF(ISBLANK(INDEX('Policy Characteristics'!E:E,MATCH($C663,'Policy Characteristics'!$C:$C,0))),"",INDEX('Policy Characteristics'!E:E,MATCH($C663,'Policy Characteristics'!$C:$C,0)))</f>
        <v>indst med and high temp fuel type shifting</v>
      </c>
      <c r="L663" s="237">
        <f>IF(ISBLANK(INDEX('Policy Characteristics'!F:F,MATCH($C663,'Policy Characteristics'!$C:$C,0))),"",INDEX('Policy Characteristics'!F:F,MATCH($C663,'Policy Characteristics'!$C:$C,0)))</f>
        <v>0</v>
      </c>
      <c r="M663" s="237">
        <f>IF(ISBLANK(INDEX('Policy Characteristics'!G:G,MATCH($C663,'Policy Characteristics'!$C:$C,0))),"",INDEX('Policy Characteristics'!G:G,MATCH($C663,'Policy Characteristics'!$C:$C,0)))</f>
        <v>1</v>
      </c>
      <c r="N663" s="237">
        <f>IF(ISBLANK(INDEX('Policy Characteristics'!H:H,MATCH($C663,'Policy Characteristics'!$C:$C,0))),"",INDEX('Policy Characteristics'!H:H,MATCH($C663,'Policy Characteristics'!$C:$C,0)))</f>
        <v>0.01</v>
      </c>
      <c r="O663" s="293" t="str">
        <f>IF(ISBLANK(INDEX('Policy Characteristics'!I:I,MATCH($C663,'Policy Characteristics'!$C:$C,0))),"",INDEX('Policy Characteristics'!I:I,MATCH($C663,'Policy Characteristics'!$C:$C,0)))</f>
        <v>% of fuel shifted</v>
      </c>
      <c r="P663" s="293"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3" s="293" t="str">
        <f>IF(ISBLANK(INDEX('Policy Characteristics'!K:K,MATCH($C663,'Policy Characteristics'!$C:$C,0))),"",INDEX('Policy Characteristics'!K:K,MATCH($C663,'Policy Characteristics'!$C:$C,0)))</f>
        <v>industry-ag-main.html#fuel-switching</v>
      </c>
      <c r="R663" s="293" t="str">
        <f>IF(ISBLANK(INDEX('Policy Characteristics'!L:L,MATCH($C663,'Policy Characteristics'!$C:$C,0))),"",INDEX('Policy Characteristics'!L:L,MATCH($C663,'Policy Characteristics'!$C:$C,0)))</f>
        <v>industry-elec-and-hydrogen.html</v>
      </c>
    </row>
    <row r="664" spans="1:18" x14ac:dyDescent="0.25">
      <c r="A664" s="293" t="str">
        <f>IF(ISBLANK(INDEX('Policy Characteristics'!A:A,MATCH($C664,'Policy Characteristics'!$C:$C,0))),"",INDEX('Policy Characteristics'!A:A,MATCH($C664,'Policy Characteristics'!$C:$C,0)))</f>
        <v>Industry</v>
      </c>
      <c r="B664" s="294" t="str">
        <f>IF(ISBLANK(INDEX('Policy Characteristics'!B:B,MATCH($C664,'Policy Characteristics'!$C:$C,0))),"",INDEX('Policy Characteristics'!B:B,MATCH($C664,'Policy Characteristics'!$C:$C,0)))</f>
        <v>Electrification + Hydrogen (Med &amp; High Temp)</v>
      </c>
      <c r="C664" s="293" t="str">
        <f t="shared" si="35"/>
        <v>Fraction of Med and High Temp Industrial Heat Shifted to Other Fuels</v>
      </c>
      <c r="D664" s="299" t="s">
        <v>779</v>
      </c>
      <c r="E664" s="298" t="s">
        <v>809</v>
      </c>
      <c r="F664" t="s">
        <v>780</v>
      </c>
      <c r="G664" s="298" t="s">
        <v>810</v>
      </c>
      <c r="H664" s="20">
        <v>1405</v>
      </c>
      <c r="I664" s="295" t="s">
        <v>660</v>
      </c>
      <c r="J664" s="296" t="str">
        <f>IF(ISBLANK(INDEX('Policy Characteristics'!D:D,MATCH($C664,'Policy Characteristics'!$C:$C,0))),"",INDEX('Policy Characteristics'!D:D,MATCH($C664,'Policy Characteristics'!$C:$C,0)))</f>
        <v>Electrification + Hydrogen</v>
      </c>
      <c r="K664" s="293" t="str">
        <f>IF(ISBLANK(INDEX('Policy Characteristics'!E:E,MATCH($C664,'Policy Characteristics'!$C:$C,0))),"",INDEX('Policy Characteristics'!E:E,MATCH($C664,'Policy Characteristics'!$C:$C,0)))</f>
        <v>indst med and high temp fuel type shifting</v>
      </c>
      <c r="L664" s="237">
        <f>IF(ISBLANK(INDEX('Policy Characteristics'!F:F,MATCH($C664,'Policy Characteristics'!$C:$C,0))),"",INDEX('Policy Characteristics'!F:F,MATCH($C664,'Policy Characteristics'!$C:$C,0)))</f>
        <v>0</v>
      </c>
      <c r="M664" s="237">
        <f>IF(ISBLANK(INDEX('Policy Characteristics'!G:G,MATCH($C664,'Policy Characteristics'!$C:$C,0))),"",INDEX('Policy Characteristics'!G:G,MATCH($C664,'Policy Characteristics'!$C:$C,0)))</f>
        <v>1</v>
      </c>
      <c r="N664" s="237">
        <f>IF(ISBLANK(INDEX('Policy Characteristics'!H:H,MATCH($C664,'Policy Characteristics'!$C:$C,0))),"",INDEX('Policy Characteristics'!H:H,MATCH($C664,'Policy Characteristics'!$C:$C,0)))</f>
        <v>0.01</v>
      </c>
      <c r="O664" s="293" t="str">
        <f>IF(ISBLANK(INDEX('Policy Characteristics'!I:I,MATCH($C664,'Policy Characteristics'!$C:$C,0))),"",INDEX('Policy Characteristics'!I:I,MATCH($C664,'Policy Characteristics'!$C:$C,0)))</f>
        <v>% of fuel shifted</v>
      </c>
      <c r="P664" s="293"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4" s="293" t="str">
        <f>IF(ISBLANK(INDEX('Policy Characteristics'!K:K,MATCH($C664,'Policy Characteristics'!$C:$C,0))),"",INDEX('Policy Characteristics'!K:K,MATCH($C664,'Policy Characteristics'!$C:$C,0)))</f>
        <v>industry-ag-main.html#fuel-switching</v>
      </c>
      <c r="R664" s="293" t="str">
        <f>IF(ISBLANK(INDEX('Policy Characteristics'!L:L,MATCH($C664,'Policy Characteristics'!$C:$C,0))),"",INDEX('Policy Characteristics'!L:L,MATCH($C664,'Policy Characteristics'!$C:$C,0)))</f>
        <v>industry-elec-and-hydrogen.html</v>
      </c>
    </row>
    <row r="665" spans="1:18" x14ac:dyDescent="0.25">
      <c r="A665" s="293" t="str">
        <f>IF(ISBLANK(INDEX('Policy Characteristics'!A:A,MATCH($C665,'Policy Characteristics'!$C:$C,0))),"",INDEX('Policy Characteristics'!A:A,MATCH($C665,'Policy Characteristics'!$C:$C,0)))</f>
        <v>Industry</v>
      </c>
      <c r="B665" s="294" t="str">
        <f>IF(ISBLANK(INDEX('Policy Characteristics'!B:B,MATCH($C665,'Policy Characteristics'!$C:$C,0))),"",INDEX('Policy Characteristics'!B:B,MATCH($C665,'Policy Characteristics'!$C:$C,0)))</f>
        <v>Electrification + Hydrogen (Med &amp; High Temp)</v>
      </c>
      <c r="C665" s="293" t="str">
        <f t="shared" si="35"/>
        <v>Fraction of Med and High Temp Industrial Heat Shifted to Other Fuels</v>
      </c>
      <c r="D665" s="299" t="s">
        <v>779</v>
      </c>
      <c r="E665" s="298" t="s">
        <v>811</v>
      </c>
      <c r="F665" t="s">
        <v>780</v>
      </c>
      <c r="G665" s="298" t="s">
        <v>812</v>
      </c>
      <c r="H665" s="20">
        <v>1406</v>
      </c>
      <c r="I665" s="295" t="s">
        <v>660</v>
      </c>
      <c r="J665" s="296" t="str">
        <f>IF(ISBLANK(INDEX('Policy Characteristics'!D:D,MATCH($C665,'Policy Characteristics'!$C:$C,0))),"",INDEX('Policy Characteristics'!D:D,MATCH($C665,'Policy Characteristics'!$C:$C,0)))</f>
        <v>Electrification + Hydrogen</v>
      </c>
      <c r="K665" s="293" t="str">
        <f>IF(ISBLANK(INDEX('Policy Characteristics'!E:E,MATCH($C665,'Policy Characteristics'!$C:$C,0))),"",INDEX('Policy Characteristics'!E:E,MATCH($C665,'Policy Characteristics'!$C:$C,0)))</f>
        <v>indst med and high temp fuel type shifting</v>
      </c>
      <c r="L665" s="237">
        <f>IF(ISBLANK(INDEX('Policy Characteristics'!F:F,MATCH($C665,'Policy Characteristics'!$C:$C,0))),"",INDEX('Policy Characteristics'!F:F,MATCH($C665,'Policy Characteristics'!$C:$C,0)))</f>
        <v>0</v>
      </c>
      <c r="M665" s="237">
        <f>IF(ISBLANK(INDEX('Policy Characteristics'!G:G,MATCH($C665,'Policy Characteristics'!$C:$C,0))),"",INDEX('Policy Characteristics'!G:G,MATCH($C665,'Policy Characteristics'!$C:$C,0)))</f>
        <v>1</v>
      </c>
      <c r="N665" s="237">
        <f>IF(ISBLANK(INDEX('Policy Characteristics'!H:H,MATCH($C665,'Policy Characteristics'!$C:$C,0))),"",INDEX('Policy Characteristics'!H:H,MATCH($C665,'Policy Characteristics'!$C:$C,0)))</f>
        <v>0.01</v>
      </c>
      <c r="O665" s="293" t="str">
        <f>IF(ISBLANK(INDEX('Policy Characteristics'!I:I,MATCH($C665,'Policy Characteristics'!$C:$C,0))),"",INDEX('Policy Characteristics'!I:I,MATCH($C665,'Policy Characteristics'!$C:$C,0)))</f>
        <v>% of fuel shifted</v>
      </c>
      <c r="P665" s="293"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5" s="293" t="str">
        <f>IF(ISBLANK(INDEX('Policy Characteristics'!K:K,MATCH($C665,'Policy Characteristics'!$C:$C,0))),"",INDEX('Policy Characteristics'!K:K,MATCH($C665,'Policy Characteristics'!$C:$C,0)))</f>
        <v>industry-ag-main.html#fuel-switching</v>
      </c>
      <c r="R665" s="293" t="str">
        <f>IF(ISBLANK(INDEX('Policy Characteristics'!L:L,MATCH($C665,'Policy Characteristics'!$C:$C,0))),"",INDEX('Policy Characteristics'!L:L,MATCH($C665,'Policy Characteristics'!$C:$C,0)))</f>
        <v>industry-elec-and-hydrogen.html</v>
      </c>
    </row>
    <row r="666" spans="1:18" x14ac:dyDescent="0.25">
      <c r="A666" s="293" t="str">
        <f>IF(ISBLANK(INDEX('Policy Characteristics'!A:A,MATCH($C666,'Policy Characteristics'!$C:$C,0))),"",INDEX('Policy Characteristics'!A:A,MATCH($C666,'Policy Characteristics'!$C:$C,0)))</f>
        <v>Industry</v>
      </c>
      <c r="B666" s="294" t="str">
        <f>IF(ISBLANK(INDEX('Policy Characteristics'!B:B,MATCH($C666,'Policy Characteristics'!$C:$C,0))),"",INDEX('Policy Characteristics'!B:B,MATCH($C666,'Policy Characteristics'!$C:$C,0)))</f>
        <v>Electrification + Hydrogen (Med &amp; High Temp)</v>
      </c>
      <c r="C666" s="293" t="str">
        <f t="shared" si="35"/>
        <v>Fraction of Med and High Temp Industrial Heat Shifted to Other Fuels</v>
      </c>
      <c r="D666" s="299" t="s">
        <v>779</v>
      </c>
      <c r="E666" s="298" t="s">
        <v>813</v>
      </c>
      <c r="F666" t="s">
        <v>780</v>
      </c>
      <c r="G666" s="298" t="s">
        <v>814</v>
      </c>
      <c r="H666" s="20">
        <v>1407</v>
      </c>
      <c r="I666" s="295" t="s">
        <v>650</v>
      </c>
      <c r="J666" s="296" t="str">
        <f>IF(ISBLANK(INDEX('Policy Characteristics'!D:D,MATCH($C666,'Policy Characteristics'!$C:$C,0))),"",INDEX('Policy Characteristics'!D:D,MATCH($C666,'Policy Characteristics'!$C:$C,0)))</f>
        <v>Electrification + Hydrogen</v>
      </c>
      <c r="K666" s="293" t="str">
        <f>IF(ISBLANK(INDEX('Policy Characteristics'!E:E,MATCH($C666,'Policy Characteristics'!$C:$C,0))),"",INDEX('Policy Characteristics'!E:E,MATCH($C666,'Policy Characteristics'!$C:$C,0)))</f>
        <v>indst med and high temp fuel type shifting</v>
      </c>
      <c r="L666" s="237">
        <f>IF(ISBLANK(INDEX('Policy Characteristics'!F:F,MATCH($C666,'Policy Characteristics'!$C:$C,0))),"",INDEX('Policy Characteristics'!F:F,MATCH($C666,'Policy Characteristics'!$C:$C,0)))</f>
        <v>0</v>
      </c>
      <c r="M666" s="237">
        <f>IF(ISBLANK(INDEX('Policy Characteristics'!G:G,MATCH($C666,'Policy Characteristics'!$C:$C,0))),"",INDEX('Policy Characteristics'!G:G,MATCH($C666,'Policy Characteristics'!$C:$C,0)))</f>
        <v>1</v>
      </c>
      <c r="N666" s="237">
        <f>IF(ISBLANK(INDEX('Policy Characteristics'!H:H,MATCH($C666,'Policy Characteristics'!$C:$C,0))),"",INDEX('Policy Characteristics'!H:H,MATCH($C666,'Policy Characteristics'!$C:$C,0)))</f>
        <v>0.01</v>
      </c>
      <c r="O666" s="293" t="str">
        <f>IF(ISBLANK(INDEX('Policy Characteristics'!I:I,MATCH($C666,'Policy Characteristics'!$C:$C,0))),"",INDEX('Policy Characteristics'!I:I,MATCH($C666,'Policy Characteristics'!$C:$C,0)))</f>
        <v>% of fuel shifted</v>
      </c>
      <c r="P666" s="293"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6" s="293" t="str">
        <f>IF(ISBLANK(INDEX('Policy Characteristics'!K:K,MATCH($C666,'Policy Characteristics'!$C:$C,0))),"",INDEX('Policy Characteristics'!K:K,MATCH($C666,'Policy Characteristics'!$C:$C,0)))</f>
        <v>industry-ag-main.html#fuel-switching</v>
      </c>
      <c r="R666" s="293" t="str">
        <f>IF(ISBLANK(INDEX('Policy Characteristics'!L:L,MATCH($C666,'Policy Characteristics'!$C:$C,0))),"",INDEX('Policy Characteristics'!L:L,MATCH($C666,'Policy Characteristics'!$C:$C,0)))</f>
        <v>industry-elec-and-hydrogen.html</v>
      </c>
    </row>
    <row r="667" spans="1:18" x14ac:dyDescent="0.25">
      <c r="A667" s="293" t="str">
        <f>IF(ISBLANK(INDEX('Policy Characteristics'!A:A,MATCH($C667,'Policy Characteristics'!$C:$C,0))),"",INDEX('Policy Characteristics'!A:A,MATCH($C667,'Policy Characteristics'!$C:$C,0)))</f>
        <v>Industry</v>
      </c>
      <c r="B667" s="294" t="str">
        <f>IF(ISBLANK(INDEX('Policy Characteristics'!B:B,MATCH($C667,'Policy Characteristics'!$C:$C,0))),"",INDEX('Policy Characteristics'!B:B,MATCH($C667,'Policy Characteristics'!$C:$C,0)))</f>
        <v>Electrification + Hydrogen (Med &amp; High Temp)</v>
      </c>
      <c r="C667" s="293" t="str">
        <f t="shared" si="35"/>
        <v>Fraction of Med and High Temp Industrial Heat Shifted to Other Fuels</v>
      </c>
      <c r="D667" s="299" t="s">
        <v>781</v>
      </c>
      <c r="E667" s="298" t="s">
        <v>795</v>
      </c>
      <c r="F667" t="s">
        <v>782</v>
      </c>
      <c r="G667" s="298" t="s">
        <v>796</v>
      </c>
      <c r="H667" s="20">
        <v>1408</v>
      </c>
      <c r="I667" s="295" t="s">
        <v>650</v>
      </c>
      <c r="J667" s="296" t="str">
        <f>IF(ISBLANK(INDEX('Policy Characteristics'!D:D,MATCH($C667,'Policy Characteristics'!$C:$C,0))),"",INDEX('Policy Characteristics'!D:D,MATCH($C667,'Policy Characteristics'!$C:$C,0)))</f>
        <v>Electrification + Hydrogen</v>
      </c>
      <c r="K667" s="293" t="str">
        <f>IF(ISBLANK(INDEX('Policy Characteristics'!E:E,MATCH($C667,'Policy Characteristics'!$C:$C,0))),"",INDEX('Policy Characteristics'!E:E,MATCH($C667,'Policy Characteristics'!$C:$C,0)))</f>
        <v>indst med and high temp fuel type shifting</v>
      </c>
      <c r="L667" s="237">
        <f>IF(ISBLANK(INDEX('Policy Characteristics'!F:F,MATCH($C667,'Policy Characteristics'!$C:$C,0))),"",INDEX('Policy Characteristics'!F:F,MATCH($C667,'Policy Characteristics'!$C:$C,0)))</f>
        <v>0</v>
      </c>
      <c r="M667" s="237">
        <f>IF(ISBLANK(INDEX('Policy Characteristics'!G:G,MATCH($C667,'Policy Characteristics'!$C:$C,0))),"",INDEX('Policy Characteristics'!G:G,MATCH($C667,'Policy Characteristics'!$C:$C,0)))</f>
        <v>1</v>
      </c>
      <c r="N667" s="237">
        <f>IF(ISBLANK(INDEX('Policy Characteristics'!H:H,MATCH($C667,'Policy Characteristics'!$C:$C,0))),"",INDEX('Policy Characteristics'!H:H,MATCH($C667,'Policy Characteristics'!$C:$C,0)))</f>
        <v>0.01</v>
      </c>
      <c r="O667" s="293" t="str">
        <f>IF(ISBLANK(INDEX('Policy Characteristics'!I:I,MATCH($C667,'Policy Characteristics'!$C:$C,0))),"",INDEX('Policy Characteristics'!I:I,MATCH($C667,'Policy Characteristics'!$C:$C,0)))</f>
        <v>% of fuel shifted</v>
      </c>
      <c r="P667" s="293"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7" s="293" t="str">
        <f>IF(ISBLANK(INDEX('Policy Characteristics'!K:K,MATCH($C667,'Policy Characteristics'!$C:$C,0))),"",INDEX('Policy Characteristics'!K:K,MATCH($C667,'Policy Characteristics'!$C:$C,0)))</f>
        <v>industry-ag-main.html#fuel-switching</v>
      </c>
      <c r="R667" s="293" t="str">
        <f>IF(ISBLANK(INDEX('Policy Characteristics'!L:L,MATCH($C667,'Policy Characteristics'!$C:$C,0))),"",INDEX('Policy Characteristics'!L:L,MATCH($C667,'Policy Characteristics'!$C:$C,0)))</f>
        <v>industry-elec-and-hydrogen.html</v>
      </c>
    </row>
    <row r="668" spans="1:18" x14ac:dyDescent="0.25">
      <c r="A668" s="293" t="str">
        <f>IF(ISBLANK(INDEX('Policy Characteristics'!A:A,MATCH($C668,'Policy Characteristics'!$C:$C,0))),"",INDEX('Policy Characteristics'!A:A,MATCH($C668,'Policy Characteristics'!$C:$C,0)))</f>
        <v>Industry</v>
      </c>
      <c r="B668" s="294" t="str">
        <f>IF(ISBLANK(INDEX('Policy Characteristics'!B:B,MATCH($C668,'Policy Characteristics'!$C:$C,0))),"",INDEX('Policy Characteristics'!B:B,MATCH($C668,'Policy Characteristics'!$C:$C,0)))</f>
        <v>Electrification + Hydrogen (Med &amp; High Temp)</v>
      </c>
      <c r="C668" s="293" t="str">
        <f t="shared" si="35"/>
        <v>Fraction of Med and High Temp Industrial Heat Shifted to Other Fuels</v>
      </c>
      <c r="D668" s="299" t="s">
        <v>781</v>
      </c>
      <c r="E668" s="298" t="s">
        <v>797</v>
      </c>
      <c r="F668" t="s">
        <v>782</v>
      </c>
      <c r="G668" s="298" t="s">
        <v>798</v>
      </c>
      <c r="H668" s="20">
        <v>1409</v>
      </c>
      <c r="I668" s="295" t="s">
        <v>660</v>
      </c>
      <c r="J668" s="296" t="str">
        <f>IF(ISBLANK(INDEX('Policy Characteristics'!D:D,MATCH($C668,'Policy Characteristics'!$C:$C,0))),"",INDEX('Policy Characteristics'!D:D,MATCH($C668,'Policy Characteristics'!$C:$C,0)))</f>
        <v>Electrification + Hydrogen</v>
      </c>
      <c r="K668" s="293" t="str">
        <f>IF(ISBLANK(INDEX('Policy Characteristics'!E:E,MATCH($C668,'Policy Characteristics'!$C:$C,0))),"",INDEX('Policy Characteristics'!E:E,MATCH($C668,'Policy Characteristics'!$C:$C,0)))</f>
        <v>indst med and high temp fuel type shifting</v>
      </c>
      <c r="L668" s="237">
        <f>IF(ISBLANK(INDEX('Policy Characteristics'!F:F,MATCH($C668,'Policy Characteristics'!$C:$C,0))),"",INDEX('Policy Characteristics'!F:F,MATCH($C668,'Policy Characteristics'!$C:$C,0)))</f>
        <v>0</v>
      </c>
      <c r="M668" s="237">
        <f>IF(ISBLANK(INDEX('Policy Characteristics'!G:G,MATCH($C668,'Policy Characteristics'!$C:$C,0))),"",INDEX('Policy Characteristics'!G:G,MATCH($C668,'Policy Characteristics'!$C:$C,0)))</f>
        <v>1</v>
      </c>
      <c r="N668" s="237">
        <f>IF(ISBLANK(INDEX('Policy Characteristics'!H:H,MATCH($C668,'Policy Characteristics'!$C:$C,0))),"",INDEX('Policy Characteristics'!H:H,MATCH($C668,'Policy Characteristics'!$C:$C,0)))</f>
        <v>0.01</v>
      </c>
      <c r="O668" s="293" t="str">
        <f>IF(ISBLANK(INDEX('Policy Characteristics'!I:I,MATCH($C668,'Policy Characteristics'!$C:$C,0))),"",INDEX('Policy Characteristics'!I:I,MATCH($C668,'Policy Characteristics'!$C:$C,0)))</f>
        <v>% of fuel shifted</v>
      </c>
      <c r="P668" s="293"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8" s="293" t="str">
        <f>IF(ISBLANK(INDEX('Policy Characteristics'!K:K,MATCH($C668,'Policy Characteristics'!$C:$C,0))),"",INDEX('Policy Characteristics'!K:K,MATCH($C668,'Policy Characteristics'!$C:$C,0)))</f>
        <v>industry-ag-main.html#fuel-switching</v>
      </c>
      <c r="R668" s="293" t="str">
        <f>IF(ISBLANK(INDEX('Policy Characteristics'!L:L,MATCH($C668,'Policy Characteristics'!$C:$C,0))),"",INDEX('Policy Characteristics'!L:L,MATCH($C668,'Policy Characteristics'!$C:$C,0)))</f>
        <v>industry-elec-and-hydrogen.html</v>
      </c>
    </row>
    <row r="669" spans="1:18" x14ac:dyDescent="0.25">
      <c r="A669" s="293" t="str">
        <f>IF(ISBLANK(INDEX('Policy Characteristics'!A:A,MATCH($C669,'Policy Characteristics'!$C:$C,0))),"",INDEX('Policy Characteristics'!A:A,MATCH($C669,'Policy Characteristics'!$C:$C,0)))</f>
        <v>Industry</v>
      </c>
      <c r="B669" s="294" t="str">
        <f>IF(ISBLANK(INDEX('Policy Characteristics'!B:B,MATCH($C669,'Policy Characteristics'!$C:$C,0))),"",INDEX('Policy Characteristics'!B:B,MATCH($C669,'Policy Characteristics'!$C:$C,0)))</f>
        <v>Electrification + Hydrogen (Med &amp; High Temp)</v>
      </c>
      <c r="C669" s="293" t="str">
        <f t="shared" si="35"/>
        <v>Fraction of Med and High Temp Industrial Heat Shifted to Other Fuels</v>
      </c>
      <c r="D669" s="299" t="s">
        <v>781</v>
      </c>
      <c r="E669" s="298" t="s">
        <v>799</v>
      </c>
      <c r="F669" t="s">
        <v>782</v>
      </c>
      <c r="G669" s="298" t="s">
        <v>800</v>
      </c>
      <c r="H669" s="20">
        <v>1410</v>
      </c>
      <c r="I669" s="295" t="s">
        <v>660</v>
      </c>
      <c r="J669" s="296" t="str">
        <f>IF(ISBLANK(INDEX('Policy Characteristics'!D:D,MATCH($C669,'Policy Characteristics'!$C:$C,0))),"",INDEX('Policy Characteristics'!D:D,MATCH($C669,'Policy Characteristics'!$C:$C,0)))</f>
        <v>Electrification + Hydrogen</v>
      </c>
      <c r="K669" s="293" t="str">
        <f>IF(ISBLANK(INDEX('Policy Characteristics'!E:E,MATCH($C669,'Policy Characteristics'!$C:$C,0))),"",INDEX('Policy Characteristics'!E:E,MATCH($C669,'Policy Characteristics'!$C:$C,0)))</f>
        <v>indst med and high temp fuel type shifting</v>
      </c>
      <c r="L669" s="237">
        <f>IF(ISBLANK(INDEX('Policy Characteristics'!F:F,MATCH($C669,'Policy Characteristics'!$C:$C,0))),"",INDEX('Policy Characteristics'!F:F,MATCH($C669,'Policy Characteristics'!$C:$C,0)))</f>
        <v>0</v>
      </c>
      <c r="M669" s="237">
        <f>IF(ISBLANK(INDEX('Policy Characteristics'!G:G,MATCH($C669,'Policy Characteristics'!$C:$C,0))),"",INDEX('Policy Characteristics'!G:G,MATCH($C669,'Policy Characteristics'!$C:$C,0)))</f>
        <v>1</v>
      </c>
      <c r="N669" s="237">
        <f>IF(ISBLANK(INDEX('Policy Characteristics'!H:H,MATCH($C669,'Policy Characteristics'!$C:$C,0))),"",INDEX('Policy Characteristics'!H:H,MATCH($C669,'Policy Characteristics'!$C:$C,0)))</f>
        <v>0.01</v>
      </c>
      <c r="O669" s="293" t="str">
        <f>IF(ISBLANK(INDEX('Policy Characteristics'!I:I,MATCH($C669,'Policy Characteristics'!$C:$C,0))),"",INDEX('Policy Characteristics'!I:I,MATCH($C669,'Policy Characteristics'!$C:$C,0)))</f>
        <v>% of fuel shifted</v>
      </c>
      <c r="P669" s="293"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9" s="293" t="str">
        <f>IF(ISBLANK(INDEX('Policy Characteristics'!K:K,MATCH($C669,'Policy Characteristics'!$C:$C,0))),"",INDEX('Policy Characteristics'!K:K,MATCH($C669,'Policy Characteristics'!$C:$C,0)))</f>
        <v>industry-ag-main.html#fuel-switching</v>
      </c>
      <c r="R669" s="293" t="str">
        <f>IF(ISBLANK(INDEX('Policy Characteristics'!L:L,MATCH($C669,'Policy Characteristics'!$C:$C,0))),"",INDEX('Policy Characteristics'!L:L,MATCH($C669,'Policy Characteristics'!$C:$C,0)))</f>
        <v>industry-elec-and-hydrogen.html</v>
      </c>
    </row>
    <row r="670" spans="1:18" x14ac:dyDescent="0.25">
      <c r="A670" s="293" t="str">
        <f>IF(ISBLANK(INDEX('Policy Characteristics'!A:A,MATCH($C670,'Policy Characteristics'!$C:$C,0))),"",INDEX('Policy Characteristics'!A:A,MATCH($C670,'Policy Characteristics'!$C:$C,0)))</f>
        <v>Industry</v>
      </c>
      <c r="B670" s="294" t="str">
        <f>IF(ISBLANK(INDEX('Policy Characteristics'!B:B,MATCH($C670,'Policy Characteristics'!$C:$C,0))),"",INDEX('Policy Characteristics'!B:B,MATCH($C670,'Policy Characteristics'!$C:$C,0)))</f>
        <v>Electrification + Hydrogen (Med &amp; High Temp)</v>
      </c>
      <c r="C670" s="293" t="str">
        <f t="shared" si="35"/>
        <v>Fraction of Med and High Temp Industrial Heat Shifted to Other Fuels</v>
      </c>
      <c r="D670" s="299" t="s">
        <v>781</v>
      </c>
      <c r="E670" s="298" t="s">
        <v>801</v>
      </c>
      <c r="F670" t="s">
        <v>782</v>
      </c>
      <c r="G670" s="298" t="s">
        <v>802</v>
      </c>
      <c r="H670" s="20">
        <v>1411</v>
      </c>
      <c r="I670" s="295" t="s">
        <v>660</v>
      </c>
      <c r="J670" s="296" t="str">
        <f>IF(ISBLANK(INDEX('Policy Characteristics'!D:D,MATCH($C670,'Policy Characteristics'!$C:$C,0))),"",INDEX('Policy Characteristics'!D:D,MATCH($C670,'Policy Characteristics'!$C:$C,0)))</f>
        <v>Electrification + Hydrogen</v>
      </c>
      <c r="K670" s="293" t="str">
        <f>IF(ISBLANK(INDEX('Policy Characteristics'!E:E,MATCH($C670,'Policy Characteristics'!$C:$C,0))),"",INDEX('Policy Characteristics'!E:E,MATCH($C670,'Policy Characteristics'!$C:$C,0)))</f>
        <v>indst med and high temp fuel type shifting</v>
      </c>
      <c r="L670" s="237">
        <f>IF(ISBLANK(INDEX('Policy Characteristics'!F:F,MATCH($C670,'Policy Characteristics'!$C:$C,0))),"",INDEX('Policy Characteristics'!F:F,MATCH($C670,'Policy Characteristics'!$C:$C,0)))</f>
        <v>0</v>
      </c>
      <c r="M670" s="237">
        <f>IF(ISBLANK(INDEX('Policy Characteristics'!G:G,MATCH($C670,'Policy Characteristics'!$C:$C,0))),"",INDEX('Policy Characteristics'!G:G,MATCH($C670,'Policy Characteristics'!$C:$C,0)))</f>
        <v>1</v>
      </c>
      <c r="N670" s="237">
        <f>IF(ISBLANK(INDEX('Policy Characteristics'!H:H,MATCH($C670,'Policy Characteristics'!$C:$C,0))),"",INDEX('Policy Characteristics'!H:H,MATCH($C670,'Policy Characteristics'!$C:$C,0)))</f>
        <v>0.01</v>
      </c>
      <c r="O670" s="293" t="str">
        <f>IF(ISBLANK(INDEX('Policy Characteristics'!I:I,MATCH($C670,'Policy Characteristics'!$C:$C,0))),"",INDEX('Policy Characteristics'!I:I,MATCH($C670,'Policy Characteristics'!$C:$C,0)))</f>
        <v>% of fuel shifted</v>
      </c>
      <c r="P670" s="293"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0" s="293" t="str">
        <f>IF(ISBLANK(INDEX('Policy Characteristics'!K:K,MATCH($C670,'Policy Characteristics'!$C:$C,0))),"",INDEX('Policy Characteristics'!K:K,MATCH($C670,'Policy Characteristics'!$C:$C,0)))</f>
        <v>industry-ag-main.html#fuel-switching</v>
      </c>
      <c r="R670" s="293" t="str">
        <f>IF(ISBLANK(INDEX('Policy Characteristics'!L:L,MATCH($C670,'Policy Characteristics'!$C:$C,0))),"",INDEX('Policy Characteristics'!L:L,MATCH($C670,'Policy Characteristics'!$C:$C,0)))</f>
        <v>industry-elec-and-hydrogen.html</v>
      </c>
    </row>
    <row r="671" spans="1:18" x14ac:dyDescent="0.25">
      <c r="A671" s="293" t="str">
        <f>IF(ISBLANK(INDEX('Policy Characteristics'!A:A,MATCH($C671,'Policy Characteristics'!$C:$C,0))),"",INDEX('Policy Characteristics'!A:A,MATCH($C671,'Policy Characteristics'!$C:$C,0)))</f>
        <v>Industry</v>
      </c>
      <c r="B671" s="294" t="str">
        <f>IF(ISBLANK(INDEX('Policy Characteristics'!B:B,MATCH($C671,'Policy Characteristics'!$C:$C,0))),"",INDEX('Policy Characteristics'!B:B,MATCH($C671,'Policy Characteristics'!$C:$C,0)))</f>
        <v>Electrification + Hydrogen (Med &amp; High Temp)</v>
      </c>
      <c r="C671" s="293" t="str">
        <f t="shared" si="35"/>
        <v>Fraction of Med and High Temp Industrial Heat Shifted to Other Fuels</v>
      </c>
      <c r="D671" s="299" t="s">
        <v>781</v>
      </c>
      <c r="E671" s="298" t="s">
        <v>803</v>
      </c>
      <c r="F671" t="s">
        <v>782</v>
      </c>
      <c r="G671" s="298" t="s">
        <v>804</v>
      </c>
      <c r="H671" s="20">
        <v>1412</v>
      </c>
      <c r="I671" s="295" t="s">
        <v>660</v>
      </c>
      <c r="J671" s="296" t="str">
        <f>IF(ISBLANK(INDEX('Policy Characteristics'!D:D,MATCH($C671,'Policy Characteristics'!$C:$C,0))),"",INDEX('Policy Characteristics'!D:D,MATCH($C671,'Policy Characteristics'!$C:$C,0)))</f>
        <v>Electrification + Hydrogen</v>
      </c>
      <c r="K671" s="293" t="str">
        <f>IF(ISBLANK(INDEX('Policy Characteristics'!E:E,MATCH($C671,'Policy Characteristics'!$C:$C,0))),"",INDEX('Policy Characteristics'!E:E,MATCH($C671,'Policy Characteristics'!$C:$C,0)))</f>
        <v>indst med and high temp fuel type shifting</v>
      </c>
      <c r="L671" s="237">
        <f>IF(ISBLANK(INDEX('Policy Characteristics'!F:F,MATCH($C671,'Policy Characteristics'!$C:$C,0))),"",INDEX('Policy Characteristics'!F:F,MATCH($C671,'Policy Characteristics'!$C:$C,0)))</f>
        <v>0</v>
      </c>
      <c r="M671" s="237">
        <f>IF(ISBLANK(INDEX('Policy Characteristics'!G:G,MATCH($C671,'Policy Characteristics'!$C:$C,0))),"",INDEX('Policy Characteristics'!G:G,MATCH($C671,'Policy Characteristics'!$C:$C,0)))</f>
        <v>1</v>
      </c>
      <c r="N671" s="237">
        <f>IF(ISBLANK(INDEX('Policy Characteristics'!H:H,MATCH($C671,'Policy Characteristics'!$C:$C,0))),"",INDEX('Policy Characteristics'!H:H,MATCH($C671,'Policy Characteristics'!$C:$C,0)))</f>
        <v>0.01</v>
      </c>
      <c r="O671" s="293" t="str">
        <f>IF(ISBLANK(INDEX('Policy Characteristics'!I:I,MATCH($C671,'Policy Characteristics'!$C:$C,0))),"",INDEX('Policy Characteristics'!I:I,MATCH($C671,'Policy Characteristics'!$C:$C,0)))</f>
        <v>% of fuel shifted</v>
      </c>
      <c r="P671" s="293"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1" s="293" t="str">
        <f>IF(ISBLANK(INDEX('Policy Characteristics'!K:K,MATCH($C671,'Policy Characteristics'!$C:$C,0))),"",INDEX('Policy Characteristics'!K:K,MATCH($C671,'Policy Characteristics'!$C:$C,0)))</f>
        <v>industry-ag-main.html#fuel-switching</v>
      </c>
      <c r="R671" s="293" t="str">
        <f>IF(ISBLANK(INDEX('Policy Characteristics'!L:L,MATCH($C671,'Policy Characteristics'!$C:$C,0))),"",INDEX('Policy Characteristics'!L:L,MATCH($C671,'Policy Characteristics'!$C:$C,0)))</f>
        <v>industry-elec-and-hydrogen.html</v>
      </c>
    </row>
    <row r="672" spans="1:18" x14ac:dyDescent="0.25">
      <c r="A672" s="293" t="str">
        <f>IF(ISBLANK(INDEX('Policy Characteristics'!A:A,MATCH($C672,'Policy Characteristics'!$C:$C,0))),"",INDEX('Policy Characteristics'!A:A,MATCH($C672,'Policy Characteristics'!$C:$C,0)))</f>
        <v>Industry</v>
      </c>
      <c r="B672" s="294" t="str">
        <f>IF(ISBLANK(INDEX('Policy Characteristics'!B:B,MATCH($C672,'Policy Characteristics'!$C:$C,0))),"",INDEX('Policy Characteristics'!B:B,MATCH($C672,'Policy Characteristics'!$C:$C,0)))</f>
        <v>Electrification + Hydrogen (Med &amp; High Temp)</v>
      </c>
      <c r="C672" s="293" t="str">
        <f t="shared" si="35"/>
        <v>Fraction of Med and High Temp Industrial Heat Shifted to Other Fuels</v>
      </c>
      <c r="D672" s="299" t="s">
        <v>781</v>
      </c>
      <c r="E672" s="298" t="s">
        <v>805</v>
      </c>
      <c r="F672" t="s">
        <v>782</v>
      </c>
      <c r="G672" s="298" t="s">
        <v>806</v>
      </c>
      <c r="H672" s="20">
        <v>1413</v>
      </c>
      <c r="I672" s="295" t="s">
        <v>660</v>
      </c>
      <c r="J672" s="296" t="str">
        <f>IF(ISBLANK(INDEX('Policy Characteristics'!D:D,MATCH($C672,'Policy Characteristics'!$C:$C,0))),"",INDEX('Policy Characteristics'!D:D,MATCH($C672,'Policy Characteristics'!$C:$C,0)))</f>
        <v>Electrification + Hydrogen</v>
      </c>
      <c r="K672" s="293" t="str">
        <f>IF(ISBLANK(INDEX('Policy Characteristics'!E:E,MATCH($C672,'Policy Characteristics'!$C:$C,0))),"",INDEX('Policy Characteristics'!E:E,MATCH($C672,'Policy Characteristics'!$C:$C,0)))</f>
        <v>indst med and high temp fuel type shifting</v>
      </c>
      <c r="L672" s="237">
        <f>IF(ISBLANK(INDEX('Policy Characteristics'!F:F,MATCH($C672,'Policy Characteristics'!$C:$C,0))),"",INDEX('Policy Characteristics'!F:F,MATCH($C672,'Policy Characteristics'!$C:$C,0)))</f>
        <v>0</v>
      </c>
      <c r="M672" s="237">
        <f>IF(ISBLANK(INDEX('Policy Characteristics'!G:G,MATCH($C672,'Policy Characteristics'!$C:$C,0))),"",INDEX('Policy Characteristics'!G:G,MATCH($C672,'Policy Characteristics'!$C:$C,0)))</f>
        <v>1</v>
      </c>
      <c r="N672" s="237">
        <f>IF(ISBLANK(INDEX('Policy Characteristics'!H:H,MATCH($C672,'Policy Characteristics'!$C:$C,0))),"",INDEX('Policy Characteristics'!H:H,MATCH($C672,'Policy Characteristics'!$C:$C,0)))</f>
        <v>0.01</v>
      </c>
      <c r="O672" s="293" t="str">
        <f>IF(ISBLANK(INDEX('Policy Characteristics'!I:I,MATCH($C672,'Policy Characteristics'!$C:$C,0))),"",INDEX('Policy Characteristics'!I:I,MATCH($C672,'Policy Characteristics'!$C:$C,0)))</f>
        <v>% of fuel shifted</v>
      </c>
      <c r="P672" s="293"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2" s="293" t="str">
        <f>IF(ISBLANK(INDEX('Policy Characteristics'!K:K,MATCH($C672,'Policy Characteristics'!$C:$C,0))),"",INDEX('Policy Characteristics'!K:K,MATCH($C672,'Policy Characteristics'!$C:$C,0)))</f>
        <v>industry-ag-main.html#fuel-switching</v>
      </c>
      <c r="R672" s="293" t="str">
        <f>IF(ISBLANK(INDEX('Policy Characteristics'!L:L,MATCH($C672,'Policy Characteristics'!$C:$C,0))),"",INDEX('Policy Characteristics'!L:L,MATCH($C672,'Policy Characteristics'!$C:$C,0)))</f>
        <v>industry-elec-and-hydrogen.html</v>
      </c>
    </row>
    <row r="673" spans="1:18" x14ac:dyDescent="0.25">
      <c r="A673" s="293" t="str">
        <f>IF(ISBLANK(INDEX('Policy Characteristics'!A:A,MATCH($C673,'Policy Characteristics'!$C:$C,0))),"",INDEX('Policy Characteristics'!A:A,MATCH($C673,'Policy Characteristics'!$C:$C,0)))</f>
        <v>Industry</v>
      </c>
      <c r="B673" s="294" t="str">
        <f>IF(ISBLANK(INDEX('Policy Characteristics'!B:B,MATCH($C673,'Policy Characteristics'!$C:$C,0))),"",INDEX('Policy Characteristics'!B:B,MATCH($C673,'Policy Characteristics'!$C:$C,0)))</f>
        <v>Electrification + Hydrogen (Med &amp; High Temp)</v>
      </c>
      <c r="C673" s="293" t="str">
        <f t="shared" si="35"/>
        <v>Fraction of Med and High Temp Industrial Heat Shifted to Other Fuels</v>
      </c>
      <c r="D673" s="299" t="s">
        <v>781</v>
      </c>
      <c r="E673" s="298" t="s">
        <v>807</v>
      </c>
      <c r="F673" t="s">
        <v>782</v>
      </c>
      <c r="G673" s="298" t="s">
        <v>808</v>
      </c>
      <c r="H673" s="20">
        <v>1414</v>
      </c>
      <c r="I673" s="295" t="s">
        <v>660</v>
      </c>
      <c r="J673" s="296" t="str">
        <f>IF(ISBLANK(INDEX('Policy Characteristics'!D:D,MATCH($C673,'Policy Characteristics'!$C:$C,0))),"",INDEX('Policy Characteristics'!D:D,MATCH($C673,'Policy Characteristics'!$C:$C,0)))</f>
        <v>Electrification + Hydrogen</v>
      </c>
      <c r="K673" s="293" t="str">
        <f>IF(ISBLANK(INDEX('Policy Characteristics'!E:E,MATCH($C673,'Policy Characteristics'!$C:$C,0))),"",INDEX('Policy Characteristics'!E:E,MATCH($C673,'Policy Characteristics'!$C:$C,0)))</f>
        <v>indst med and high temp fuel type shifting</v>
      </c>
      <c r="L673" s="237">
        <f>IF(ISBLANK(INDEX('Policy Characteristics'!F:F,MATCH($C673,'Policy Characteristics'!$C:$C,0))),"",INDEX('Policy Characteristics'!F:F,MATCH($C673,'Policy Characteristics'!$C:$C,0)))</f>
        <v>0</v>
      </c>
      <c r="M673" s="237">
        <f>IF(ISBLANK(INDEX('Policy Characteristics'!G:G,MATCH($C673,'Policy Characteristics'!$C:$C,0))),"",INDEX('Policy Characteristics'!G:G,MATCH($C673,'Policy Characteristics'!$C:$C,0)))</f>
        <v>1</v>
      </c>
      <c r="N673" s="237">
        <f>IF(ISBLANK(INDEX('Policy Characteristics'!H:H,MATCH($C673,'Policy Characteristics'!$C:$C,0))),"",INDEX('Policy Characteristics'!H:H,MATCH($C673,'Policy Characteristics'!$C:$C,0)))</f>
        <v>0.01</v>
      </c>
      <c r="O673" s="293" t="str">
        <f>IF(ISBLANK(INDEX('Policy Characteristics'!I:I,MATCH($C673,'Policy Characteristics'!$C:$C,0))),"",INDEX('Policy Characteristics'!I:I,MATCH($C673,'Policy Characteristics'!$C:$C,0)))</f>
        <v>% of fuel shifted</v>
      </c>
      <c r="P673" s="293"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3" s="293" t="str">
        <f>IF(ISBLANK(INDEX('Policy Characteristics'!K:K,MATCH($C673,'Policy Characteristics'!$C:$C,0))),"",INDEX('Policy Characteristics'!K:K,MATCH($C673,'Policy Characteristics'!$C:$C,0)))</f>
        <v>industry-ag-main.html#fuel-switching</v>
      </c>
      <c r="R673" s="293" t="str">
        <f>IF(ISBLANK(INDEX('Policy Characteristics'!L:L,MATCH($C673,'Policy Characteristics'!$C:$C,0))),"",INDEX('Policy Characteristics'!L:L,MATCH($C673,'Policy Characteristics'!$C:$C,0)))</f>
        <v>industry-elec-and-hydrogen.html</v>
      </c>
    </row>
    <row r="674" spans="1:18" x14ac:dyDescent="0.25">
      <c r="A674" s="293" t="str">
        <f>IF(ISBLANK(INDEX('Policy Characteristics'!A:A,MATCH($C674,'Policy Characteristics'!$C:$C,0))),"",INDEX('Policy Characteristics'!A:A,MATCH($C674,'Policy Characteristics'!$C:$C,0)))</f>
        <v>Industry</v>
      </c>
      <c r="B674" s="294" t="str">
        <f>IF(ISBLANK(INDEX('Policy Characteristics'!B:B,MATCH($C674,'Policy Characteristics'!$C:$C,0))),"",INDEX('Policy Characteristics'!B:B,MATCH($C674,'Policy Characteristics'!$C:$C,0)))</f>
        <v>Electrification + Hydrogen (Med &amp; High Temp)</v>
      </c>
      <c r="C674" s="293" t="str">
        <f t="shared" si="35"/>
        <v>Fraction of Med and High Temp Industrial Heat Shifted to Other Fuels</v>
      </c>
      <c r="D674" s="299" t="s">
        <v>781</v>
      </c>
      <c r="E674" s="298" t="s">
        <v>809</v>
      </c>
      <c r="F674" t="s">
        <v>782</v>
      </c>
      <c r="G674" s="298" t="s">
        <v>810</v>
      </c>
      <c r="H674" s="20">
        <v>1415</v>
      </c>
      <c r="I674" s="295" t="s">
        <v>660</v>
      </c>
      <c r="J674" s="296" t="str">
        <f>IF(ISBLANK(INDEX('Policy Characteristics'!D:D,MATCH($C674,'Policy Characteristics'!$C:$C,0))),"",INDEX('Policy Characteristics'!D:D,MATCH($C674,'Policy Characteristics'!$C:$C,0)))</f>
        <v>Electrification + Hydrogen</v>
      </c>
      <c r="K674" s="293" t="str">
        <f>IF(ISBLANK(INDEX('Policy Characteristics'!E:E,MATCH($C674,'Policy Characteristics'!$C:$C,0))),"",INDEX('Policy Characteristics'!E:E,MATCH($C674,'Policy Characteristics'!$C:$C,0)))</f>
        <v>indst med and high temp fuel type shifting</v>
      </c>
      <c r="L674" s="237">
        <f>IF(ISBLANK(INDEX('Policy Characteristics'!F:F,MATCH($C674,'Policy Characteristics'!$C:$C,0))),"",INDEX('Policy Characteristics'!F:F,MATCH($C674,'Policy Characteristics'!$C:$C,0)))</f>
        <v>0</v>
      </c>
      <c r="M674" s="237">
        <f>IF(ISBLANK(INDEX('Policy Characteristics'!G:G,MATCH($C674,'Policy Characteristics'!$C:$C,0))),"",INDEX('Policy Characteristics'!G:G,MATCH($C674,'Policy Characteristics'!$C:$C,0)))</f>
        <v>1</v>
      </c>
      <c r="N674" s="237">
        <f>IF(ISBLANK(INDEX('Policy Characteristics'!H:H,MATCH($C674,'Policy Characteristics'!$C:$C,0))),"",INDEX('Policy Characteristics'!H:H,MATCH($C674,'Policy Characteristics'!$C:$C,0)))</f>
        <v>0.01</v>
      </c>
      <c r="O674" s="293" t="str">
        <f>IF(ISBLANK(INDEX('Policy Characteristics'!I:I,MATCH($C674,'Policy Characteristics'!$C:$C,0))),"",INDEX('Policy Characteristics'!I:I,MATCH($C674,'Policy Characteristics'!$C:$C,0)))</f>
        <v>% of fuel shifted</v>
      </c>
      <c r="P674" s="293"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4" s="293" t="str">
        <f>IF(ISBLANK(INDEX('Policy Characteristics'!K:K,MATCH($C674,'Policy Characteristics'!$C:$C,0))),"",INDEX('Policy Characteristics'!K:K,MATCH($C674,'Policy Characteristics'!$C:$C,0)))</f>
        <v>industry-ag-main.html#fuel-switching</v>
      </c>
      <c r="R674" s="293" t="str">
        <f>IF(ISBLANK(INDEX('Policy Characteristics'!L:L,MATCH($C674,'Policy Characteristics'!$C:$C,0))),"",INDEX('Policy Characteristics'!L:L,MATCH($C674,'Policy Characteristics'!$C:$C,0)))</f>
        <v>industry-elec-and-hydrogen.html</v>
      </c>
    </row>
    <row r="675" spans="1:18" x14ac:dyDescent="0.25">
      <c r="A675" s="293" t="str">
        <f>IF(ISBLANK(INDEX('Policy Characteristics'!A:A,MATCH($C675,'Policy Characteristics'!$C:$C,0))),"",INDEX('Policy Characteristics'!A:A,MATCH($C675,'Policy Characteristics'!$C:$C,0)))</f>
        <v>Industry</v>
      </c>
      <c r="B675" s="294" t="str">
        <f>IF(ISBLANK(INDEX('Policy Characteristics'!B:B,MATCH($C675,'Policy Characteristics'!$C:$C,0))),"",INDEX('Policy Characteristics'!B:B,MATCH($C675,'Policy Characteristics'!$C:$C,0)))</f>
        <v>Electrification + Hydrogen (Med &amp; High Temp)</v>
      </c>
      <c r="C675" s="293" t="str">
        <f t="shared" si="35"/>
        <v>Fraction of Med and High Temp Industrial Heat Shifted to Other Fuels</v>
      </c>
      <c r="D675" s="299" t="s">
        <v>781</v>
      </c>
      <c r="E675" s="298" t="s">
        <v>811</v>
      </c>
      <c r="F675" t="s">
        <v>782</v>
      </c>
      <c r="G675" s="298" t="s">
        <v>812</v>
      </c>
      <c r="H675" s="20">
        <v>1416</v>
      </c>
      <c r="I675" s="295" t="s">
        <v>660</v>
      </c>
      <c r="J675" s="296" t="str">
        <f>IF(ISBLANK(INDEX('Policy Characteristics'!D:D,MATCH($C675,'Policy Characteristics'!$C:$C,0))),"",INDEX('Policy Characteristics'!D:D,MATCH($C675,'Policy Characteristics'!$C:$C,0)))</f>
        <v>Electrification + Hydrogen</v>
      </c>
      <c r="K675" s="293" t="str">
        <f>IF(ISBLANK(INDEX('Policy Characteristics'!E:E,MATCH($C675,'Policy Characteristics'!$C:$C,0))),"",INDEX('Policy Characteristics'!E:E,MATCH($C675,'Policy Characteristics'!$C:$C,0)))</f>
        <v>indst med and high temp fuel type shifting</v>
      </c>
      <c r="L675" s="237">
        <f>IF(ISBLANK(INDEX('Policy Characteristics'!F:F,MATCH($C675,'Policy Characteristics'!$C:$C,0))),"",INDEX('Policy Characteristics'!F:F,MATCH($C675,'Policy Characteristics'!$C:$C,0)))</f>
        <v>0</v>
      </c>
      <c r="M675" s="237">
        <f>IF(ISBLANK(INDEX('Policy Characteristics'!G:G,MATCH($C675,'Policy Characteristics'!$C:$C,0))),"",INDEX('Policy Characteristics'!G:G,MATCH($C675,'Policy Characteristics'!$C:$C,0)))</f>
        <v>1</v>
      </c>
      <c r="N675" s="237">
        <f>IF(ISBLANK(INDEX('Policy Characteristics'!H:H,MATCH($C675,'Policy Characteristics'!$C:$C,0))),"",INDEX('Policy Characteristics'!H:H,MATCH($C675,'Policy Characteristics'!$C:$C,0)))</f>
        <v>0.01</v>
      </c>
      <c r="O675" s="293" t="str">
        <f>IF(ISBLANK(INDEX('Policy Characteristics'!I:I,MATCH($C675,'Policy Characteristics'!$C:$C,0))),"",INDEX('Policy Characteristics'!I:I,MATCH($C675,'Policy Characteristics'!$C:$C,0)))</f>
        <v>% of fuel shifted</v>
      </c>
      <c r="P675" s="293"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5" s="293" t="str">
        <f>IF(ISBLANK(INDEX('Policy Characteristics'!K:K,MATCH($C675,'Policy Characteristics'!$C:$C,0))),"",INDEX('Policy Characteristics'!K:K,MATCH($C675,'Policy Characteristics'!$C:$C,0)))</f>
        <v>industry-ag-main.html#fuel-switching</v>
      </c>
      <c r="R675" s="293" t="str">
        <f>IF(ISBLANK(INDEX('Policy Characteristics'!L:L,MATCH($C675,'Policy Characteristics'!$C:$C,0))),"",INDEX('Policy Characteristics'!L:L,MATCH($C675,'Policy Characteristics'!$C:$C,0)))</f>
        <v>industry-elec-and-hydrogen.html</v>
      </c>
    </row>
    <row r="676" spans="1:18" x14ac:dyDescent="0.25">
      <c r="A676" s="293" t="str">
        <f>IF(ISBLANK(INDEX('Policy Characteristics'!A:A,MATCH($C676,'Policy Characteristics'!$C:$C,0))),"",INDEX('Policy Characteristics'!A:A,MATCH($C676,'Policy Characteristics'!$C:$C,0)))</f>
        <v>Industry</v>
      </c>
      <c r="B676" s="294" t="str">
        <f>IF(ISBLANK(INDEX('Policy Characteristics'!B:B,MATCH($C676,'Policy Characteristics'!$C:$C,0))),"",INDEX('Policy Characteristics'!B:B,MATCH($C676,'Policy Characteristics'!$C:$C,0)))</f>
        <v>Electrification + Hydrogen (Med &amp; High Temp)</v>
      </c>
      <c r="C676" s="293" t="str">
        <f t="shared" ref="C676:C716" si="36">C$467</f>
        <v>Fraction of Med and High Temp Industrial Heat Shifted to Other Fuels</v>
      </c>
      <c r="D676" s="299" t="s">
        <v>781</v>
      </c>
      <c r="E676" s="298" t="s">
        <v>813</v>
      </c>
      <c r="F676" t="s">
        <v>782</v>
      </c>
      <c r="G676" s="298" t="s">
        <v>814</v>
      </c>
      <c r="H676" s="20">
        <v>1417</v>
      </c>
      <c r="I676" s="295" t="s">
        <v>650</v>
      </c>
      <c r="J676" s="296" t="str">
        <f>IF(ISBLANK(INDEX('Policy Characteristics'!D:D,MATCH($C676,'Policy Characteristics'!$C:$C,0))),"",INDEX('Policy Characteristics'!D:D,MATCH($C676,'Policy Characteristics'!$C:$C,0)))</f>
        <v>Electrification + Hydrogen</v>
      </c>
      <c r="K676" s="293" t="str">
        <f>IF(ISBLANK(INDEX('Policy Characteristics'!E:E,MATCH($C676,'Policy Characteristics'!$C:$C,0))),"",INDEX('Policy Characteristics'!E:E,MATCH($C676,'Policy Characteristics'!$C:$C,0)))</f>
        <v>indst med and high temp fuel type shifting</v>
      </c>
      <c r="L676" s="237">
        <f>IF(ISBLANK(INDEX('Policy Characteristics'!F:F,MATCH($C676,'Policy Characteristics'!$C:$C,0))),"",INDEX('Policy Characteristics'!F:F,MATCH($C676,'Policy Characteristics'!$C:$C,0)))</f>
        <v>0</v>
      </c>
      <c r="M676" s="237">
        <f>IF(ISBLANK(INDEX('Policy Characteristics'!G:G,MATCH($C676,'Policy Characteristics'!$C:$C,0))),"",INDEX('Policy Characteristics'!G:G,MATCH($C676,'Policy Characteristics'!$C:$C,0)))</f>
        <v>1</v>
      </c>
      <c r="N676" s="237">
        <f>IF(ISBLANK(INDEX('Policy Characteristics'!H:H,MATCH($C676,'Policy Characteristics'!$C:$C,0))),"",INDEX('Policy Characteristics'!H:H,MATCH($C676,'Policy Characteristics'!$C:$C,0)))</f>
        <v>0.01</v>
      </c>
      <c r="O676" s="293" t="str">
        <f>IF(ISBLANK(INDEX('Policy Characteristics'!I:I,MATCH($C676,'Policy Characteristics'!$C:$C,0))),"",INDEX('Policy Characteristics'!I:I,MATCH($C676,'Policy Characteristics'!$C:$C,0)))</f>
        <v>% of fuel shifted</v>
      </c>
      <c r="P676" s="293"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6" s="293" t="str">
        <f>IF(ISBLANK(INDEX('Policy Characteristics'!K:K,MATCH($C676,'Policy Characteristics'!$C:$C,0))),"",INDEX('Policy Characteristics'!K:K,MATCH($C676,'Policy Characteristics'!$C:$C,0)))</f>
        <v>industry-ag-main.html#fuel-switching</v>
      </c>
      <c r="R676" s="293" t="str">
        <f>IF(ISBLANK(INDEX('Policy Characteristics'!L:L,MATCH($C676,'Policy Characteristics'!$C:$C,0))),"",INDEX('Policy Characteristics'!L:L,MATCH($C676,'Policy Characteristics'!$C:$C,0)))</f>
        <v>industry-elec-and-hydrogen.html</v>
      </c>
    </row>
    <row r="677" spans="1:18" x14ac:dyDescent="0.25">
      <c r="A677" s="293" t="str">
        <f>IF(ISBLANK(INDEX('Policy Characteristics'!A:A,MATCH($C677,'Policy Characteristics'!$C:$C,0))),"",INDEX('Policy Characteristics'!A:A,MATCH($C677,'Policy Characteristics'!$C:$C,0)))</f>
        <v>Industry</v>
      </c>
      <c r="B677" s="294" t="str">
        <f>IF(ISBLANK(INDEX('Policy Characteristics'!B:B,MATCH($C677,'Policy Characteristics'!$C:$C,0))),"",INDEX('Policy Characteristics'!B:B,MATCH($C677,'Policy Characteristics'!$C:$C,0)))</f>
        <v>Electrification + Hydrogen (Med &amp; High Temp)</v>
      </c>
      <c r="C677" s="293" t="str">
        <f t="shared" si="36"/>
        <v>Fraction of Med and High Temp Industrial Heat Shifted to Other Fuels</v>
      </c>
      <c r="D677" s="299" t="s">
        <v>783</v>
      </c>
      <c r="E677" s="298" t="s">
        <v>795</v>
      </c>
      <c r="F677" t="s">
        <v>784</v>
      </c>
      <c r="G677" s="298" t="s">
        <v>796</v>
      </c>
      <c r="H677" s="20">
        <v>1418</v>
      </c>
      <c r="I677" s="295" t="s">
        <v>650</v>
      </c>
      <c r="J677" s="296" t="str">
        <f>IF(ISBLANK(INDEX('Policy Characteristics'!D:D,MATCH($C677,'Policy Characteristics'!$C:$C,0))),"",INDEX('Policy Characteristics'!D:D,MATCH($C677,'Policy Characteristics'!$C:$C,0)))</f>
        <v>Electrification + Hydrogen</v>
      </c>
      <c r="K677" s="293" t="str">
        <f>IF(ISBLANK(INDEX('Policy Characteristics'!E:E,MATCH($C677,'Policy Characteristics'!$C:$C,0))),"",INDEX('Policy Characteristics'!E:E,MATCH($C677,'Policy Characteristics'!$C:$C,0)))</f>
        <v>indst med and high temp fuel type shifting</v>
      </c>
      <c r="L677" s="237">
        <f>IF(ISBLANK(INDEX('Policy Characteristics'!F:F,MATCH($C677,'Policy Characteristics'!$C:$C,0))),"",INDEX('Policy Characteristics'!F:F,MATCH($C677,'Policy Characteristics'!$C:$C,0)))</f>
        <v>0</v>
      </c>
      <c r="M677" s="237">
        <f>IF(ISBLANK(INDEX('Policy Characteristics'!G:G,MATCH($C677,'Policy Characteristics'!$C:$C,0))),"",INDEX('Policy Characteristics'!G:G,MATCH($C677,'Policy Characteristics'!$C:$C,0)))</f>
        <v>1</v>
      </c>
      <c r="N677" s="237">
        <f>IF(ISBLANK(INDEX('Policy Characteristics'!H:H,MATCH($C677,'Policy Characteristics'!$C:$C,0))),"",INDEX('Policy Characteristics'!H:H,MATCH($C677,'Policy Characteristics'!$C:$C,0)))</f>
        <v>0.01</v>
      </c>
      <c r="O677" s="293" t="str">
        <f>IF(ISBLANK(INDEX('Policy Characteristics'!I:I,MATCH($C677,'Policy Characteristics'!$C:$C,0))),"",INDEX('Policy Characteristics'!I:I,MATCH($C677,'Policy Characteristics'!$C:$C,0)))</f>
        <v>% of fuel shifted</v>
      </c>
      <c r="P677" s="293"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7" s="293" t="str">
        <f>IF(ISBLANK(INDEX('Policy Characteristics'!K:K,MATCH($C677,'Policy Characteristics'!$C:$C,0))),"",INDEX('Policy Characteristics'!K:K,MATCH($C677,'Policy Characteristics'!$C:$C,0)))</f>
        <v>industry-ag-main.html#fuel-switching</v>
      </c>
      <c r="R677" s="293" t="str">
        <f>IF(ISBLANK(INDEX('Policy Characteristics'!L:L,MATCH($C677,'Policy Characteristics'!$C:$C,0))),"",INDEX('Policy Characteristics'!L:L,MATCH($C677,'Policy Characteristics'!$C:$C,0)))</f>
        <v>industry-elec-and-hydrogen.html</v>
      </c>
    </row>
    <row r="678" spans="1:18" x14ac:dyDescent="0.25">
      <c r="A678" s="293" t="str">
        <f>IF(ISBLANK(INDEX('Policy Characteristics'!A:A,MATCH($C678,'Policy Characteristics'!$C:$C,0))),"",INDEX('Policy Characteristics'!A:A,MATCH($C678,'Policy Characteristics'!$C:$C,0)))</f>
        <v>Industry</v>
      </c>
      <c r="B678" s="294" t="str">
        <f>IF(ISBLANK(INDEX('Policy Characteristics'!B:B,MATCH($C678,'Policy Characteristics'!$C:$C,0))),"",INDEX('Policy Characteristics'!B:B,MATCH($C678,'Policy Characteristics'!$C:$C,0)))</f>
        <v>Electrification + Hydrogen (Med &amp; High Temp)</v>
      </c>
      <c r="C678" s="293" t="str">
        <f t="shared" si="36"/>
        <v>Fraction of Med and High Temp Industrial Heat Shifted to Other Fuels</v>
      </c>
      <c r="D678" s="299" t="s">
        <v>783</v>
      </c>
      <c r="E678" s="298" t="s">
        <v>797</v>
      </c>
      <c r="F678" t="s">
        <v>784</v>
      </c>
      <c r="G678" s="298" t="s">
        <v>798</v>
      </c>
      <c r="H678" s="20">
        <v>1419</v>
      </c>
      <c r="I678" s="295" t="s">
        <v>660</v>
      </c>
      <c r="J678" s="296" t="str">
        <f>IF(ISBLANK(INDEX('Policy Characteristics'!D:D,MATCH($C678,'Policy Characteristics'!$C:$C,0))),"",INDEX('Policy Characteristics'!D:D,MATCH($C678,'Policy Characteristics'!$C:$C,0)))</f>
        <v>Electrification + Hydrogen</v>
      </c>
      <c r="K678" s="293" t="str">
        <f>IF(ISBLANK(INDEX('Policy Characteristics'!E:E,MATCH($C678,'Policy Characteristics'!$C:$C,0))),"",INDEX('Policy Characteristics'!E:E,MATCH($C678,'Policy Characteristics'!$C:$C,0)))</f>
        <v>indst med and high temp fuel type shifting</v>
      </c>
      <c r="L678" s="237">
        <f>IF(ISBLANK(INDEX('Policy Characteristics'!F:F,MATCH($C678,'Policy Characteristics'!$C:$C,0))),"",INDEX('Policy Characteristics'!F:F,MATCH($C678,'Policy Characteristics'!$C:$C,0)))</f>
        <v>0</v>
      </c>
      <c r="M678" s="237">
        <f>IF(ISBLANK(INDEX('Policy Characteristics'!G:G,MATCH($C678,'Policy Characteristics'!$C:$C,0))),"",INDEX('Policy Characteristics'!G:G,MATCH($C678,'Policy Characteristics'!$C:$C,0)))</f>
        <v>1</v>
      </c>
      <c r="N678" s="237">
        <f>IF(ISBLANK(INDEX('Policy Characteristics'!H:H,MATCH($C678,'Policy Characteristics'!$C:$C,0))),"",INDEX('Policy Characteristics'!H:H,MATCH($C678,'Policy Characteristics'!$C:$C,0)))</f>
        <v>0.01</v>
      </c>
      <c r="O678" s="293" t="str">
        <f>IF(ISBLANK(INDEX('Policy Characteristics'!I:I,MATCH($C678,'Policy Characteristics'!$C:$C,0))),"",INDEX('Policy Characteristics'!I:I,MATCH($C678,'Policy Characteristics'!$C:$C,0)))</f>
        <v>% of fuel shifted</v>
      </c>
      <c r="P678" s="293"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8" s="293" t="str">
        <f>IF(ISBLANK(INDEX('Policy Characteristics'!K:K,MATCH($C678,'Policy Characteristics'!$C:$C,0))),"",INDEX('Policy Characteristics'!K:K,MATCH($C678,'Policy Characteristics'!$C:$C,0)))</f>
        <v>industry-ag-main.html#fuel-switching</v>
      </c>
      <c r="R678" s="293" t="str">
        <f>IF(ISBLANK(INDEX('Policy Characteristics'!L:L,MATCH($C678,'Policy Characteristics'!$C:$C,0))),"",INDEX('Policy Characteristics'!L:L,MATCH($C678,'Policy Characteristics'!$C:$C,0)))</f>
        <v>industry-elec-and-hydrogen.html</v>
      </c>
    </row>
    <row r="679" spans="1:18" x14ac:dyDescent="0.25">
      <c r="A679" s="293" t="str">
        <f>IF(ISBLANK(INDEX('Policy Characteristics'!A:A,MATCH($C679,'Policy Characteristics'!$C:$C,0))),"",INDEX('Policy Characteristics'!A:A,MATCH($C679,'Policy Characteristics'!$C:$C,0)))</f>
        <v>Industry</v>
      </c>
      <c r="B679" s="294" t="str">
        <f>IF(ISBLANK(INDEX('Policy Characteristics'!B:B,MATCH($C679,'Policy Characteristics'!$C:$C,0))),"",INDEX('Policy Characteristics'!B:B,MATCH($C679,'Policy Characteristics'!$C:$C,0)))</f>
        <v>Electrification + Hydrogen (Med &amp; High Temp)</v>
      </c>
      <c r="C679" s="293" t="str">
        <f t="shared" si="36"/>
        <v>Fraction of Med and High Temp Industrial Heat Shifted to Other Fuels</v>
      </c>
      <c r="D679" s="299" t="s">
        <v>783</v>
      </c>
      <c r="E679" s="298" t="s">
        <v>799</v>
      </c>
      <c r="F679" t="s">
        <v>784</v>
      </c>
      <c r="G679" s="298" t="s">
        <v>800</v>
      </c>
      <c r="H679" s="20">
        <v>1420</v>
      </c>
      <c r="I679" s="295" t="s">
        <v>660</v>
      </c>
      <c r="J679" s="296" t="str">
        <f>IF(ISBLANK(INDEX('Policy Characteristics'!D:D,MATCH($C679,'Policy Characteristics'!$C:$C,0))),"",INDEX('Policy Characteristics'!D:D,MATCH($C679,'Policy Characteristics'!$C:$C,0)))</f>
        <v>Electrification + Hydrogen</v>
      </c>
      <c r="K679" s="293" t="str">
        <f>IF(ISBLANK(INDEX('Policy Characteristics'!E:E,MATCH($C679,'Policy Characteristics'!$C:$C,0))),"",INDEX('Policy Characteristics'!E:E,MATCH($C679,'Policy Characteristics'!$C:$C,0)))</f>
        <v>indst med and high temp fuel type shifting</v>
      </c>
      <c r="L679" s="237">
        <f>IF(ISBLANK(INDEX('Policy Characteristics'!F:F,MATCH($C679,'Policy Characteristics'!$C:$C,0))),"",INDEX('Policy Characteristics'!F:F,MATCH($C679,'Policy Characteristics'!$C:$C,0)))</f>
        <v>0</v>
      </c>
      <c r="M679" s="237">
        <f>IF(ISBLANK(INDEX('Policy Characteristics'!G:G,MATCH($C679,'Policy Characteristics'!$C:$C,0))),"",INDEX('Policy Characteristics'!G:G,MATCH($C679,'Policy Characteristics'!$C:$C,0)))</f>
        <v>1</v>
      </c>
      <c r="N679" s="237">
        <f>IF(ISBLANK(INDEX('Policy Characteristics'!H:H,MATCH($C679,'Policy Characteristics'!$C:$C,0))),"",INDEX('Policy Characteristics'!H:H,MATCH($C679,'Policy Characteristics'!$C:$C,0)))</f>
        <v>0.01</v>
      </c>
      <c r="O679" s="293" t="str">
        <f>IF(ISBLANK(INDEX('Policy Characteristics'!I:I,MATCH($C679,'Policy Characteristics'!$C:$C,0))),"",INDEX('Policy Characteristics'!I:I,MATCH($C679,'Policy Characteristics'!$C:$C,0)))</f>
        <v>% of fuel shifted</v>
      </c>
      <c r="P679" s="293"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9" s="293" t="str">
        <f>IF(ISBLANK(INDEX('Policy Characteristics'!K:K,MATCH($C679,'Policy Characteristics'!$C:$C,0))),"",INDEX('Policy Characteristics'!K:K,MATCH($C679,'Policy Characteristics'!$C:$C,0)))</f>
        <v>industry-ag-main.html#fuel-switching</v>
      </c>
      <c r="R679" s="293" t="str">
        <f>IF(ISBLANK(INDEX('Policy Characteristics'!L:L,MATCH($C679,'Policy Characteristics'!$C:$C,0))),"",INDEX('Policy Characteristics'!L:L,MATCH($C679,'Policy Characteristics'!$C:$C,0)))</f>
        <v>industry-elec-and-hydrogen.html</v>
      </c>
    </row>
    <row r="680" spans="1:18" x14ac:dyDescent="0.25">
      <c r="A680" s="293" t="str">
        <f>IF(ISBLANK(INDEX('Policy Characteristics'!A:A,MATCH($C680,'Policy Characteristics'!$C:$C,0))),"",INDEX('Policy Characteristics'!A:A,MATCH($C680,'Policy Characteristics'!$C:$C,0)))</f>
        <v>Industry</v>
      </c>
      <c r="B680" s="294" t="str">
        <f>IF(ISBLANK(INDEX('Policy Characteristics'!B:B,MATCH($C680,'Policy Characteristics'!$C:$C,0))),"",INDEX('Policy Characteristics'!B:B,MATCH($C680,'Policy Characteristics'!$C:$C,0)))</f>
        <v>Electrification + Hydrogen (Med &amp; High Temp)</v>
      </c>
      <c r="C680" s="293" t="str">
        <f t="shared" si="36"/>
        <v>Fraction of Med and High Temp Industrial Heat Shifted to Other Fuels</v>
      </c>
      <c r="D680" s="299" t="s">
        <v>783</v>
      </c>
      <c r="E680" s="298" t="s">
        <v>801</v>
      </c>
      <c r="F680" t="s">
        <v>784</v>
      </c>
      <c r="G680" s="298" t="s">
        <v>802</v>
      </c>
      <c r="H680" s="20">
        <v>1421</v>
      </c>
      <c r="I680" s="295" t="s">
        <v>660</v>
      </c>
      <c r="J680" s="296" t="str">
        <f>IF(ISBLANK(INDEX('Policy Characteristics'!D:D,MATCH($C680,'Policy Characteristics'!$C:$C,0))),"",INDEX('Policy Characteristics'!D:D,MATCH($C680,'Policy Characteristics'!$C:$C,0)))</f>
        <v>Electrification + Hydrogen</v>
      </c>
      <c r="K680" s="293" t="str">
        <f>IF(ISBLANK(INDEX('Policy Characteristics'!E:E,MATCH($C680,'Policy Characteristics'!$C:$C,0))),"",INDEX('Policy Characteristics'!E:E,MATCH($C680,'Policy Characteristics'!$C:$C,0)))</f>
        <v>indst med and high temp fuel type shifting</v>
      </c>
      <c r="L680" s="237">
        <f>IF(ISBLANK(INDEX('Policy Characteristics'!F:F,MATCH($C680,'Policy Characteristics'!$C:$C,0))),"",INDEX('Policy Characteristics'!F:F,MATCH($C680,'Policy Characteristics'!$C:$C,0)))</f>
        <v>0</v>
      </c>
      <c r="M680" s="237">
        <f>IF(ISBLANK(INDEX('Policy Characteristics'!G:G,MATCH($C680,'Policy Characteristics'!$C:$C,0))),"",INDEX('Policy Characteristics'!G:G,MATCH($C680,'Policy Characteristics'!$C:$C,0)))</f>
        <v>1</v>
      </c>
      <c r="N680" s="237">
        <f>IF(ISBLANK(INDEX('Policy Characteristics'!H:H,MATCH($C680,'Policy Characteristics'!$C:$C,0))),"",INDEX('Policy Characteristics'!H:H,MATCH($C680,'Policy Characteristics'!$C:$C,0)))</f>
        <v>0.01</v>
      </c>
      <c r="O680" s="293" t="str">
        <f>IF(ISBLANK(INDEX('Policy Characteristics'!I:I,MATCH($C680,'Policy Characteristics'!$C:$C,0))),"",INDEX('Policy Characteristics'!I:I,MATCH($C680,'Policy Characteristics'!$C:$C,0)))</f>
        <v>% of fuel shifted</v>
      </c>
      <c r="P680" s="293"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0" s="293" t="str">
        <f>IF(ISBLANK(INDEX('Policy Characteristics'!K:K,MATCH($C680,'Policy Characteristics'!$C:$C,0))),"",INDEX('Policy Characteristics'!K:K,MATCH($C680,'Policy Characteristics'!$C:$C,0)))</f>
        <v>industry-ag-main.html#fuel-switching</v>
      </c>
      <c r="R680" s="293" t="str">
        <f>IF(ISBLANK(INDEX('Policy Characteristics'!L:L,MATCH($C680,'Policy Characteristics'!$C:$C,0))),"",INDEX('Policy Characteristics'!L:L,MATCH($C680,'Policy Characteristics'!$C:$C,0)))</f>
        <v>industry-elec-and-hydrogen.html</v>
      </c>
    </row>
    <row r="681" spans="1:18" x14ac:dyDescent="0.25">
      <c r="A681" s="293" t="str">
        <f>IF(ISBLANK(INDEX('Policy Characteristics'!A:A,MATCH($C681,'Policy Characteristics'!$C:$C,0))),"",INDEX('Policy Characteristics'!A:A,MATCH($C681,'Policy Characteristics'!$C:$C,0)))</f>
        <v>Industry</v>
      </c>
      <c r="B681" s="294" t="str">
        <f>IF(ISBLANK(INDEX('Policy Characteristics'!B:B,MATCH($C681,'Policy Characteristics'!$C:$C,0))),"",INDEX('Policy Characteristics'!B:B,MATCH($C681,'Policy Characteristics'!$C:$C,0)))</f>
        <v>Electrification + Hydrogen (Med &amp; High Temp)</v>
      </c>
      <c r="C681" s="293" t="str">
        <f t="shared" si="36"/>
        <v>Fraction of Med and High Temp Industrial Heat Shifted to Other Fuels</v>
      </c>
      <c r="D681" s="299" t="s">
        <v>783</v>
      </c>
      <c r="E681" s="298" t="s">
        <v>803</v>
      </c>
      <c r="F681" t="s">
        <v>784</v>
      </c>
      <c r="G681" s="298" t="s">
        <v>804</v>
      </c>
      <c r="H681" s="20">
        <v>1422</v>
      </c>
      <c r="I681" s="295" t="s">
        <v>660</v>
      </c>
      <c r="J681" s="296" t="str">
        <f>IF(ISBLANK(INDEX('Policy Characteristics'!D:D,MATCH($C681,'Policy Characteristics'!$C:$C,0))),"",INDEX('Policy Characteristics'!D:D,MATCH($C681,'Policy Characteristics'!$C:$C,0)))</f>
        <v>Electrification + Hydrogen</v>
      </c>
      <c r="K681" s="293" t="str">
        <f>IF(ISBLANK(INDEX('Policy Characteristics'!E:E,MATCH($C681,'Policy Characteristics'!$C:$C,0))),"",INDEX('Policy Characteristics'!E:E,MATCH($C681,'Policy Characteristics'!$C:$C,0)))</f>
        <v>indst med and high temp fuel type shifting</v>
      </c>
      <c r="L681" s="237">
        <f>IF(ISBLANK(INDEX('Policy Characteristics'!F:F,MATCH($C681,'Policy Characteristics'!$C:$C,0))),"",INDEX('Policy Characteristics'!F:F,MATCH($C681,'Policy Characteristics'!$C:$C,0)))</f>
        <v>0</v>
      </c>
      <c r="M681" s="237">
        <f>IF(ISBLANK(INDEX('Policy Characteristics'!G:G,MATCH($C681,'Policy Characteristics'!$C:$C,0))),"",INDEX('Policy Characteristics'!G:G,MATCH($C681,'Policy Characteristics'!$C:$C,0)))</f>
        <v>1</v>
      </c>
      <c r="N681" s="237">
        <f>IF(ISBLANK(INDEX('Policy Characteristics'!H:H,MATCH($C681,'Policy Characteristics'!$C:$C,0))),"",INDEX('Policy Characteristics'!H:H,MATCH($C681,'Policy Characteristics'!$C:$C,0)))</f>
        <v>0.01</v>
      </c>
      <c r="O681" s="293" t="str">
        <f>IF(ISBLANK(INDEX('Policy Characteristics'!I:I,MATCH($C681,'Policy Characteristics'!$C:$C,0))),"",INDEX('Policy Characteristics'!I:I,MATCH($C681,'Policy Characteristics'!$C:$C,0)))</f>
        <v>% of fuel shifted</v>
      </c>
      <c r="P681" s="293"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1" s="293" t="str">
        <f>IF(ISBLANK(INDEX('Policy Characteristics'!K:K,MATCH($C681,'Policy Characteristics'!$C:$C,0))),"",INDEX('Policy Characteristics'!K:K,MATCH($C681,'Policy Characteristics'!$C:$C,0)))</f>
        <v>industry-ag-main.html#fuel-switching</v>
      </c>
      <c r="R681" s="293" t="str">
        <f>IF(ISBLANK(INDEX('Policy Characteristics'!L:L,MATCH($C681,'Policy Characteristics'!$C:$C,0))),"",INDEX('Policy Characteristics'!L:L,MATCH($C681,'Policy Characteristics'!$C:$C,0)))</f>
        <v>industry-elec-and-hydrogen.html</v>
      </c>
    </row>
    <row r="682" spans="1:18" x14ac:dyDescent="0.25">
      <c r="A682" s="293" t="str">
        <f>IF(ISBLANK(INDEX('Policy Characteristics'!A:A,MATCH($C682,'Policy Characteristics'!$C:$C,0))),"",INDEX('Policy Characteristics'!A:A,MATCH($C682,'Policy Characteristics'!$C:$C,0)))</f>
        <v>Industry</v>
      </c>
      <c r="B682" s="294" t="str">
        <f>IF(ISBLANK(INDEX('Policy Characteristics'!B:B,MATCH($C682,'Policy Characteristics'!$C:$C,0))),"",INDEX('Policy Characteristics'!B:B,MATCH($C682,'Policy Characteristics'!$C:$C,0)))</f>
        <v>Electrification + Hydrogen (Med &amp; High Temp)</v>
      </c>
      <c r="C682" s="293" t="str">
        <f t="shared" si="36"/>
        <v>Fraction of Med and High Temp Industrial Heat Shifted to Other Fuels</v>
      </c>
      <c r="D682" s="299" t="s">
        <v>783</v>
      </c>
      <c r="E682" s="298" t="s">
        <v>805</v>
      </c>
      <c r="F682" t="s">
        <v>784</v>
      </c>
      <c r="G682" s="298" t="s">
        <v>806</v>
      </c>
      <c r="H682" s="20">
        <v>1423</v>
      </c>
      <c r="I682" s="295" t="s">
        <v>660</v>
      </c>
      <c r="J682" s="296" t="str">
        <f>IF(ISBLANK(INDEX('Policy Characteristics'!D:D,MATCH($C682,'Policy Characteristics'!$C:$C,0))),"",INDEX('Policy Characteristics'!D:D,MATCH($C682,'Policy Characteristics'!$C:$C,0)))</f>
        <v>Electrification + Hydrogen</v>
      </c>
      <c r="K682" s="293" t="str">
        <f>IF(ISBLANK(INDEX('Policy Characteristics'!E:E,MATCH($C682,'Policy Characteristics'!$C:$C,0))),"",INDEX('Policy Characteristics'!E:E,MATCH($C682,'Policy Characteristics'!$C:$C,0)))</f>
        <v>indst med and high temp fuel type shifting</v>
      </c>
      <c r="L682" s="237">
        <f>IF(ISBLANK(INDEX('Policy Characteristics'!F:F,MATCH($C682,'Policy Characteristics'!$C:$C,0))),"",INDEX('Policy Characteristics'!F:F,MATCH($C682,'Policy Characteristics'!$C:$C,0)))</f>
        <v>0</v>
      </c>
      <c r="M682" s="237">
        <f>IF(ISBLANK(INDEX('Policy Characteristics'!G:G,MATCH($C682,'Policy Characteristics'!$C:$C,0))),"",INDEX('Policy Characteristics'!G:G,MATCH($C682,'Policy Characteristics'!$C:$C,0)))</f>
        <v>1</v>
      </c>
      <c r="N682" s="237">
        <f>IF(ISBLANK(INDEX('Policy Characteristics'!H:H,MATCH($C682,'Policy Characteristics'!$C:$C,0))),"",INDEX('Policy Characteristics'!H:H,MATCH($C682,'Policy Characteristics'!$C:$C,0)))</f>
        <v>0.01</v>
      </c>
      <c r="O682" s="293" t="str">
        <f>IF(ISBLANK(INDEX('Policy Characteristics'!I:I,MATCH($C682,'Policy Characteristics'!$C:$C,0))),"",INDEX('Policy Characteristics'!I:I,MATCH($C682,'Policy Characteristics'!$C:$C,0)))</f>
        <v>% of fuel shifted</v>
      </c>
      <c r="P682" s="293"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2" s="293" t="str">
        <f>IF(ISBLANK(INDEX('Policy Characteristics'!K:K,MATCH($C682,'Policy Characteristics'!$C:$C,0))),"",INDEX('Policy Characteristics'!K:K,MATCH($C682,'Policy Characteristics'!$C:$C,0)))</f>
        <v>industry-ag-main.html#fuel-switching</v>
      </c>
      <c r="R682" s="293" t="str">
        <f>IF(ISBLANK(INDEX('Policy Characteristics'!L:L,MATCH($C682,'Policy Characteristics'!$C:$C,0))),"",INDEX('Policy Characteristics'!L:L,MATCH($C682,'Policy Characteristics'!$C:$C,0)))</f>
        <v>industry-elec-and-hydrogen.html</v>
      </c>
    </row>
    <row r="683" spans="1:18" x14ac:dyDescent="0.25">
      <c r="A683" s="293" t="str">
        <f>IF(ISBLANK(INDEX('Policy Characteristics'!A:A,MATCH($C683,'Policy Characteristics'!$C:$C,0))),"",INDEX('Policy Characteristics'!A:A,MATCH($C683,'Policy Characteristics'!$C:$C,0)))</f>
        <v>Industry</v>
      </c>
      <c r="B683" s="294" t="str">
        <f>IF(ISBLANK(INDEX('Policy Characteristics'!B:B,MATCH($C683,'Policy Characteristics'!$C:$C,0))),"",INDEX('Policy Characteristics'!B:B,MATCH($C683,'Policy Characteristics'!$C:$C,0)))</f>
        <v>Electrification + Hydrogen (Med &amp; High Temp)</v>
      </c>
      <c r="C683" s="293" t="str">
        <f t="shared" si="36"/>
        <v>Fraction of Med and High Temp Industrial Heat Shifted to Other Fuels</v>
      </c>
      <c r="D683" s="299" t="s">
        <v>783</v>
      </c>
      <c r="E683" s="298" t="s">
        <v>807</v>
      </c>
      <c r="F683" t="s">
        <v>784</v>
      </c>
      <c r="G683" s="298" t="s">
        <v>808</v>
      </c>
      <c r="H683" s="20">
        <v>1424</v>
      </c>
      <c r="I683" s="295" t="s">
        <v>660</v>
      </c>
      <c r="J683" s="296" t="str">
        <f>IF(ISBLANK(INDEX('Policy Characteristics'!D:D,MATCH($C683,'Policy Characteristics'!$C:$C,0))),"",INDEX('Policy Characteristics'!D:D,MATCH($C683,'Policy Characteristics'!$C:$C,0)))</f>
        <v>Electrification + Hydrogen</v>
      </c>
      <c r="K683" s="293" t="str">
        <f>IF(ISBLANK(INDEX('Policy Characteristics'!E:E,MATCH($C683,'Policy Characteristics'!$C:$C,0))),"",INDEX('Policy Characteristics'!E:E,MATCH($C683,'Policy Characteristics'!$C:$C,0)))</f>
        <v>indst med and high temp fuel type shifting</v>
      </c>
      <c r="L683" s="237">
        <f>IF(ISBLANK(INDEX('Policy Characteristics'!F:F,MATCH($C683,'Policy Characteristics'!$C:$C,0))),"",INDEX('Policy Characteristics'!F:F,MATCH($C683,'Policy Characteristics'!$C:$C,0)))</f>
        <v>0</v>
      </c>
      <c r="M683" s="237">
        <f>IF(ISBLANK(INDEX('Policy Characteristics'!G:G,MATCH($C683,'Policy Characteristics'!$C:$C,0))),"",INDEX('Policy Characteristics'!G:G,MATCH($C683,'Policy Characteristics'!$C:$C,0)))</f>
        <v>1</v>
      </c>
      <c r="N683" s="237">
        <f>IF(ISBLANK(INDEX('Policy Characteristics'!H:H,MATCH($C683,'Policy Characteristics'!$C:$C,0))),"",INDEX('Policy Characteristics'!H:H,MATCH($C683,'Policy Characteristics'!$C:$C,0)))</f>
        <v>0.01</v>
      </c>
      <c r="O683" s="293" t="str">
        <f>IF(ISBLANK(INDEX('Policy Characteristics'!I:I,MATCH($C683,'Policy Characteristics'!$C:$C,0))),"",INDEX('Policy Characteristics'!I:I,MATCH($C683,'Policy Characteristics'!$C:$C,0)))</f>
        <v>% of fuel shifted</v>
      </c>
      <c r="P683" s="293"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3" s="293" t="str">
        <f>IF(ISBLANK(INDEX('Policy Characteristics'!K:K,MATCH($C683,'Policy Characteristics'!$C:$C,0))),"",INDEX('Policy Characteristics'!K:K,MATCH($C683,'Policy Characteristics'!$C:$C,0)))</f>
        <v>industry-ag-main.html#fuel-switching</v>
      </c>
      <c r="R683" s="293" t="str">
        <f>IF(ISBLANK(INDEX('Policy Characteristics'!L:L,MATCH($C683,'Policy Characteristics'!$C:$C,0))),"",INDEX('Policy Characteristics'!L:L,MATCH($C683,'Policy Characteristics'!$C:$C,0)))</f>
        <v>industry-elec-and-hydrogen.html</v>
      </c>
    </row>
    <row r="684" spans="1:18" x14ac:dyDescent="0.25">
      <c r="A684" s="293" t="str">
        <f>IF(ISBLANK(INDEX('Policy Characteristics'!A:A,MATCH($C684,'Policy Characteristics'!$C:$C,0))),"",INDEX('Policy Characteristics'!A:A,MATCH($C684,'Policy Characteristics'!$C:$C,0)))</f>
        <v>Industry</v>
      </c>
      <c r="B684" s="294" t="str">
        <f>IF(ISBLANK(INDEX('Policy Characteristics'!B:B,MATCH($C684,'Policy Characteristics'!$C:$C,0))),"",INDEX('Policy Characteristics'!B:B,MATCH($C684,'Policy Characteristics'!$C:$C,0)))</f>
        <v>Electrification + Hydrogen (Med &amp; High Temp)</v>
      </c>
      <c r="C684" s="293" t="str">
        <f t="shared" si="36"/>
        <v>Fraction of Med and High Temp Industrial Heat Shifted to Other Fuels</v>
      </c>
      <c r="D684" s="299" t="s">
        <v>783</v>
      </c>
      <c r="E684" s="298" t="s">
        <v>809</v>
      </c>
      <c r="F684" t="s">
        <v>784</v>
      </c>
      <c r="G684" s="298" t="s">
        <v>810</v>
      </c>
      <c r="H684" s="20">
        <v>1425</v>
      </c>
      <c r="I684" s="295" t="s">
        <v>660</v>
      </c>
      <c r="J684" s="296" t="str">
        <f>IF(ISBLANK(INDEX('Policy Characteristics'!D:D,MATCH($C684,'Policy Characteristics'!$C:$C,0))),"",INDEX('Policy Characteristics'!D:D,MATCH($C684,'Policy Characteristics'!$C:$C,0)))</f>
        <v>Electrification + Hydrogen</v>
      </c>
      <c r="K684" s="293" t="str">
        <f>IF(ISBLANK(INDEX('Policy Characteristics'!E:E,MATCH($C684,'Policy Characteristics'!$C:$C,0))),"",INDEX('Policy Characteristics'!E:E,MATCH($C684,'Policy Characteristics'!$C:$C,0)))</f>
        <v>indst med and high temp fuel type shifting</v>
      </c>
      <c r="L684" s="237">
        <f>IF(ISBLANK(INDEX('Policy Characteristics'!F:F,MATCH($C684,'Policy Characteristics'!$C:$C,0))),"",INDEX('Policy Characteristics'!F:F,MATCH($C684,'Policy Characteristics'!$C:$C,0)))</f>
        <v>0</v>
      </c>
      <c r="M684" s="237">
        <f>IF(ISBLANK(INDEX('Policy Characteristics'!G:G,MATCH($C684,'Policy Characteristics'!$C:$C,0))),"",INDEX('Policy Characteristics'!G:G,MATCH($C684,'Policy Characteristics'!$C:$C,0)))</f>
        <v>1</v>
      </c>
      <c r="N684" s="237">
        <f>IF(ISBLANK(INDEX('Policy Characteristics'!H:H,MATCH($C684,'Policy Characteristics'!$C:$C,0))),"",INDEX('Policy Characteristics'!H:H,MATCH($C684,'Policy Characteristics'!$C:$C,0)))</f>
        <v>0.01</v>
      </c>
      <c r="O684" s="293" t="str">
        <f>IF(ISBLANK(INDEX('Policy Characteristics'!I:I,MATCH($C684,'Policy Characteristics'!$C:$C,0))),"",INDEX('Policy Characteristics'!I:I,MATCH($C684,'Policy Characteristics'!$C:$C,0)))</f>
        <v>% of fuel shifted</v>
      </c>
      <c r="P684" s="293"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4" s="293" t="str">
        <f>IF(ISBLANK(INDEX('Policy Characteristics'!K:K,MATCH($C684,'Policy Characteristics'!$C:$C,0))),"",INDEX('Policy Characteristics'!K:K,MATCH($C684,'Policy Characteristics'!$C:$C,0)))</f>
        <v>industry-ag-main.html#fuel-switching</v>
      </c>
      <c r="R684" s="293" t="str">
        <f>IF(ISBLANK(INDEX('Policy Characteristics'!L:L,MATCH($C684,'Policy Characteristics'!$C:$C,0))),"",INDEX('Policy Characteristics'!L:L,MATCH($C684,'Policy Characteristics'!$C:$C,0)))</f>
        <v>industry-elec-and-hydrogen.html</v>
      </c>
    </row>
    <row r="685" spans="1:18" x14ac:dyDescent="0.25">
      <c r="A685" s="293" t="str">
        <f>IF(ISBLANK(INDEX('Policy Characteristics'!A:A,MATCH($C685,'Policy Characteristics'!$C:$C,0))),"",INDEX('Policy Characteristics'!A:A,MATCH($C685,'Policy Characteristics'!$C:$C,0)))</f>
        <v>Industry</v>
      </c>
      <c r="B685" s="294" t="str">
        <f>IF(ISBLANK(INDEX('Policy Characteristics'!B:B,MATCH($C685,'Policy Characteristics'!$C:$C,0))),"",INDEX('Policy Characteristics'!B:B,MATCH($C685,'Policy Characteristics'!$C:$C,0)))</f>
        <v>Electrification + Hydrogen (Med &amp; High Temp)</v>
      </c>
      <c r="C685" s="293" t="str">
        <f t="shared" si="36"/>
        <v>Fraction of Med and High Temp Industrial Heat Shifted to Other Fuels</v>
      </c>
      <c r="D685" s="299" t="s">
        <v>783</v>
      </c>
      <c r="E685" s="298" t="s">
        <v>811</v>
      </c>
      <c r="F685" t="s">
        <v>784</v>
      </c>
      <c r="G685" s="298" t="s">
        <v>812</v>
      </c>
      <c r="H685" s="20">
        <v>1426</v>
      </c>
      <c r="I685" s="295" t="s">
        <v>660</v>
      </c>
      <c r="J685" s="296" t="str">
        <f>IF(ISBLANK(INDEX('Policy Characteristics'!D:D,MATCH($C685,'Policy Characteristics'!$C:$C,0))),"",INDEX('Policy Characteristics'!D:D,MATCH($C685,'Policy Characteristics'!$C:$C,0)))</f>
        <v>Electrification + Hydrogen</v>
      </c>
      <c r="K685" s="293" t="str">
        <f>IF(ISBLANK(INDEX('Policy Characteristics'!E:E,MATCH($C685,'Policy Characteristics'!$C:$C,0))),"",INDEX('Policy Characteristics'!E:E,MATCH($C685,'Policy Characteristics'!$C:$C,0)))</f>
        <v>indst med and high temp fuel type shifting</v>
      </c>
      <c r="L685" s="237">
        <f>IF(ISBLANK(INDEX('Policy Characteristics'!F:F,MATCH($C685,'Policy Characteristics'!$C:$C,0))),"",INDEX('Policy Characteristics'!F:F,MATCH($C685,'Policy Characteristics'!$C:$C,0)))</f>
        <v>0</v>
      </c>
      <c r="M685" s="237">
        <f>IF(ISBLANK(INDEX('Policy Characteristics'!G:G,MATCH($C685,'Policy Characteristics'!$C:$C,0))),"",INDEX('Policy Characteristics'!G:G,MATCH($C685,'Policy Characteristics'!$C:$C,0)))</f>
        <v>1</v>
      </c>
      <c r="N685" s="237">
        <f>IF(ISBLANK(INDEX('Policy Characteristics'!H:H,MATCH($C685,'Policy Characteristics'!$C:$C,0))),"",INDEX('Policy Characteristics'!H:H,MATCH($C685,'Policy Characteristics'!$C:$C,0)))</f>
        <v>0.01</v>
      </c>
      <c r="O685" s="293" t="str">
        <f>IF(ISBLANK(INDEX('Policy Characteristics'!I:I,MATCH($C685,'Policy Characteristics'!$C:$C,0))),"",INDEX('Policy Characteristics'!I:I,MATCH($C685,'Policy Characteristics'!$C:$C,0)))</f>
        <v>% of fuel shifted</v>
      </c>
      <c r="P685" s="293"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5" s="293" t="str">
        <f>IF(ISBLANK(INDEX('Policy Characteristics'!K:K,MATCH($C685,'Policy Characteristics'!$C:$C,0))),"",INDEX('Policy Characteristics'!K:K,MATCH($C685,'Policy Characteristics'!$C:$C,0)))</f>
        <v>industry-ag-main.html#fuel-switching</v>
      </c>
      <c r="R685" s="293" t="str">
        <f>IF(ISBLANK(INDEX('Policy Characteristics'!L:L,MATCH($C685,'Policy Characteristics'!$C:$C,0))),"",INDEX('Policy Characteristics'!L:L,MATCH($C685,'Policy Characteristics'!$C:$C,0)))</f>
        <v>industry-elec-and-hydrogen.html</v>
      </c>
    </row>
    <row r="686" spans="1:18" x14ac:dyDescent="0.25">
      <c r="A686" s="293" t="str">
        <f>IF(ISBLANK(INDEX('Policy Characteristics'!A:A,MATCH($C686,'Policy Characteristics'!$C:$C,0))),"",INDEX('Policy Characteristics'!A:A,MATCH($C686,'Policy Characteristics'!$C:$C,0)))</f>
        <v>Industry</v>
      </c>
      <c r="B686" s="294" t="str">
        <f>IF(ISBLANK(INDEX('Policy Characteristics'!B:B,MATCH($C686,'Policy Characteristics'!$C:$C,0))),"",INDEX('Policy Characteristics'!B:B,MATCH($C686,'Policy Characteristics'!$C:$C,0)))</f>
        <v>Electrification + Hydrogen (Med &amp; High Temp)</v>
      </c>
      <c r="C686" s="293" t="str">
        <f t="shared" si="36"/>
        <v>Fraction of Med and High Temp Industrial Heat Shifted to Other Fuels</v>
      </c>
      <c r="D686" s="299" t="s">
        <v>783</v>
      </c>
      <c r="E686" s="298" t="s">
        <v>813</v>
      </c>
      <c r="F686" t="s">
        <v>784</v>
      </c>
      <c r="G686" s="298" t="s">
        <v>814</v>
      </c>
      <c r="H686" s="20">
        <v>1427</v>
      </c>
      <c r="I686" s="295" t="s">
        <v>650</v>
      </c>
      <c r="J686" s="296" t="str">
        <f>IF(ISBLANK(INDEX('Policy Characteristics'!D:D,MATCH($C686,'Policy Characteristics'!$C:$C,0))),"",INDEX('Policy Characteristics'!D:D,MATCH($C686,'Policy Characteristics'!$C:$C,0)))</f>
        <v>Electrification + Hydrogen</v>
      </c>
      <c r="K686" s="293" t="str">
        <f>IF(ISBLANK(INDEX('Policy Characteristics'!E:E,MATCH($C686,'Policy Characteristics'!$C:$C,0))),"",INDEX('Policy Characteristics'!E:E,MATCH($C686,'Policy Characteristics'!$C:$C,0)))</f>
        <v>indst med and high temp fuel type shifting</v>
      </c>
      <c r="L686" s="237">
        <f>IF(ISBLANK(INDEX('Policy Characteristics'!F:F,MATCH($C686,'Policy Characteristics'!$C:$C,0))),"",INDEX('Policy Characteristics'!F:F,MATCH($C686,'Policy Characteristics'!$C:$C,0)))</f>
        <v>0</v>
      </c>
      <c r="M686" s="237">
        <f>IF(ISBLANK(INDEX('Policy Characteristics'!G:G,MATCH($C686,'Policy Characteristics'!$C:$C,0))),"",INDEX('Policy Characteristics'!G:G,MATCH($C686,'Policy Characteristics'!$C:$C,0)))</f>
        <v>1</v>
      </c>
      <c r="N686" s="237">
        <f>IF(ISBLANK(INDEX('Policy Characteristics'!H:H,MATCH($C686,'Policy Characteristics'!$C:$C,0))),"",INDEX('Policy Characteristics'!H:H,MATCH($C686,'Policy Characteristics'!$C:$C,0)))</f>
        <v>0.01</v>
      </c>
      <c r="O686" s="293" t="str">
        <f>IF(ISBLANK(INDEX('Policy Characteristics'!I:I,MATCH($C686,'Policy Characteristics'!$C:$C,0))),"",INDEX('Policy Characteristics'!I:I,MATCH($C686,'Policy Characteristics'!$C:$C,0)))</f>
        <v>% of fuel shifted</v>
      </c>
      <c r="P686" s="293"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6" s="293" t="str">
        <f>IF(ISBLANK(INDEX('Policy Characteristics'!K:K,MATCH($C686,'Policy Characteristics'!$C:$C,0))),"",INDEX('Policy Characteristics'!K:K,MATCH($C686,'Policy Characteristics'!$C:$C,0)))</f>
        <v>industry-ag-main.html#fuel-switching</v>
      </c>
      <c r="R686" s="293" t="str">
        <f>IF(ISBLANK(INDEX('Policy Characteristics'!L:L,MATCH($C686,'Policy Characteristics'!$C:$C,0))),"",INDEX('Policy Characteristics'!L:L,MATCH($C686,'Policy Characteristics'!$C:$C,0)))</f>
        <v>industry-elec-and-hydrogen.html</v>
      </c>
    </row>
    <row r="687" spans="1:18" x14ac:dyDescent="0.25">
      <c r="A687" s="293" t="str">
        <f>IF(ISBLANK(INDEX('Policy Characteristics'!A:A,MATCH($C687,'Policy Characteristics'!$C:$C,0))),"",INDEX('Policy Characteristics'!A:A,MATCH($C687,'Policy Characteristics'!$C:$C,0)))</f>
        <v>Industry</v>
      </c>
      <c r="B687" s="294" t="str">
        <f>IF(ISBLANK(INDEX('Policy Characteristics'!B:B,MATCH($C687,'Policy Characteristics'!$C:$C,0))),"",INDEX('Policy Characteristics'!B:B,MATCH($C687,'Policy Characteristics'!$C:$C,0)))</f>
        <v>Electrification + Hydrogen (Med &amp; High Temp)</v>
      </c>
      <c r="C687" s="293" t="str">
        <f t="shared" si="36"/>
        <v>Fraction of Med and High Temp Industrial Heat Shifted to Other Fuels</v>
      </c>
      <c r="D687" s="299" t="s">
        <v>785</v>
      </c>
      <c r="E687" s="298" t="s">
        <v>795</v>
      </c>
      <c r="F687" t="s">
        <v>786</v>
      </c>
      <c r="G687" s="298" t="s">
        <v>796</v>
      </c>
      <c r="H687" s="20">
        <v>1428</v>
      </c>
      <c r="I687" s="295" t="s">
        <v>650</v>
      </c>
      <c r="J687" s="296" t="str">
        <f>IF(ISBLANK(INDEX('Policy Characteristics'!D:D,MATCH($C687,'Policy Characteristics'!$C:$C,0))),"",INDEX('Policy Characteristics'!D:D,MATCH($C687,'Policy Characteristics'!$C:$C,0)))</f>
        <v>Electrification + Hydrogen</v>
      </c>
      <c r="K687" s="293" t="str">
        <f>IF(ISBLANK(INDEX('Policy Characteristics'!E:E,MATCH($C687,'Policy Characteristics'!$C:$C,0))),"",INDEX('Policy Characteristics'!E:E,MATCH($C687,'Policy Characteristics'!$C:$C,0)))</f>
        <v>indst med and high temp fuel type shifting</v>
      </c>
      <c r="L687" s="237">
        <f>IF(ISBLANK(INDEX('Policy Characteristics'!F:F,MATCH($C687,'Policy Characteristics'!$C:$C,0))),"",INDEX('Policy Characteristics'!F:F,MATCH($C687,'Policy Characteristics'!$C:$C,0)))</f>
        <v>0</v>
      </c>
      <c r="M687" s="237">
        <f>IF(ISBLANK(INDEX('Policy Characteristics'!G:G,MATCH($C687,'Policy Characteristics'!$C:$C,0))),"",INDEX('Policy Characteristics'!G:G,MATCH($C687,'Policy Characteristics'!$C:$C,0)))</f>
        <v>1</v>
      </c>
      <c r="N687" s="237">
        <f>IF(ISBLANK(INDEX('Policy Characteristics'!H:H,MATCH($C687,'Policy Characteristics'!$C:$C,0))),"",INDEX('Policy Characteristics'!H:H,MATCH($C687,'Policy Characteristics'!$C:$C,0)))</f>
        <v>0.01</v>
      </c>
      <c r="O687" s="293" t="str">
        <f>IF(ISBLANK(INDEX('Policy Characteristics'!I:I,MATCH($C687,'Policy Characteristics'!$C:$C,0))),"",INDEX('Policy Characteristics'!I:I,MATCH($C687,'Policy Characteristics'!$C:$C,0)))</f>
        <v>% of fuel shifted</v>
      </c>
      <c r="P687" s="293"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7" s="293" t="str">
        <f>IF(ISBLANK(INDEX('Policy Characteristics'!K:K,MATCH($C687,'Policy Characteristics'!$C:$C,0))),"",INDEX('Policy Characteristics'!K:K,MATCH($C687,'Policy Characteristics'!$C:$C,0)))</f>
        <v>industry-ag-main.html#fuel-switching</v>
      </c>
      <c r="R687" s="293" t="str">
        <f>IF(ISBLANK(INDEX('Policy Characteristics'!L:L,MATCH($C687,'Policy Characteristics'!$C:$C,0))),"",INDEX('Policy Characteristics'!L:L,MATCH($C687,'Policy Characteristics'!$C:$C,0)))</f>
        <v>industry-elec-and-hydrogen.html</v>
      </c>
    </row>
    <row r="688" spans="1:18" x14ac:dyDescent="0.25">
      <c r="A688" s="293" t="str">
        <f>IF(ISBLANK(INDEX('Policy Characteristics'!A:A,MATCH($C688,'Policy Characteristics'!$C:$C,0))),"",INDEX('Policy Characteristics'!A:A,MATCH($C688,'Policy Characteristics'!$C:$C,0)))</f>
        <v>Industry</v>
      </c>
      <c r="B688" s="294" t="str">
        <f>IF(ISBLANK(INDEX('Policy Characteristics'!B:B,MATCH($C688,'Policy Characteristics'!$C:$C,0))),"",INDEX('Policy Characteristics'!B:B,MATCH($C688,'Policy Characteristics'!$C:$C,0)))</f>
        <v>Electrification + Hydrogen (Med &amp; High Temp)</v>
      </c>
      <c r="C688" s="293" t="str">
        <f t="shared" si="36"/>
        <v>Fraction of Med and High Temp Industrial Heat Shifted to Other Fuels</v>
      </c>
      <c r="D688" s="299" t="s">
        <v>785</v>
      </c>
      <c r="E688" s="298" t="s">
        <v>797</v>
      </c>
      <c r="F688" t="s">
        <v>786</v>
      </c>
      <c r="G688" s="298" t="s">
        <v>798</v>
      </c>
      <c r="H688" s="20">
        <v>1429</v>
      </c>
      <c r="I688" s="295" t="s">
        <v>660</v>
      </c>
      <c r="J688" s="296" t="str">
        <f>IF(ISBLANK(INDEX('Policy Characteristics'!D:D,MATCH($C688,'Policy Characteristics'!$C:$C,0))),"",INDEX('Policy Characteristics'!D:D,MATCH($C688,'Policy Characteristics'!$C:$C,0)))</f>
        <v>Electrification + Hydrogen</v>
      </c>
      <c r="K688" s="293" t="str">
        <f>IF(ISBLANK(INDEX('Policy Characteristics'!E:E,MATCH($C688,'Policy Characteristics'!$C:$C,0))),"",INDEX('Policy Characteristics'!E:E,MATCH($C688,'Policy Characteristics'!$C:$C,0)))</f>
        <v>indst med and high temp fuel type shifting</v>
      </c>
      <c r="L688" s="237">
        <f>IF(ISBLANK(INDEX('Policy Characteristics'!F:F,MATCH($C688,'Policy Characteristics'!$C:$C,0))),"",INDEX('Policy Characteristics'!F:F,MATCH($C688,'Policy Characteristics'!$C:$C,0)))</f>
        <v>0</v>
      </c>
      <c r="M688" s="237">
        <f>IF(ISBLANK(INDEX('Policy Characteristics'!G:G,MATCH($C688,'Policy Characteristics'!$C:$C,0))),"",INDEX('Policy Characteristics'!G:G,MATCH($C688,'Policy Characteristics'!$C:$C,0)))</f>
        <v>1</v>
      </c>
      <c r="N688" s="237">
        <f>IF(ISBLANK(INDEX('Policy Characteristics'!H:H,MATCH($C688,'Policy Characteristics'!$C:$C,0))),"",INDEX('Policy Characteristics'!H:H,MATCH($C688,'Policy Characteristics'!$C:$C,0)))</f>
        <v>0.01</v>
      </c>
      <c r="O688" s="293" t="str">
        <f>IF(ISBLANK(INDEX('Policy Characteristics'!I:I,MATCH($C688,'Policy Characteristics'!$C:$C,0))),"",INDEX('Policy Characteristics'!I:I,MATCH($C688,'Policy Characteristics'!$C:$C,0)))</f>
        <v>% of fuel shifted</v>
      </c>
      <c r="P688" s="293"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8" s="293" t="str">
        <f>IF(ISBLANK(INDEX('Policy Characteristics'!K:K,MATCH($C688,'Policy Characteristics'!$C:$C,0))),"",INDEX('Policy Characteristics'!K:K,MATCH($C688,'Policy Characteristics'!$C:$C,0)))</f>
        <v>industry-ag-main.html#fuel-switching</v>
      </c>
      <c r="R688" s="293" t="str">
        <f>IF(ISBLANK(INDEX('Policy Characteristics'!L:L,MATCH($C688,'Policy Characteristics'!$C:$C,0))),"",INDEX('Policy Characteristics'!L:L,MATCH($C688,'Policy Characteristics'!$C:$C,0)))</f>
        <v>industry-elec-and-hydrogen.html</v>
      </c>
    </row>
    <row r="689" spans="1:18" x14ac:dyDescent="0.25">
      <c r="A689" s="293" t="str">
        <f>IF(ISBLANK(INDEX('Policy Characteristics'!A:A,MATCH($C689,'Policy Characteristics'!$C:$C,0))),"",INDEX('Policy Characteristics'!A:A,MATCH($C689,'Policy Characteristics'!$C:$C,0)))</f>
        <v>Industry</v>
      </c>
      <c r="B689" s="294" t="str">
        <f>IF(ISBLANK(INDEX('Policy Characteristics'!B:B,MATCH($C689,'Policy Characteristics'!$C:$C,0))),"",INDEX('Policy Characteristics'!B:B,MATCH($C689,'Policy Characteristics'!$C:$C,0)))</f>
        <v>Electrification + Hydrogen (Med &amp; High Temp)</v>
      </c>
      <c r="C689" s="293" t="str">
        <f t="shared" si="36"/>
        <v>Fraction of Med and High Temp Industrial Heat Shifted to Other Fuels</v>
      </c>
      <c r="D689" s="299" t="s">
        <v>785</v>
      </c>
      <c r="E689" s="298" t="s">
        <v>799</v>
      </c>
      <c r="F689" t="s">
        <v>786</v>
      </c>
      <c r="G689" s="298" t="s">
        <v>800</v>
      </c>
      <c r="H689" s="20">
        <v>1430</v>
      </c>
      <c r="I689" s="295" t="s">
        <v>660</v>
      </c>
      <c r="J689" s="296" t="str">
        <f>IF(ISBLANK(INDEX('Policy Characteristics'!D:D,MATCH($C689,'Policy Characteristics'!$C:$C,0))),"",INDEX('Policy Characteristics'!D:D,MATCH($C689,'Policy Characteristics'!$C:$C,0)))</f>
        <v>Electrification + Hydrogen</v>
      </c>
      <c r="K689" s="293" t="str">
        <f>IF(ISBLANK(INDEX('Policy Characteristics'!E:E,MATCH($C689,'Policy Characteristics'!$C:$C,0))),"",INDEX('Policy Characteristics'!E:E,MATCH($C689,'Policy Characteristics'!$C:$C,0)))</f>
        <v>indst med and high temp fuel type shifting</v>
      </c>
      <c r="L689" s="237">
        <f>IF(ISBLANK(INDEX('Policy Characteristics'!F:F,MATCH($C689,'Policy Characteristics'!$C:$C,0))),"",INDEX('Policy Characteristics'!F:F,MATCH($C689,'Policy Characteristics'!$C:$C,0)))</f>
        <v>0</v>
      </c>
      <c r="M689" s="237">
        <f>IF(ISBLANK(INDEX('Policy Characteristics'!G:G,MATCH($C689,'Policy Characteristics'!$C:$C,0))),"",INDEX('Policy Characteristics'!G:G,MATCH($C689,'Policy Characteristics'!$C:$C,0)))</f>
        <v>1</v>
      </c>
      <c r="N689" s="237">
        <f>IF(ISBLANK(INDEX('Policy Characteristics'!H:H,MATCH($C689,'Policy Characteristics'!$C:$C,0))),"",INDEX('Policy Characteristics'!H:H,MATCH($C689,'Policy Characteristics'!$C:$C,0)))</f>
        <v>0.01</v>
      </c>
      <c r="O689" s="293" t="str">
        <f>IF(ISBLANK(INDEX('Policy Characteristics'!I:I,MATCH($C689,'Policy Characteristics'!$C:$C,0))),"",INDEX('Policy Characteristics'!I:I,MATCH($C689,'Policy Characteristics'!$C:$C,0)))</f>
        <v>% of fuel shifted</v>
      </c>
      <c r="P689" s="293"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9" s="293" t="str">
        <f>IF(ISBLANK(INDEX('Policy Characteristics'!K:K,MATCH($C689,'Policy Characteristics'!$C:$C,0))),"",INDEX('Policy Characteristics'!K:K,MATCH($C689,'Policy Characteristics'!$C:$C,0)))</f>
        <v>industry-ag-main.html#fuel-switching</v>
      </c>
      <c r="R689" s="293" t="str">
        <f>IF(ISBLANK(INDEX('Policy Characteristics'!L:L,MATCH($C689,'Policy Characteristics'!$C:$C,0))),"",INDEX('Policy Characteristics'!L:L,MATCH($C689,'Policy Characteristics'!$C:$C,0)))</f>
        <v>industry-elec-and-hydrogen.html</v>
      </c>
    </row>
    <row r="690" spans="1:18" x14ac:dyDescent="0.25">
      <c r="A690" s="293" t="str">
        <f>IF(ISBLANK(INDEX('Policy Characteristics'!A:A,MATCH($C690,'Policy Characteristics'!$C:$C,0))),"",INDEX('Policy Characteristics'!A:A,MATCH($C690,'Policy Characteristics'!$C:$C,0)))</f>
        <v>Industry</v>
      </c>
      <c r="B690" s="294" t="str">
        <f>IF(ISBLANK(INDEX('Policy Characteristics'!B:B,MATCH($C690,'Policy Characteristics'!$C:$C,0))),"",INDEX('Policy Characteristics'!B:B,MATCH($C690,'Policy Characteristics'!$C:$C,0)))</f>
        <v>Electrification + Hydrogen (Med &amp; High Temp)</v>
      </c>
      <c r="C690" s="293" t="str">
        <f t="shared" si="36"/>
        <v>Fraction of Med and High Temp Industrial Heat Shifted to Other Fuels</v>
      </c>
      <c r="D690" s="299" t="s">
        <v>785</v>
      </c>
      <c r="E690" s="298" t="s">
        <v>801</v>
      </c>
      <c r="F690" t="s">
        <v>786</v>
      </c>
      <c r="G690" s="298" t="s">
        <v>802</v>
      </c>
      <c r="H690" s="20">
        <v>1431</v>
      </c>
      <c r="I690" s="295" t="s">
        <v>660</v>
      </c>
      <c r="J690" s="296" t="str">
        <f>IF(ISBLANK(INDEX('Policy Characteristics'!D:D,MATCH($C690,'Policy Characteristics'!$C:$C,0))),"",INDEX('Policy Characteristics'!D:D,MATCH($C690,'Policy Characteristics'!$C:$C,0)))</f>
        <v>Electrification + Hydrogen</v>
      </c>
      <c r="K690" s="293" t="str">
        <f>IF(ISBLANK(INDEX('Policy Characteristics'!E:E,MATCH($C690,'Policy Characteristics'!$C:$C,0))),"",INDEX('Policy Characteristics'!E:E,MATCH($C690,'Policy Characteristics'!$C:$C,0)))</f>
        <v>indst med and high temp fuel type shifting</v>
      </c>
      <c r="L690" s="237">
        <f>IF(ISBLANK(INDEX('Policy Characteristics'!F:F,MATCH($C690,'Policy Characteristics'!$C:$C,0))),"",INDEX('Policy Characteristics'!F:F,MATCH($C690,'Policy Characteristics'!$C:$C,0)))</f>
        <v>0</v>
      </c>
      <c r="M690" s="237">
        <f>IF(ISBLANK(INDEX('Policy Characteristics'!G:G,MATCH($C690,'Policy Characteristics'!$C:$C,0))),"",INDEX('Policy Characteristics'!G:G,MATCH($C690,'Policy Characteristics'!$C:$C,0)))</f>
        <v>1</v>
      </c>
      <c r="N690" s="237">
        <f>IF(ISBLANK(INDEX('Policy Characteristics'!H:H,MATCH($C690,'Policy Characteristics'!$C:$C,0))),"",INDEX('Policy Characteristics'!H:H,MATCH($C690,'Policy Characteristics'!$C:$C,0)))</f>
        <v>0.01</v>
      </c>
      <c r="O690" s="293" t="str">
        <f>IF(ISBLANK(INDEX('Policy Characteristics'!I:I,MATCH($C690,'Policy Characteristics'!$C:$C,0))),"",INDEX('Policy Characteristics'!I:I,MATCH($C690,'Policy Characteristics'!$C:$C,0)))</f>
        <v>% of fuel shifted</v>
      </c>
      <c r="P690" s="293"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0" s="293" t="str">
        <f>IF(ISBLANK(INDEX('Policy Characteristics'!K:K,MATCH($C690,'Policy Characteristics'!$C:$C,0))),"",INDEX('Policy Characteristics'!K:K,MATCH($C690,'Policy Characteristics'!$C:$C,0)))</f>
        <v>industry-ag-main.html#fuel-switching</v>
      </c>
      <c r="R690" s="293" t="str">
        <f>IF(ISBLANK(INDEX('Policy Characteristics'!L:L,MATCH($C690,'Policy Characteristics'!$C:$C,0))),"",INDEX('Policy Characteristics'!L:L,MATCH($C690,'Policy Characteristics'!$C:$C,0)))</f>
        <v>industry-elec-and-hydrogen.html</v>
      </c>
    </row>
    <row r="691" spans="1:18" x14ac:dyDescent="0.25">
      <c r="A691" s="293" t="str">
        <f>IF(ISBLANK(INDEX('Policy Characteristics'!A:A,MATCH($C691,'Policy Characteristics'!$C:$C,0))),"",INDEX('Policy Characteristics'!A:A,MATCH($C691,'Policy Characteristics'!$C:$C,0)))</f>
        <v>Industry</v>
      </c>
      <c r="B691" s="294" t="str">
        <f>IF(ISBLANK(INDEX('Policy Characteristics'!B:B,MATCH($C691,'Policy Characteristics'!$C:$C,0))),"",INDEX('Policy Characteristics'!B:B,MATCH($C691,'Policy Characteristics'!$C:$C,0)))</f>
        <v>Electrification + Hydrogen (Med &amp; High Temp)</v>
      </c>
      <c r="C691" s="293" t="str">
        <f t="shared" si="36"/>
        <v>Fraction of Med and High Temp Industrial Heat Shifted to Other Fuels</v>
      </c>
      <c r="D691" s="299" t="s">
        <v>785</v>
      </c>
      <c r="E691" s="298" t="s">
        <v>803</v>
      </c>
      <c r="F691" t="s">
        <v>786</v>
      </c>
      <c r="G691" s="298" t="s">
        <v>804</v>
      </c>
      <c r="H691" s="20">
        <v>1432</v>
      </c>
      <c r="I691" s="295" t="s">
        <v>660</v>
      </c>
      <c r="J691" s="296" t="str">
        <f>IF(ISBLANK(INDEX('Policy Characteristics'!D:D,MATCH($C691,'Policy Characteristics'!$C:$C,0))),"",INDEX('Policy Characteristics'!D:D,MATCH($C691,'Policy Characteristics'!$C:$C,0)))</f>
        <v>Electrification + Hydrogen</v>
      </c>
      <c r="K691" s="293" t="str">
        <f>IF(ISBLANK(INDEX('Policy Characteristics'!E:E,MATCH($C691,'Policy Characteristics'!$C:$C,0))),"",INDEX('Policy Characteristics'!E:E,MATCH($C691,'Policy Characteristics'!$C:$C,0)))</f>
        <v>indst med and high temp fuel type shifting</v>
      </c>
      <c r="L691" s="237">
        <f>IF(ISBLANK(INDEX('Policy Characteristics'!F:F,MATCH($C691,'Policy Characteristics'!$C:$C,0))),"",INDEX('Policy Characteristics'!F:F,MATCH($C691,'Policy Characteristics'!$C:$C,0)))</f>
        <v>0</v>
      </c>
      <c r="M691" s="237">
        <f>IF(ISBLANK(INDEX('Policy Characteristics'!G:G,MATCH($C691,'Policy Characteristics'!$C:$C,0))),"",INDEX('Policy Characteristics'!G:G,MATCH($C691,'Policy Characteristics'!$C:$C,0)))</f>
        <v>1</v>
      </c>
      <c r="N691" s="237">
        <f>IF(ISBLANK(INDEX('Policy Characteristics'!H:H,MATCH($C691,'Policy Characteristics'!$C:$C,0))),"",INDEX('Policy Characteristics'!H:H,MATCH($C691,'Policy Characteristics'!$C:$C,0)))</f>
        <v>0.01</v>
      </c>
      <c r="O691" s="293" t="str">
        <f>IF(ISBLANK(INDEX('Policy Characteristics'!I:I,MATCH($C691,'Policy Characteristics'!$C:$C,0))),"",INDEX('Policy Characteristics'!I:I,MATCH($C691,'Policy Characteristics'!$C:$C,0)))</f>
        <v>% of fuel shifted</v>
      </c>
      <c r="P691" s="293"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1" s="293" t="str">
        <f>IF(ISBLANK(INDEX('Policy Characteristics'!K:K,MATCH($C691,'Policy Characteristics'!$C:$C,0))),"",INDEX('Policy Characteristics'!K:K,MATCH($C691,'Policy Characteristics'!$C:$C,0)))</f>
        <v>industry-ag-main.html#fuel-switching</v>
      </c>
      <c r="R691" s="293" t="str">
        <f>IF(ISBLANK(INDEX('Policy Characteristics'!L:L,MATCH($C691,'Policy Characteristics'!$C:$C,0))),"",INDEX('Policy Characteristics'!L:L,MATCH($C691,'Policy Characteristics'!$C:$C,0)))</f>
        <v>industry-elec-and-hydrogen.html</v>
      </c>
    </row>
    <row r="692" spans="1:18" x14ac:dyDescent="0.25">
      <c r="A692" s="293" t="str">
        <f>IF(ISBLANK(INDEX('Policy Characteristics'!A:A,MATCH($C692,'Policy Characteristics'!$C:$C,0))),"",INDEX('Policy Characteristics'!A:A,MATCH($C692,'Policy Characteristics'!$C:$C,0)))</f>
        <v>Industry</v>
      </c>
      <c r="B692" s="294" t="str">
        <f>IF(ISBLANK(INDEX('Policy Characteristics'!B:B,MATCH($C692,'Policy Characteristics'!$C:$C,0))),"",INDEX('Policy Characteristics'!B:B,MATCH($C692,'Policy Characteristics'!$C:$C,0)))</f>
        <v>Electrification + Hydrogen (Med &amp; High Temp)</v>
      </c>
      <c r="C692" s="293" t="str">
        <f t="shared" si="36"/>
        <v>Fraction of Med and High Temp Industrial Heat Shifted to Other Fuels</v>
      </c>
      <c r="D692" s="299" t="s">
        <v>785</v>
      </c>
      <c r="E692" s="298" t="s">
        <v>805</v>
      </c>
      <c r="F692" t="s">
        <v>786</v>
      </c>
      <c r="G692" s="298" t="s">
        <v>806</v>
      </c>
      <c r="H692" s="20">
        <v>1433</v>
      </c>
      <c r="I692" s="295" t="s">
        <v>660</v>
      </c>
      <c r="J692" s="296" t="str">
        <f>IF(ISBLANK(INDEX('Policy Characteristics'!D:D,MATCH($C692,'Policy Characteristics'!$C:$C,0))),"",INDEX('Policy Characteristics'!D:D,MATCH($C692,'Policy Characteristics'!$C:$C,0)))</f>
        <v>Electrification + Hydrogen</v>
      </c>
      <c r="K692" s="293" t="str">
        <f>IF(ISBLANK(INDEX('Policy Characteristics'!E:E,MATCH($C692,'Policy Characteristics'!$C:$C,0))),"",INDEX('Policy Characteristics'!E:E,MATCH($C692,'Policy Characteristics'!$C:$C,0)))</f>
        <v>indst med and high temp fuel type shifting</v>
      </c>
      <c r="L692" s="237">
        <f>IF(ISBLANK(INDEX('Policy Characteristics'!F:F,MATCH($C692,'Policy Characteristics'!$C:$C,0))),"",INDEX('Policy Characteristics'!F:F,MATCH($C692,'Policy Characteristics'!$C:$C,0)))</f>
        <v>0</v>
      </c>
      <c r="M692" s="237">
        <f>IF(ISBLANK(INDEX('Policy Characteristics'!G:G,MATCH($C692,'Policy Characteristics'!$C:$C,0))),"",INDEX('Policy Characteristics'!G:G,MATCH($C692,'Policy Characteristics'!$C:$C,0)))</f>
        <v>1</v>
      </c>
      <c r="N692" s="237">
        <f>IF(ISBLANK(INDEX('Policy Characteristics'!H:H,MATCH($C692,'Policy Characteristics'!$C:$C,0))),"",INDEX('Policy Characteristics'!H:H,MATCH($C692,'Policy Characteristics'!$C:$C,0)))</f>
        <v>0.01</v>
      </c>
      <c r="O692" s="293" t="str">
        <f>IF(ISBLANK(INDEX('Policy Characteristics'!I:I,MATCH($C692,'Policy Characteristics'!$C:$C,0))),"",INDEX('Policy Characteristics'!I:I,MATCH($C692,'Policy Characteristics'!$C:$C,0)))</f>
        <v>% of fuel shifted</v>
      </c>
      <c r="P692" s="293"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2" s="293" t="str">
        <f>IF(ISBLANK(INDEX('Policy Characteristics'!K:K,MATCH($C692,'Policy Characteristics'!$C:$C,0))),"",INDEX('Policy Characteristics'!K:K,MATCH($C692,'Policy Characteristics'!$C:$C,0)))</f>
        <v>industry-ag-main.html#fuel-switching</v>
      </c>
      <c r="R692" s="293" t="str">
        <f>IF(ISBLANK(INDEX('Policy Characteristics'!L:L,MATCH($C692,'Policy Characteristics'!$C:$C,0))),"",INDEX('Policy Characteristics'!L:L,MATCH($C692,'Policy Characteristics'!$C:$C,0)))</f>
        <v>industry-elec-and-hydrogen.html</v>
      </c>
    </row>
    <row r="693" spans="1:18" x14ac:dyDescent="0.25">
      <c r="A693" s="293" t="str">
        <f>IF(ISBLANK(INDEX('Policy Characteristics'!A:A,MATCH($C693,'Policy Characteristics'!$C:$C,0))),"",INDEX('Policy Characteristics'!A:A,MATCH($C693,'Policy Characteristics'!$C:$C,0)))</f>
        <v>Industry</v>
      </c>
      <c r="B693" s="294" t="str">
        <f>IF(ISBLANK(INDEX('Policy Characteristics'!B:B,MATCH($C693,'Policy Characteristics'!$C:$C,0))),"",INDEX('Policy Characteristics'!B:B,MATCH($C693,'Policy Characteristics'!$C:$C,0)))</f>
        <v>Electrification + Hydrogen (Med &amp; High Temp)</v>
      </c>
      <c r="C693" s="293" t="str">
        <f t="shared" si="36"/>
        <v>Fraction of Med and High Temp Industrial Heat Shifted to Other Fuels</v>
      </c>
      <c r="D693" s="299" t="s">
        <v>785</v>
      </c>
      <c r="E693" s="298" t="s">
        <v>807</v>
      </c>
      <c r="F693" t="s">
        <v>786</v>
      </c>
      <c r="G693" s="298" t="s">
        <v>808</v>
      </c>
      <c r="H693" s="20">
        <v>1434</v>
      </c>
      <c r="I693" s="295" t="s">
        <v>660</v>
      </c>
      <c r="J693" s="296" t="str">
        <f>IF(ISBLANK(INDEX('Policy Characteristics'!D:D,MATCH($C693,'Policy Characteristics'!$C:$C,0))),"",INDEX('Policy Characteristics'!D:D,MATCH($C693,'Policy Characteristics'!$C:$C,0)))</f>
        <v>Electrification + Hydrogen</v>
      </c>
      <c r="K693" s="293" t="str">
        <f>IF(ISBLANK(INDEX('Policy Characteristics'!E:E,MATCH($C693,'Policy Characteristics'!$C:$C,0))),"",INDEX('Policy Characteristics'!E:E,MATCH($C693,'Policy Characteristics'!$C:$C,0)))</f>
        <v>indst med and high temp fuel type shifting</v>
      </c>
      <c r="L693" s="237">
        <f>IF(ISBLANK(INDEX('Policy Characteristics'!F:F,MATCH($C693,'Policy Characteristics'!$C:$C,0))),"",INDEX('Policy Characteristics'!F:F,MATCH($C693,'Policy Characteristics'!$C:$C,0)))</f>
        <v>0</v>
      </c>
      <c r="M693" s="237">
        <f>IF(ISBLANK(INDEX('Policy Characteristics'!G:G,MATCH($C693,'Policy Characteristics'!$C:$C,0))),"",INDEX('Policy Characteristics'!G:G,MATCH($C693,'Policy Characteristics'!$C:$C,0)))</f>
        <v>1</v>
      </c>
      <c r="N693" s="237">
        <f>IF(ISBLANK(INDEX('Policy Characteristics'!H:H,MATCH($C693,'Policy Characteristics'!$C:$C,0))),"",INDEX('Policy Characteristics'!H:H,MATCH($C693,'Policy Characteristics'!$C:$C,0)))</f>
        <v>0.01</v>
      </c>
      <c r="O693" s="293" t="str">
        <f>IF(ISBLANK(INDEX('Policy Characteristics'!I:I,MATCH($C693,'Policy Characteristics'!$C:$C,0))),"",INDEX('Policy Characteristics'!I:I,MATCH($C693,'Policy Characteristics'!$C:$C,0)))</f>
        <v>% of fuel shifted</v>
      </c>
      <c r="P693" s="293"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3" s="293" t="str">
        <f>IF(ISBLANK(INDEX('Policy Characteristics'!K:K,MATCH($C693,'Policy Characteristics'!$C:$C,0))),"",INDEX('Policy Characteristics'!K:K,MATCH($C693,'Policy Characteristics'!$C:$C,0)))</f>
        <v>industry-ag-main.html#fuel-switching</v>
      </c>
      <c r="R693" s="293" t="str">
        <f>IF(ISBLANK(INDEX('Policy Characteristics'!L:L,MATCH($C693,'Policy Characteristics'!$C:$C,0))),"",INDEX('Policy Characteristics'!L:L,MATCH($C693,'Policy Characteristics'!$C:$C,0)))</f>
        <v>industry-elec-and-hydrogen.html</v>
      </c>
    </row>
    <row r="694" spans="1:18" x14ac:dyDescent="0.25">
      <c r="A694" s="293" t="str">
        <f>IF(ISBLANK(INDEX('Policy Characteristics'!A:A,MATCH($C694,'Policy Characteristics'!$C:$C,0))),"",INDEX('Policy Characteristics'!A:A,MATCH($C694,'Policy Characteristics'!$C:$C,0)))</f>
        <v>Industry</v>
      </c>
      <c r="B694" s="294" t="str">
        <f>IF(ISBLANK(INDEX('Policy Characteristics'!B:B,MATCH($C694,'Policy Characteristics'!$C:$C,0))),"",INDEX('Policy Characteristics'!B:B,MATCH($C694,'Policy Characteristics'!$C:$C,0)))</f>
        <v>Electrification + Hydrogen (Med &amp; High Temp)</v>
      </c>
      <c r="C694" s="293" t="str">
        <f t="shared" si="36"/>
        <v>Fraction of Med and High Temp Industrial Heat Shifted to Other Fuels</v>
      </c>
      <c r="D694" s="299" t="s">
        <v>785</v>
      </c>
      <c r="E694" s="298" t="s">
        <v>809</v>
      </c>
      <c r="F694" t="s">
        <v>786</v>
      </c>
      <c r="G694" s="298" t="s">
        <v>810</v>
      </c>
      <c r="H694" s="20">
        <v>1435</v>
      </c>
      <c r="I694" s="295" t="s">
        <v>660</v>
      </c>
      <c r="J694" s="296" t="str">
        <f>IF(ISBLANK(INDEX('Policy Characteristics'!D:D,MATCH($C694,'Policy Characteristics'!$C:$C,0))),"",INDEX('Policy Characteristics'!D:D,MATCH($C694,'Policy Characteristics'!$C:$C,0)))</f>
        <v>Electrification + Hydrogen</v>
      </c>
      <c r="K694" s="293" t="str">
        <f>IF(ISBLANK(INDEX('Policy Characteristics'!E:E,MATCH($C694,'Policy Characteristics'!$C:$C,0))),"",INDEX('Policy Characteristics'!E:E,MATCH($C694,'Policy Characteristics'!$C:$C,0)))</f>
        <v>indst med and high temp fuel type shifting</v>
      </c>
      <c r="L694" s="237">
        <f>IF(ISBLANK(INDEX('Policy Characteristics'!F:F,MATCH($C694,'Policy Characteristics'!$C:$C,0))),"",INDEX('Policy Characteristics'!F:F,MATCH($C694,'Policy Characteristics'!$C:$C,0)))</f>
        <v>0</v>
      </c>
      <c r="M694" s="237">
        <f>IF(ISBLANK(INDEX('Policy Characteristics'!G:G,MATCH($C694,'Policy Characteristics'!$C:$C,0))),"",INDEX('Policy Characteristics'!G:G,MATCH($C694,'Policy Characteristics'!$C:$C,0)))</f>
        <v>1</v>
      </c>
      <c r="N694" s="237">
        <f>IF(ISBLANK(INDEX('Policy Characteristics'!H:H,MATCH($C694,'Policy Characteristics'!$C:$C,0))),"",INDEX('Policy Characteristics'!H:H,MATCH($C694,'Policy Characteristics'!$C:$C,0)))</f>
        <v>0.01</v>
      </c>
      <c r="O694" s="293" t="str">
        <f>IF(ISBLANK(INDEX('Policy Characteristics'!I:I,MATCH($C694,'Policy Characteristics'!$C:$C,0))),"",INDEX('Policy Characteristics'!I:I,MATCH($C694,'Policy Characteristics'!$C:$C,0)))</f>
        <v>% of fuel shifted</v>
      </c>
      <c r="P694" s="293"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4" s="293" t="str">
        <f>IF(ISBLANK(INDEX('Policy Characteristics'!K:K,MATCH($C694,'Policy Characteristics'!$C:$C,0))),"",INDEX('Policy Characteristics'!K:K,MATCH($C694,'Policy Characteristics'!$C:$C,0)))</f>
        <v>industry-ag-main.html#fuel-switching</v>
      </c>
      <c r="R694" s="293" t="str">
        <f>IF(ISBLANK(INDEX('Policy Characteristics'!L:L,MATCH($C694,'Policy Characteristics'!$C:$C,0))),"",INDEX('Policy Characteristics'!L:L,MATCH($C694,'Policy Characteristics'!$C:$C,0)))</f>
        <v>industry-elec-and-hydrogen.html</v>
      </c>
    </row>
    <row r="695" spans="1:18" x14ac:dyDescent="0.25">
      <c r="A695" s="293" t="str">
        <f>IF(ISBLANK(INDEX('Policy Characteristics'!A:A,MATCH($C695,'Policy Characteristics'!$C:$C,0))),"",INDEX('Policy Characteristics'!A:A,MATCH($C695,'Policy Characteristics'!$C:$C,0)))</f>
        <v>Industry</v>
      </c>
      <c r="B695" s="294" t="str">
        <f>IF(ISBLANK(INDEX('Policy Characteristics'!B:B,MATCH($C695,'Policy Characteristics'!$C:$C,0))),"",INDEX('Policy Characteristics'!B:B,MATCH($C695,'Policy Characteristics'!$C:$C,0)))</f>
        <v>Electrification + Hydrogen (Med &amp; High Temp)</v>
      </c>
      <c r="C695" s="293" t="str">
        <f t="shared" si="36"/>
        <v>Fraction of Med and High Temp Industrial Heat Shifted to Other Fuels</v>
      </c>
      <c r="D695" s="299" t="s">
        <v>785</v>
      </c>
      <c r="E695" s="298" t="s">
        <v>811</v>
      </c>
      <c r="F695" t="s">
        <v>786</v>
      </c>
      <c r="G695" s="298" t="s">
        <v>812</v>
      </c>
      <c r="H695" s="20">
        <v>1436</v>
      </c>
      <c r="I695" s="295" t="s">
        <v>660</v>
      </c>
      <c r="J695" s="296" t="str">
        <f>IF(ISBLANK(INDEX('Policy Characteristics'!D:D,MATCH($C695,'Policy Characteristics'!$C:$C,0))),"",INDEX('Policy Characteristics'!D:D,MATCH($C695,'Policy Characteristics'!$C:$C,0)))</f>
        <v>Electrification + Hydrogen</v>
      </c>
      <c r="K695" s="293" t="str">
        <f>IF(ISBLANK(INDEX('Policy Characteristics'!E:E,MATCH($C695,'Policy Characteristics'!$C:$C,0))),"",INDEX('Policy Characteristics'!E:E,MATCH($C695,'Policy Characteristics'!$C:$C,0)))</f>
        <v>indst med and high temp fuel type shifting</v>
      </c>
      <c r="L695" s="237">
        <f>IF(ISBLANK(INDEX('Policy Characteristics'!F:F,MATCH($C695,'Policy Characteristics'!$C:$C,0))),"",INDEX('Policy Characteristics'!F:F,MATCH($C695,'Policy Characteristics'!$C:$C,0)))</f>
        <v>0</v>
      </c>
      <c r="M695" s="237">
        <f>IF(ISBLANK(INDEX('Policy Characteristics'!G:G,MATCH($C695,'Policy Characteristics'!$C:$C,0))),"",INDEX('Policy Characteristics'!G:G,MATCH($C695,'Policy Characteristics'!$C:$C,0)))</f>
        <v>1</v>
      </c>
      <c r="N695" s="237">
        <f>IF(ISBLANK(INDEX('Policy Characteristics'!H:H,MATCH($C695,'Policy Characteristics'!$C:$C,0))),"",INDEX('Policy Characteristics'!H:H,MATCH($C695,'Policy Characteristics'!$C:$C,0)))</f>
        <v>0.01</v>
      </c>
      <c r="O695" s="293" t="str">
        <f>IF(ISBLANK(INDEX('Policy Characteristics'!I:I,MATCH($C695,'Policy Characteristics'!$C:$C,0))),"",INDEX('Policy Characteristics'!I:I,MATCH($C695,'Policy Characteristics'!$C:$C,0)))</f>
        <v>% of fuel shifted</v>
      </c>
      <c r="P695" s="293"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5" s="293" t="str">
        <f>IF(ISBLANK(INDEX('Policy Characteristics'!K:K,MATCH($C695,'Policy Characteristics'!$C:$C,0))),"",INDEX('Policy Characteristics'!K:K,MATCH($C695,'Policy Characteristics'!$C:$C,0)))</f>
        <v>industry-ag-main.html#fuel-switching</v>
      </c>
      <c r="R695" s="293" t="str">
        <f>IF(ISBLANK(INDEX('Policy Characteristics'!L:L,MATCH($C695,'Policy Characteristics'!$C:$C,0))),"",INDEX('Policy Characteristics'!L:L,MATCH($C695,'Policy Characteristics'!$C:$C,0)))</f>
        <v>industry-elec-and-hydrogen.html</v>
      </c>
    </row>
    <row r="696" spans="1:18" x14ac:dyDescent="0.25">
      <c r="A696" s="293" t="str">
        <f>IF(ISBLANK(INDEX('Policy Characteristics'!A:A,MATCH($C696,'Policy Characteristics'!$C:$C,0))),"",INDEX('Policy Characteristics'!A:A,MATCH($C696,'Policy Characteristics'!$C:$C,0)))</f>
        <v>Industry</v>
      </c>
      <c r="B696" s="294" t="str">
        <f>IF(ISBLANK(INDEX('Policy Characteristics'!B:B,MATCH($C696,'Policy Characteristics'!$C:$C,0))),"",INDEX('Policy Characteristics'!B:B,MATCH($C696,'Policy Characteristics'!$C:$C,0)))</f>
        <v>Electrification + Hydrogen (Med &amp; High Temp)</v>
      </c>
      <c r="C696" s="293" t="str">
        <f t="shared" si="36"/>
        <v>Fraction of Med and High Temp Industrial Heat Shifted to Other Fuels</v>
      </c>
      <c r="D696" s="299" t="s">
        <v>785</v>
      </c>
      <c r="E696" s="298" t="s">
        <v>813</v>
      </c>
      <c r="F696" t="s">
        <v>786</v>
      </c>
      <c r="G696" s="298" t="s">
        <v>814</v>
      </c>
      <c r="H696" s="20">
        <v>1437</v>
      </c>
      <c r="I696" s="295" t="s">
        <v>650</v>
      </c>
      <c r="J696" s="296" t="str">
        <f>IF(ISBLANK(INDEX('Policy Characteristics'!D:D,MATCH($C696,'Policy Characteristics'!$C:$C,0))),"",INDEX('Policy Characteristics'!D:D,MATCH($C696,'Policy Characteristics'!$C:$C,0)))</f>
        <v>Electrification + Hydrogen</v>
      </c>
      <c r="K696" s="293" t="str">
        <f>IF(ISBLANK(INDEX('Policy Characteristics'!E:E,MATCH($C696,'Policy Characteristics'!$C:$C,0))),"",INDEX('Policy Characteristics'!E:E,MATCH($C696,'Policy Characteristics'!$C:$C,0)))</f>
        <v>indst med and high temp fuel type shifting</v>
      </c>
      <c r="L696" s="237">
        <f>IF(ISBLANK(INDEX('Policy Characteristics'!F:F,MATCH($C696,'Policy Characteristics'!$C:$C,0))),"",INDEX('Policy Characteristics'!F:F,MATCH($C696,'Policy Characteristics'!$C:$C,0)))</f>
        <v>0</v>
      </c>
      <c r="M696" s="237">
        <f>IF(ISBLANK(INDEX('Policy Characteristics'!G:G,MATCH($C696,'Policy Characteristics'!$C:$C,0))),"",INDEX('Policy Characteristics'!G:G,MATCH($C696,'Policy Characteristics'!$C:$C,0)))</f>
        <v>1</v>
      </c>
      <c r="N696" s="237">
        <f>IF(ISBLANK(INDEX('Policy Characteristics'!H:H,MATCH($C696,'Policy Characteristics'!$C:$C,0))),"",INDEX('Policy Characteristics'!H:H,MATCH($C696,'Policy Characteristics'!$C:$C,0)))</f>
        <v>0.01</v>
      </c>
      <c r="O696" s="293" t="str">
        <f>IF(ISBLANK(INDEX('Policy Characteristics'!I:I,MATCH($C696,'Policy Characteristics'!$C:$C,0))),"",INDEX('Policy Characteristics'!I:I,MATCH($C696,'Policy Characteristics'!$C:$C,0)))</f>
        <v>% of fuel shifted</v>
      </c>
      <c r="P696" s="293"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6" s="293" t="str">
        <f>IF(ISBLANK(INDEX('Policy Characteristics'!K:K,MATCH($C696,'Policy Characteristics'!$C:$C,0))),"",INDEX('Policy Characteristics'!K:K,MATCH($C696,'Policy Characteristics'!$C:$C,0)))</f>
        <v>industry-ag-main.html#fuel-switching</v>
      </c>
      <c r="R696" s="293" t="str">
        <f>IF(ISBLANK(INDEX('Policy Characteristics'!L:L,MATCH($C696,'Policy Characteristics'!$C:$C,0))),"",INDEX('Policy Characteristics'!L:L,MATCH($C696,'Policy Characteristics'!$C:$C,0)))</f>
        <v>industry-elec-and-hydrogen.html</v>
      </c>
    </row>
    <row r="697" spans="1:18" x14ac:dyDescent="0.25">
      <c r="A697" s="293" t="str">
        <f>IF(ISBLANK(INDEX('Policy Characteristics'!A:A,MATCH($C697,'Policy Characteristics'!$C:$C,0))),"",INDEX('Policy Characteristics'!A:A,MATCH($C697,'Policy Characteristics'!$C:$C,0)))</f>
        <v>Industry</v>
      </c>
      <c r="B697" s="294" t="str">
        <f>IF(ISBLANK(INDEX('Policy Characteristics'!B:B,MATCH($C697,'Policy Characteristics'!$C:$C,0))),"",INDEX('Policy Characteristics'!B:B,MATCH($C697,'Policy Characteristics'!$C:$C,0)))</f>
        <v>Electrification + Hydrogen (Med &amp; High Temp)</v>
      </c>
      <c r="C697" s="293" t="str">
        <f t="shared" si="36"/>
        <v>Fraction of Med and High Temp Industrial Heat Shifted to Other Fuels</v>
      </c>
      <c r="D697" s="299" t="s">
        <v>787</v>
      </c>
      <c r="E697" s="298" t="s">
        <v>795</v>
      </c>
      <c r="F697" t="s">
        <v>788</v>
      </c>
      <c r="G697" s="298" t="s">
        <v>796</v>
      </c>
      <c r="H697" s="20">
        <v>1438</v>
      </c>
      <c r="I697" s="295" t="s">
        <v>660</v>
      </c>
      <c r="J697" s="296" t="str">
        <f>IF(ISBLANK(INDEX('Policy Characteristics'!D:D,MATCH($C697,'Policy Characteristics'!$C:$C,0))),"",INDEX('Policy Characteristics'!D:D,MATCH($C697,'Policy Characteristics'!$C:$C,0)))</f>
        <v>Electrification + Hydrogen</v>
      </c>
      <c r="K697" s="293" t="str">
        <f>IF(ISBLANK(INDEX('Policy Characteristics'!E:E,MATCH($C697,'Policy Characteristics'!$C:$C,0))),"",INDEX('Policy Characteristics'!E:E,MATCH($C697,'Policy Characteristics'!$C:$C,0)))</f>
        <v>indst med and high temp fuel type shifting</v>
      </c>
      <c r="L697" s="237">
        <f>IF(ISBLANK(INDEX('Policy Characteristics'!F:F,MATCH($C697,'Policy Characteristics'!$C:$C,0))),"",INDEX('Policy Characteristics'!F:F,MATCH($C697,'Policy Characteristics'!$C:$C,0)))</f>
        <v>0</v>
      </c>
      <c r="M697" s="237">
        <f>IF(ISBLANK(INDEX('Policy Characteristics'!G:G,MATCH($C697,'Policy Characteristics'!$C:$C,0))),"",INDEX('Policy Characteristics'!G:G,MATCH($C697,'Policy Characteristics'!$C:$C,0)))</f>
        <v>1</v>
      </c>
      <c r="N697" s="237">
        <f>IF(ISBLANK(INDEX('Policy Characteristics'!H:H,MATCH($C697,'Policy Characteristics'!$C:$C,0))),"",INDEX('Policy Characteristics'!H:H,MATCH($C697,'Policy Characteristics'!$C:$C,0)))</f>
        <v>0.01</v>
      </c>
      <c r="O697" s="293" t="str">
        <f>IF(ISBLANK(INDEX('Policy Characteristics'!I:I,MATCH($C697,'Policy Characteristics'!$C:$C,0))),"",INDEX('Policy Characteristics'!I:I,MATCH($C697,'Policy Characteristics'!$C:$C,0)))</f>
        <v>% of fuel shifted</v>
      </c>
      <c r="P697" s="293"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7" s="293" t="str">
        <f>IF(ISBLANK(INDEX('Policy Characteristics'!K:K,MATCH($C697,'Policy Characteristics'!$C:$C,0))),"",INDEX('Policy Characteristics'!K:K,MATCH($C697,'Policy Characteristics'!$C:$C,0)))</f>
        <v>industry-ag-main.html#fuel-switching</v>
      </c>
      <c r="R697" s="293" t="str">
        <f>IF(ISBLANK(INDEX('Policy Characteristics'!L:L,MATCH($C697,'Policy Characteristics'!$C:$C,0))),"",INDEX('Policy Characteristics'!L:L,MATCH($C697,'Policy Characteristics'!$C:$C,0)))</f>
        <v>industry-elec-and-hydrogen.html</v>
      </c>
    </row>
    <row r="698" spans="1:18" x14ac:dyDescent="0.25">
      <c r="A698" s="293" t="str">
        <f>IF(ISBLANK(INDEX('Policy Characteristics'!A:A,MATCH($C698,'Policy Characteristics'!$C:$C,0))),"",INDEX('Policy Characteristics'!A:A,MATCH($C698,'Policy Characteristics'!$C:$C,0)))</f>
        <v>Industry</v>
      </c>
      <c r="B698" s="294" t="str">
        <f>IF(ISBLANK(INDEX('Policy Characteristics'!B:B,MATCH($C698,'Policy Characteristics'!$C:$C,0))),"",INDEX('Policy Characteristics'!B:B,MATCH($C698,'Policy Characteristics'!$C:$C,0)))</f>
        <v>Electrification + Hydrogen (Med &amp; High Temp)</v>
      </c>
      <c r="C698" s="293" t="str">
        <f t="shared" si="36"/>
        <v>Fraction of Med and High Temp Industrial Heat Shifted to Other Fuels</v>
      </c>
      <c r="D698" s="299" t="s">
        <v>787</v>
      </c>
      <c r="E698" s="298" t="s">
        <v>797</v>
      </c>
      <c r="F698" t="s">
        <v>788</v>
      </c>
      <c r="G698" s="298" t="s">
        <v>798</v>
      </c>
      <c r="H698" s="20">
        <v>1439</v>
      </c>
      <c r="I698" s="295" t="s">
        <v>660</v>
      </c>
      <c r="J698" s="296" t="str">
        <f>IF(ISBLANK(INDEX('Policy Characteristics'!D:D,MATCH($C698,'Policy Characteristics'!$C:$C,0))),"",INDEX('Policy Characteristics'!D:D,MATCH($C698,'Policy Characteristics'!$C:$C,0)))</f>
        <v>Electrification + Hydrogen</v>
      </c>
      <c r="K698" s="293" t="str">
        <f>IF(ISBLANK(INDEX('Policy Characteristics'!E:E,MATCH($C698,'Policy Characteristics'!$C:$C,0))),"",INDEX('Policy Characteristics'!E:E,MATCH($C698,'Policy Characteristics'!$C:$C,0)))</f>
        <v>indst med and high temp fuel type shifting</v>
      </c>
      <c r="L698" s="237">
        <f>IF(ISBLANK(INDEX('Policy Characteristics'!F:F,MATCH($C698,'Policy Characteristics'!$C:$C,0))),"",INDEX('Policy Characteristics'!F:F,MATCH($C698,'Policy Characteristics'!$C:$C,0)))</f>
        <v>0</v>
      </c>
      <c r="M698" s="237">
        <f>IF(ISBLANK(INDEX('Policy Characteristics'!G:G,MATCH($C698,'Policy Characteristics'!$C:$C,0))),"",INDEX('Policy Characteristics'!G:G,MATCH($C698,'Policy Characteristics'!$C:$C,0)))</f>
        <v>1</v>
      </c>
      <c r="N698" s="237">
        <f>IF(ISBLANK(INDEX('Policy Characteristics'!H:H,MATCH($C698,'Policy Characteristics'!$C:$C,0))),"",INDEX('Policy Characteristics'!H:H,MATCH($C698,'Policy Characteristics'!$C:$C,0)))</f>
        <v>0.01</v>
      </c>
      <c r="O698" s="293" t="str">
        <f>IF(ISBLANK(INDEX('Policy Characteristics'!I:I,MATCH($C698,'Policy Characteristics'!$C:$C,0))),"",INDEX('Policy Characteristics'!I:I,MATCH($C698,'Policy Characteristics'!$C:$C,0)))</f>
        <v>% of fuel shifted</v>
      </c>
      <c r="P698" s="293"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8" s="293" t="str">
        <f>IF(ISBLANK(INDEX('Policy Characteristics'!K:K,MATCH($C698,'Policy Characteristics'!$C:$C,0))),"",INDEX('Policy Characteristics'!K:K,MATCH($C698,'Policy Characteristics'!$C:$C,0)))</f>
        <v>industry-ag-main.html#fuel-switching</v>
      </c>
      <c r="R698" s="293" t="str">
        <f>IF(ISBLANK(INDEX('Policy Characteristics'!L:L,MATCH($C698,'Policy Characteristics'!$C:$C,0))),"",INDEX('Policy Characteristics'!L:L,MATCH($C698,'Policy Characteristics'!$C:$C,0)))</f>
        <v>industry-elec-and-hydrogen.html</v>
      </c>
    </row>
    <row r="699" spans="1:18" x14ac:dyDescent="0.25">
      <c r="A699" s="293" t="str">
        <f>IF(ISBLANK(INDEX('Policy Characteristics'!A:A,MATCH($C699,'Policy Characteristics'!$C:$C,0))),"",INDEX('Policy Characteristics'!A:A,MATCH($C699,'Policy Characteristics'!$C:$C,0)))</f>
        <v>Industry</v>
      </c>
      <c r="B699" s="294" t="str">
        <f>IF(ISBLANK(INDEX('Policy Characteristics'!B:B,MATCH($C699,'Policy Characteristics'!$C:$C,0))),"",INDEX('Policy Characteristics'!B:B,MATCH($C699,'Policy Characteristics'!$C:$C,0)))</f>
        <v>Electrification + Hydrogen (Med &amp; High Temp)</v>
      </c>
      <c r="C699" s="293" t="str">
        <f t="shared" si="36"/>
        <v>Fraction of Med and High Temp Industrial Heat Shifted to Other Fuels</v>
      </c>
      <c r="D699" s="299" t="s">
        <v>787</v>
      </c>
      <c r="E699" s="298" t="s">
        <v>799</v>
      </c>
      <c r="F699" t="s">
        <v>788</v>
      </c>
      <c r="G699" s="298" t="s">
        <v>800</v>
      </c>
      <c r="H699" s="20">
        <v>1440</v>
      </c>
      <c r="I699" s="295" t="s">
        <v>660</v>
      </c>
      <c r="J699" s="296" t="str">
        <f>IF(ISBLANK(INDEX('Policy Characteristics'!D:D,MATCH($C699,'Policy Characteristics'!$C:$C,0))),"",INDEX('Policy Characteristics'!D:D,MATCH($C699,'Policy Characteristics'!$C:$C,0)))</f>
        <v>Electrification + Hydrogen</v>
      </c>
      <c r="K699" s="293" t="str">
        <f>IF(ISBLANK(INDEX('Policy Characteristics'!E:E,MATCH($C699,'Policy Characteristics'!$C:$C,0))),"",INDEX('Policy Characteristics'!E:E,MATCH($C699,'Policy Characteristics'!$C:$C,0)))</f>
        <v>indst med and high temp fuel type shifting</v>
      </c>
      <c r="L699" s="237">
        <f>IF(ISBLANK(INDEX('Policy Characteristics'!F:F,MATCH($C699,'Policy Characteristics'!$C:$C,0))),"",INDEX('Policy Characteristics'!F:F,MATCH($C699,'Policy Characteristics'!$C:$C,0)))</f>
        <v>0</v>
      </c>
      <c r="M699" s="237">
        <f>IF(ISBLANK(INDEX('Policy Characteristics'!G:G,MATCH($C699,'Policy Characteristics'!$C:$C,0))),"",INDEX('Policy Characteristics'!G:G,MATCH($C699,'Policy Characteristics'!$C:$C,0)))</f>
        <v>1</v>
      </c>
      <c r="N699" s="237">
        <f>IF(ISBLANK(INDEX('Policy Characteristics'!H:H,MATCH($C699,'Policy Characteristics'!$C:$C,0))),"",INDEX('Policy Characteristics'!H:H,MATCH($C699,'Policy Characteristics'!$C:$C,0)))</f>
        <v>0.01</v>
      </c>
      <c r="O699" s="293" t="str">
        <f>IF(ISBLANK(INDEX('Policy Characteristics'!I:I,MATCH($C699,'Policy Characteristics'!$C:$C,0))),"",INDEX('Policy Characteristics'!I:I,MATCH($C699,'Policy Characteristics'!$C:$C,0)))</f>
        <v>% of fuel shifted</v>
      </c>
      <c r="P699" s="293"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9" s="293" t="str">
        <f>IF(ISBLANK(INDEX('Policy Characteristics'!K:K,MATCH($C699,'Policy Characteristics'!$C:$C,0))),"",INDEX('Policy Characteristics'!K:K,MATCH($C699,'Policy Characteristics'!$C:$C,0)))</f>
        <v>industry-ag-main.html#fuel-switching</v>
      </c>
      <c r="R699" s="293" t="str">
        <f>IF(ISBLANK(INDEX('Policy Characteristics'!L:L,MATCH($C699,'Policy Characteristics'!$C:$C,0))),"",INDEX('Policy Characteristics'!L:L,MATCH($C699,'Policy Characteristics'!$C:$C,0)))</f>
        <v>industry-elec-and-hydrogen.html</v>
      </c>
    </row>
    <row r="700" spans="1:18" x14ac:dyDescent="0.25">
      <c r="A700" s="293" t="str">
        <f>IF(ISBLANK(INDEX('Policy Characteristics'!A:A,MATCH($C700,'Policy Characteristics'!$C:$C,0))),"",INDEX('Policy Characteristics'!A:A,MATCH($C700,'Policy Characteristics'!$C:$C,0)))</f>
        <v>Industry</v>
      </c>
      <c r="B700" s="294" t="str">
        <f>IF(ISBLANK(INDEX('Policy Characteristics'!B:B,MATCH($C700,'Policy Characteristics'!$C:$C,0))),"",INDEX('Policy Characteristics'!B:B,MATCH($C700,'Policy Characteristics'!$C:$C,0)))</f>
        <v>Electrification + Hydrogen (Med &amp; High Temp)</v>
      </c>
      <c r="C700" s="293" t="str">
        <f t="shared" si="36"/>
        <v>Fraction of Med and High Temp Industrial Heat Shifted to Other Fuels</v>
      </c>
      <c r="D700" s="299" t="s">
        <v>787</v>
      </c>
      <c r="E700" s="298" t="s">
        <v>801</v>
      </c>
      <c r="F700" t="s">
        <v>788</v>
      </c>
      <c r="G700" s="298" t="s">
        <v>802</v>
      </c>
      <c r="H700" s="20">
        <v>1441</v>
      </c>
      <c r="I700" s="295" t="s">
        <v>660</v>
      </c>
      <c r="J700" s="296" t="str">
        <f>IF(ISBLANK(INDEX('Policy Characteristics'!D:D,MATCH($C700,'Policy Characteristics'!$C:$C,0))),"",INDEX('Policy Characteristics'!D:D,MATCH($C700,'Policy Characteristics'!$C:$C,0)))</f>
        <v>Electrification + Hydrogen</v>
      </c>
      <c r="K700" s="293" t="str">
        <f>IF(ISBLANK(INDEX('Policy Characteristics'!E:E,MATCH($C700,'Policy Characteristics'!$C:$C,0))),"",INDEX('Policy Characteristics'!E:E,MATCH($C700,'Policy Characteristics'!$C:$C,0)))</f>
        <v>indst med and high temp fuel type shifting</v>
      </c>
      <c r="L700" s="237">
        <f>IF(ISBLANK(INDEX('Policy Characteristics'!F:F,MATCH($C700,'Policy Characteristics'!$C:$C,0))),"",INDEX('Policy Characteristics'!F:F,MATCH($C700,'Policy Characteristics'!$C:$C,0)))</f>
        <v>0</v>
      </c>
      <c r="M700" s="237">
        <f>IF(ISBLANK(INDEX('Policy Characteristics'!G:G,MATCH($C700,'Policy Characteristics'!$C:$C,0))),"",INDEX('Policy Characteristics'!G:G,MATCH($C700,'Policy Characteristics'!$C:$C,0)))</f>
        <v>1</v>
      </c>
      <c r="N700" s="237">
        <f>IF(ISBLANK(INDEX('Policy Characteristics'!H:H,MATCH($C700,'Policy Characteristics'!$C:$C,0))),"",INDEX('Policy Characteristics'!H:H,MATCH($C700,'Policy Characteristics'!$C:$C,0)))</f>
        <v>0.01</v>
      </c>
      <c r="O700" s="293" t="str">
        <f>IF(ISBLANK(INDEX('Policy Characteristics'!I:I,MATCH($C700,'Policy Characteristics'!$C:$C,0))),"",INDEX('Policy Characteristics'!I:I,MATCH($C700,'Policy Characteristics'!$C:$C,0)))</f>
        <v>% of fuel shifted</v>
      </c>
      <c r="P700" s="293"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0" s="293" t="str">
        <f>IF(ISBLANK(INDEX('Policy Characteristics'!K:K,MATCH($C700,'Policy Characteristics'!$C:$C,0))),"",INDEX('Policy Characteristics'!K:K,MATCH($C700,'Policy Characteristics'!$C:$C,0)))</f>
        <v>industry-ag-main.html#fuel-switching</v>
      </c>
      <c r="R700" s="293" t="str">
        <f>IF(ISBLANK(INDEX('Policy Characteristics'!L:L,MATCH($C700,'Policy Characteristics'!$C:$C,0))),"",INDEX('Policy Characteristics'!L:L,MATCH($C700,'Policy Characteristics'!$C:$C,0)))</f>
        <v>industry-elec-and-hydrogen.html</v>
      </c>
    </row>
    <row r="701" spans="1:18" x14ac:dyDescent="0.25">
      <c r="A701" s="293" t="str">
        <f>IF(ISBLANK(INDEX('Policy Characteristics'!A:A,MATCH($C701,'Policy Characteristics'!$C:$C,0))),"",INDEX('Policy Characteristics'!A:A,MATCH($C701,'Policy Characteristics'!$C:$C,0)))</f>
        <v>Industry</v>
      </c>
      <c r="B701" s="294" t="str">
        <f>IF(ISBLANK(INDEX('Policy Characteristics'!B:B,MATCH($C701,'Policy Characteristics'!$C:$C,0))),"",INDEX('Policy Characteristics'!B:B,MATCH($C701,'Policy Characteristics'!$C:$C,0)))</f>
        <v>Electrification + Hydrogen (Med &amp; High Temp)</v>
      </c>
      <c r="C701" s="293" t="str">
        <f t="shared" si="36"/>
        <v>Fraction of Med and High Temp Industrial Heat Shifted to Other Fuels</v>
      </c>
      <c r="D701" s="299" t="s">
        <v>787</v>
      </c>
      <c r="E701" s="298" t="s">
        <v>803</v>
      </c>
      <c r="F701" t="s">
        <v>788</v>
      </c>
      <c r="G701" s="298" t="s">
        <v>804</v>
      </c>
      <c r="H701" s="20">
        <v>1442</v>
      </c>
      <c r="I701" s="295" t="s">
        <v>660</v>
      </c>
      <c r="J701" s="296" t="str">
        <f>IF(ISBLANK(INDEX('Policy Characteristics'!D:D,MATCH($C701,'Policy Characteristics'!$C:$C,0))),"",INDEX('Policy Characteristics'!D:D,MATCH($C701,'Policy Characteristics'!$C:$C,0)))</f>
        <v>Electrification + Hydrogen</v>
      </c>
      <c r="K701" s="293" t="str">
        <f>IF(ISBLANK(INDEX('Policy Characteristics'!E:E,MATCH($C701,'Policy Characteristics'!$C:$C,0))),"",INDEX('Policy Characteristics'!E:E,MATCH($C701,'Policy Characteristics'!$C:$C,0)))</f>
        <v>indst med and high temp fuel type shifting</v>
      </c>
      <c r="L701" s="237">
        <f>IF(ISBLANK(INDEX('Policy Characteristics'!F:F,MATCH($C701,'Policy Characteristics'!$C:$C,0))),"",INDEX('Policy Characteristics'!F:F,MATCH($C701,'Policy Characteristics'!$C:$C,0)))</f>
        <v>0</v>
      </c>
      <c r="M701" s="237">
        <f>IF(ISBLANK(INDEX('Policy Characteristics'!G:G,MATCH($C701,'Policy Characteristics'!$C:$C,0))),"",INDEX('Policy Characteristics'!G:G,MATCH($C701,'Policy Characteristics'!$C:$C,0)))</f>
        <v>1</v>
      </c>
      <c r="N701" s="237">
        <f>IF(ISBLANK(INDEX('Policy Characteristics'!H:H,MATCH($C701,'Policy Characteristics'!$C:$C,0))),"",INDEX('Policy Characteristics'!H:H,MATCH($C701,'Policy Characteristics'!$C:$C,0)))</f>
        <v>0.01</v>
      </c>
      <c r="O701" s="293" t="str">
        <f>IF(ISBLANK(INDEX('Policy Characteristics'!I:I,MATCH($C701,'Policy Characteristics'!$C:$C,0))),"",INDEX('Policy Characteristics'!I:I,MATCH($C701,'Policy Characteristics'!$C:$C,0)))</f>
        <v>% of fuel shifted</v>
      </c>
      <c r="P701" s="293"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1" s="293" t="str">
        <f>IF(ISBLANK(INDEX('Policy Characteristics'!K:K,MATCH($C701,'Policy Characteristics'!$C:$C,0))),"",INDEX('Policy Characteristics'!K:K,MATCH($C701,'Policy Characteristics'!$C:$C,0)))</f>
        <v>industry-ag-main.html#fuel-switching</v>
      </c>
      <c r="R701" s="293" t="str">
        <f>IF(ISBLANK(INDEX('Policy Characteristics'!L:L,MATCH($C701,'Policy Characteristics'!$C:$C,0))),"",INDEX('Policy Characteristics'!L:L,MATCH($C701,'Policy Characteristics'!$C:$C,0)))</f>
        <v>industry-elec-and-hydrogen.html</v>
      </c>
    </row>
    <row r="702" spans="1:18" x14ac:dyDescent="0.25">
      <c r="A702" s="293" t="str">
        <f>IF(ISBLANK(INDEX('Policy Characteristics'!A:A,MATCH($C702,'Policy Characteristics'!$C:$C,0))),"",INDEX('Policy Characteristics'!A:A,MATCH($C702,'Policy Characteristics'!$C:$C,0)))</f>
        <v>Industry</v>
      </c>
      <c r="B702" s="294" t="str">
        <f>IF(ISBLANK(INDEX('Policy Characteristics'!B:B,MATCH($C702,'Policy Characteristics'!$C:$C,0))),"",INDEX('Policy Characteristics'!B:B,MATCH($C702,'Policy Characteristics'!$C:$C,0)))</f>
        <v>Electrification + Hydrogen (Med &amp; High Temp)</v>
      </c>
      <c r="C702" s="293" t="str">
        <f t="shared" si="36"/>
        <v>Fraction of Med and High Temp Industrial Heat Shifted to Other Fuels</v>
      </c>
      <c r="D702" s="299" t="s">
        <v>787</v>
      </c>
      <c r="E702" s="298" t="s">
        <v>805</v>
      </c>
      <c r="F702" t="s">
        <v>788</v>
      </c>
      <c r="G702" s="298" t="s">
        <v>806</v>
      </c>
      <c r="H702" s="20">
        <v>1443</v>
      </c>
      <c r="I702" s="295" t="s">
        <v>660</v>
      </c>
      <c r="J702" s="296" t="str">
        <f>IF(ISBLANK(INDEX('Policy Characteristics'!D:D,MATCH($C702,'Policy Characteristics'!$C:$C,0))),"",INDEX('Policy Characteristics'!D:D,MATCH($C702,'Policy Characteristics'!$C:$C,0)))</f>
        <v>Electrification + Hydrogen</v>
      </c>
      <c r="K702" s="293" t="str">
        <f>IF(ISBLANK(INDEX('Policy Characteristics'!E:E,MATCH($C702,'Policy Characteristics'!$C:$C,0))),"",INDEX('Policy Characteristics'!E:E,MATCH($C702,'Policy Characteristics'!$C:$C,0)))</f>
        <v>indst med and high temp fuel type shifting</v>
      </c>
      <c r="L702" s="237">
        <f>IF(ISBLANK(INDEX('Policy Characteristics'!F:F,MATCH($C702,'Policy Characteristics'!$C:$C,0))),"",INDEX('Policy Characteristics'!F:F,MATCH($C702,'Policy Characteristics'!$C:$C,0)))</f>
        <v>0</v>
      </c>
      <c r="M702" s="237">
        <f>IF(ISBLANK(INDEX('Policy Characteristics'!G:G,MATCH($C702,'Policy Characteristics'!$C:$C,0))),"",INDEX('Policy Characteristics'!G:G,MATCH($C702,'Policy Characteristics'!$C:$C,0)))</f>
        <v>1</v>
      </c>
      <c r="N702" s="237">
        <f>IF(ISBLANK(INDEX('Policy Characteristics'!H:H,MATCH($C702,'Policy Characteristics'!$C:$C,0))),"",INDEX('Policy Characteristics'!H:H,MATCH($C702,'Policy Characteristics'!$C:$C,0)))</f>
        <v>0.01</v>
      </c>
      <c r="O702" s="293" t="str">
        <f>IF(ISBLANK(INDEX('Policy Characteristics'!I:I,MATCH($C702,'Policy Characteristics'!$C:$C,0))),"",INDEX('Policy Characteristics'!I:I,MATCH($C702,'Policy Characteristics'!$C:$C,0)))</f>
        <v>% of fuel shifted</v>
      </c>
      <c r="P702" s="293"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2" s="293" t="str">
        <f>IF(ISBLANK(INDEX('Policy Characteristics'!K:K,MATCH($C702,'Policy Characteristics'!$C:$C,0))),"",INDEX('Policy Characteristics'!K:K,MATCH($C702,'Policy Characteristics'!$C:$C,0)))</f>
        <v>industry-ag-main.html#fuel-switching</v>
      </c>
      <c r="R702" s="293" t="str">
        <f>IF(ISBLANK(INDEX('Policy Characteristics'!L:L,MATCH($C702,'Policy Characteristics'!$C:$C,0))),"",INDEX('Policy Characteristics'!L:L,MATCH($C702,'Policy Characteristics'!$C:$C,0)))</f>
        <v>industry-elec-and-hydrogen.html</v>
      </c>
    </row>
    <row r="703" spans="1:18" x14ac:dyDescent="0.25">
      <c r="A703" s="293" t="str">
        <f>IF(ISBLANK(INDEX('Policy Characteristics'!A:A,MATCH($C703,'Policy Characteristics'!$C:$C,0))),"",INDEX('Policy Characteristics'!A:A,MATCH($C703,'Policy Characteristics'!$C:$C,0)))</f>
        <v>Industry</v>
      </c>
      <c r="B703" s="294" t="str">
        <f>IF(ISBLANK(INDEX('Policy Characteristics'!B:B,MATCH($C703,'Policy Characteristics'!$C:$C,0))),"",INDEX('Policy Characteristics'!B:B,MATCH($C703,'Policy Characteristics'!$C:$C,0)))</f>
        <v>Electrification + Hydrogen (Med &amp; High Temp)</v>
      </c>
      <c r="C703" s="293" t="str">
        <f t="shared" si="36"/>
        <v>Fraction of Med and High Temp Industrial Heat Shifted to Other Fuels</v>
      </c>
      <c r="D703" s="299" t="s">
        <v>787</v>
      </c>
      <c r="E703" s="298" t="s">
        <v>807</v>
      </c>
      <c r="F703" t="s">
        <v>788</v>
      </c>
      <c r="G703" s="298" t="s">
        <v>808</v>
      </c>
      <c r="H703" s="20">
        <v>1444</v>
      </c>
      <c r="I703" s="295" t="s">
        <v>660</v>
      </c>
      <c r="J703" s="296" t="str">
        <f>IF(ISBLANK(INDEX('Policy Characteristics'!D:D,MATCH($C703,'Policy Characteristics'!$C:$C,0))),"",INDEX('Policy Characteristics'!D:D,MATCH($C703,'Policy Characteristics'!$C:$C,0)))</f>
        <v>Electrification + Hydrogen</v>
      </c>
      <c r="K703" s="293" t="str">
        <f>IF(ISBLANK(INDEX('Policy Characteristics'!E:E,MATCH($C703,'Policy Characteristics'!$C:$C,0))),"",INDEX('Policy Characteristics'!E:E,MATCH($C703,'Policy Characteristics'!$C:$C,0)))</f>
        <v>indst med and high temp fuel type shifting</v>
      </c>
      <c r="L703" s="237">
        <f>IF(ISBLANK(INDEX('Policy Characteristics'!F:F,MATCH($C703,'Policy Characteristics'!$C:$C,0))),"",INDEX('Policy Characteristics'!F:F,MATCH($C703,'Policy Characteristics'!$C:$C,0)))</f>
        <v>0</v>
      </c>
      <c r="M703" s="237">
        <f>IF(ISBLANK(INDEX('Policy Characteristics'!G:G,MATCH($C703,'Policy Characteristics'!$C:$C,0))),"",INDEX('Policy Characteristics'!G:G,MATCH($C703,'Policy Characteristics'!$C:$C,0)))</f>
        <v>1</v>
      </c>
      <c r="N703" s="237">
        <f>IF(ISBLANK(INDEX('Policy Characteristics'!H:H,MATCH($C703,'Policy Characteristics'!$C:$C,0))),"",INDEX('Policy Characteristics'!H:H,MATCH($C703,'Policy Characteristics'!$C:$C,0)))</f>
        <v>0.01</v>
      </c>
      <c r="O703" s="293" t="str">
        <f>IF(ISBLANK(INDEX('Policy Characteristics'!I:I,MATCH($C703,'Policy Characteristics'!$C:$C,0))),"",INDEX('Policy Characteristics'!I:I,MATCH($C703,'Policy Characteristics'!$C:$C,0)))</f>
        <v>% of fuel shifted</v>
      </c>
      <c r="P703" s="293"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3" s="293" t="str">
        <f>IF(ISBLANK(INDEX('Policy Characteristics'!K:K,MATCH($C703,'Policy Characteristics'!$C:$C,0))),"",INDEX('Policy Characteristics'!K:K,MATCH($C703,'Policy Characteristics'!$C:$C,0)))</f>
        <v>industry-ag-main.html#fuel-switching</v>
      </c>
      <c r="R703" s="293" t="str">
        <f>IF(ISBLANK(INDEX('Policy Characteristics'!L:L,MATCH($C703,'Policy Characteristics'!$C:$C,0))),"",INDEX('Policy Characteristics'!L:L,MATCH($C703,'Policy Characteristics'!$C:$C,0)))</f>
        <v>industry-elec-and-hydrogen.html</v>
      </c>
    </row>
    <row r="704" spans="1:18" x14ac:dyDescent="0.25">
      <c r="A704" s="293" t="str">
        <f>IF(ISBLANK(INDEX('Policy Characteristics'!A:A,MATCH($C704,'Policy Characteristics'!$C:$C,0))),"",INDEX('Policy Characteristics'!A:A,MATCH($C704,'Policy Characteristics'!$C:$C,0)))</f>
        <v>Industry</v>
      </c>
      <c r="B704" s="294" t="str">
        <f>IF(ISBLANK(INDEX('Policy Characteristics'!B:B,MATCH($C704,'Policy Characteristics'!$C:$C,0))),"",INDEX('Policy Characteristics'!B:B,MATCH($C704,'Policy Characteristics'!$C:$C,0)))</f>
        <v>Electrification + Hydrogen (Med &amp; High Temp)</v>
      </c>
      <c r="C704" s="293" t="str">
        <f t="shared" si="36"/>
        <v>Fraction of Med and High Temp Industrial Heat Shifted to Other Fuels</v>
      </c>
      <c r="D704" s="299" t="s">
        <v>787</v>
      </c>
      <c r="E704" s="298" t="s">
        <v>809</v>
      </c>
      <c r="F704" t="s">
        <v>788</v>
      </c>
      <c r="G704" s="298" t="s">
        <v>810</v>
      </c>
      <c r="H704" s="20">
        <v>1445</v>
      </c>
      <c r="I704" s="295" t="s">
        <v>660</v>
      </c>
      <c r="J704" s="296" t="str">
        <f>IF(ISBLANK(INDEX('Policy Characteristics'!D:D,MATCH($C704,'Policy Characteristics'!$C:$C,0))),"",INDEX('Policy Characteristics'!D:D,MATCH($C704,'Policy Characteristics'!$C:$C,0)))</f>
        <v>Electrification + Hydrogen</v>
      </c>
      <c r="K704" s="293" t="str">
        <f>IF(ISBLANK(INDEX('Policy Characteristics'!E:E,MATCH($C704,'Policy Characteristics'!$C:$C,0))),"",INDEX('Policy Characteristics'!E:E,MATCH($C704,'Policy Characteristics'!$C:$C,0)))</f>
        <v>indst med and high temp fuel type shifting</v>
      </c>
      <c r="L704" s="237">
        <f>IF(ISBLANK(INDEX('Policy Characteristics'!F:F,MATCH($C704,'Policy Characteristics'!$C:$C,0))),"",INDEX('Policy Characteristics'!F:F,MATCH($C704,'Policy Characteristics'!$C:$C,0)))</f>
        <v>0</v>
      </c>
      <c r="M704" s="237">
        <f>IF(ISBLANK(INDEX('Policy Characteristics'!G:G,MATCH($C704,'Policy Characteristics'!$C:$C,0))),"",INDEX('Policy Characteristics'!G:G,MATCH($C704,'Policy Characteristics'!$C:$C,0)))</f>
        <v>1</v>
      </c>
      <c r="N704" s="237">
        <f>IF(ISBLANK(INDEX('Policy Characteristics'!H:H,MATCH($C704,'Policy Characteristics'!$C:$C,0))),"",INDEX('Policy Characteristics'!H:H,MATCH($C704,'Policy Characteristics'!$C:$C,0)))</f>
        <v>0.01</v>
      </c>
      <c r="O704" s="293" t="str">
        <f>IF(ISBLANK(INDEX('Policy Characteristics'!I:I,MATCH($C704,'Policy Characteristics'!$C:$C,0))),"",INDEX('Policy Characteristics'!I:I,MATCH($C704,'Policy Characteristics'!$C:$C,0)))</f>
        <v>% of fuel shifted</v>
      </c>
      <c r="P704" s="293"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4" s="293" t="str">
        <f>IF(ISBLANK(INDEX('Policy Characteristics'!K:K,MATCH($C704,'Policy Characteristics'!$C:$C,0))),"",INDEX('Policy Characteristics'!K:K,MATCH($C704,'Policy Characteristics'!$C:$C,0)))</f>
        <v>industry-ag-main.html#fuel-switching</v>
      </c>
      <c r="R704" s="293" t="str">
        <f>IF(ISBLANK(INDEX('Policy Characteristics'!L:L,MATCH($C704,'Policy Characteristics'!$C:$C,0))),"",INDEX('Policy Characteristics'!L:L,MATCH($C704,'Policy Characteristics'!$C:$C,0)))</f>
        <v>industry-elec-and-hydrogen.html</v>
      </c>
    </row>
    <row r="705" spans="1:18" x14ac:dyDescent="0.25">
      <c r="A705" s="293" t="str">
        <f>IF(ISBLANK(INDEX('Policy Characteristics'!A:A,MATCH($C705,'Policy Characteristics'!$C:$C,0))),"",INDEX('Policy Characteristics'!A:A,MATCH($C705,'Policy Characteristics'!$C:$C,0)))</f>
        <v>Industry</v>
      </c>
      <c r="B705" s="294" t="str">
        <f>IF(ISBLANK(INDEX('Policy Characteristics'!B:B,MATCH($C705,'Policy Characteristics'!$C:$C,0))),"",INDEX('Policy Characteristics'!B:B,MATCH($C705,'Policy Characteristics'!$C:$C,0)))</f>
        <v>Electrification + Hydrogen (Med &amp; High Temp)</v>
      </c>
      <c r="C705" s="293" t="str">
        <f t="shared" si="36"/>
        <v>Fraction of Med and High Temp Industrial Heat Shifted to Other Fuels</v>
      </c>
      <c r="D705" s="299" t="s">
        <v>787</v>
      </c>
      <c r="E705" s="298" t="s">
        <v>811</v>
      </c>
      <c r="F705" t="s">
        <v>788</v>
      </c>
      <c r="G705" s="298" t="s">
        <v>812</v>
      </c>
      <c r="H705" s="20">
        <v>1446</v>
      </c>
      <c r="I705" s="295" t="s">
        <v>660</v>
      </c>
      <c r="J705" s="296" t="str">
        <f>IF(ISBLANK(INDEX('Policy Characteristics'!D:D,MATCH($C705,'Policy Characteristics'!$C:$C,0))),"",INDEX('Policy Characteristics'!D:D,MATCH($C705,'Policy Characteristics'!$C:$C,0)))</f>
        <v>Electrification + Hydrogen</v>
      </c>
      <c r="K705" s="293" t="str">
        <f>IF(ISBLANK(INDEX('Policy Characteristics'!E:E,MATCH($C705,'Policy Characteristics'!$C:$C,0))),"",INDEX('Policy Characteristics'!E:E,MATCH($C705,'Policy Characteristics'!$C:$C,0)))</f>
        <v>indst med and high temp fuel type shifting</v>
      </c>
      <c r="L705" s="237">
        <f>IF(ISBLANK(INDEX('Policy Characteristics'!F:F,MATCH($C705,'Policy Characteristics'!$C:$C,0))),"",INDEX('Policy Characteristics'!F:F,MATCH($C705,'Policy Characteristics'!$C:$C,0)))</f>
        <v>0</v>
      </c>
      <c r="M705" s="237">
        <f>IF(ISBLANK(INDEX('Policy Characteristics'!G:G,MATCH($C705,'Policy Characteristics'!$C:$C,0))),"",INDEX('Policy Characteristics'!G:G,MATCH($C705,'Policy Characteristics'!$C:$C,0)))</f>
        <v>1</v>
      </c>
      <c r="N705" s="237">
        <f>IF(ISBLANK(INDEX('Policy Characteristics'!H:H,MATCH($C705,'Policy Characteristics'!$C:$C,0))),"",INDEX('Policy Characteristics'!H:H,MATCH($C705,'Policy Characteristics'!$C:$C,0)))</f>
        <v>0.01</v>
      </c>
      <c r="O705" s="293" t="str">
        <f>IF(ISBLANK(INDEX('Policy Characteristics'!I:I,MATCH($C705,'Policy Characteristics'!$C:$C,0))),"",INDEX('Policy Characteristics'!I:I,MATCH($C705,'Policy Characteristics'!$C:$C,0)))</f>
        <v>% of fuel shifted</v>
      </c>
      <c r="P705" s="293"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5" s="293" t="str">
        <f>IF(ISBLANK(INDEX('Policy Characteristics'!K:K,MATCH($C705,'Policy Characteristics'!$C:$C,0))),"",INDEX('Policy Characteristics'!K:K,MATCH($C705,'Policy Characteristics'!$C:$C,0)))</f>
        <v>industry-ag-main.html#fuel-switching</v>
      </c>
      <c r="R705" s="293" t="str">
        <f>IF(ISBLANK(INDEX('Policy Characteristics'!L:L,MATCH($C705,'Policy Characteristics'!$C:$C,0))),"",INDEX('Policy Characteristics'!L:L,MATCH($C705,'Policy Characteristics'!$C:$C,0)))</f>
        <v>industry-elec-and-hydrogen.html</v>
      </c>
    </row>
    <row r="706" spans="1:18" x14ac:dyDescent="0.25">
      <c r="A706" s="293" t="str">
        <f>IF(ISBLANK(INDEX('Policy Characteristics'!A:A,MATCH($C706,'Policy Characteristics'!$C:$C,0))),"",INDEX('Policy Characteristics'!A:A,MATCH($C706,'Policy Characteristics'!$C:$C,0)))</f>
        <v>Industry</v>
      </c>
      <c r="B706" s="294" t="str">
        <f>IF(ISBLANK(INDEX('Policy Characteristics'!B:B,MATCH($C706,'Policy Characteristics'!$C:$C,0))),"",INDEX('Policy Characteristics'!B:B,MATCH($C706,'Policy Characteristics'!$C:$C,0)))</f>
        <v>Electrification + Hydrogen (Med &amp; High Temp)</v>
      </c>
      <c r="C706" s="293" t="str">
        <f t="shared" si="36"/>
        <v>Fraction of Med and High Temp Industrial Heat Shifted to Other Fuels</v>
      </c>
      <c r="D706" s="299" t="s">
        <v>787</v>
      </c>
      <c r="E706" s="298" t="s">
        <v>813</v>
      </c>
      <c r="F706" t="s">
        <v>788</v>
      </c>
      <c r="G706" s="298" t="s">
        <v>814</v>
      </c>
      <c r="H706" s="20">
        <v>1447</v>
      </c>
      <c r="I706" s="295" t="s">
        <v>660</v>
      </c>
      <c r="J706" s="296" t="str">
        <f>IF(ISBLANK(INDEX('Policy Characteristics'!D:D,MATCH($C706,'Policy Characteristics'!$C:$C,0))),"",INDEX('Policy Characteristics'!D:D,MATCH($C706,'Policy Characteristics'!$C:$C,0)))</f>
        <v>Electrification + Hydrogen</v>
      </c>
      <c r="K706" s="293" t="str">
        <f>IF(ISBLANK(INDEX('Policy Characteristics'!E:E,MATCH($C706,'Policy Characteristics'!$C:$C,0))),"",INDEX('Policy Characteristics'!E:E,MATCH($C706,'Policy Characteristics'!$C:$C,0)))</f>
        <v>indst med and high temp fuel type shifting</v>
      </c>
      <c r="L706" s="237">
        <f>IF(ISBLANK(INDEX('Policy Characteristics'!F:F,MATCH($C706,'Policy Characteristics'!$C:$C,0))),"",INDEX('Policy Characteristics'!F:F,MATCH($C706,'Policy Characteristics'!$C:$C,0)))</f>
        <v>0</v>
      </c>
      <c r="M706" s="237">
        <f>IF(ISBLANK(INDEX('Policy Characteristics'!G:G,MATCH($C706,'Policy Characteristics'!$C:$C,0))),"",INDEX('Policy Characteristics'!G:G,MATCH($C706,'Policy Characteristics'!$C:$C,0)))</f>
        <v>1</v>
      </c>
      <c r="N706" s="237">
        <f>IF(ISBLANK(INDEX('Policy Characteristics'!H:H,MATCH($C706,'Policy Characteristics'!$C:$C,0))),"",INDEX('Policy Characteristics'!H:H,MATCH($C706,'Policy Characteristics'!$C:$C,0)))</f>
        <v>0.01</v>
      </c>
      <c r="O706" s="293" t="str">
        <f>IF(ISBLANK(INDEX('Policy Characteristics'!I:I,MATCH($C706,'Policy Characteristics'!$C:$C,0))),"",INDEX('Policy Characteristics'!I:I,MATCH($C706,'Policy Characteristics'!$C:$C,0)))</f>
        <v>% of fuel shifted</v>
      </c>
      <c r="P706" s="293"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6" s="293" t="str">
        <f>IF(ISBLANK(INDEX('Policy Characteristics'!K:K,MATCH($C706,'Policy Characteristics'!$C:$C,0))),"",INDEX('Policy Characteristics'!K:K,MATCH($C706,'Policy Characteristics'!$C:$C,0)))</f>
        <v>industry-ag-main.html#fuel-switching</v>
      </c>
      <c r="R706" s="293" t="str">
        <f>IF(ISBLANK(INDEX('Policy Characteristics'!L:L,MATCH($C706,'Policy Characteristics'!$C:$C,0))),"",INDEX('Policy Characteristics'!L:L,MATCH($C706,'Policy Characteristics'!$C:$C,0)))</f>
        <v>industry-elec-and-hydrogen.html</v>
      </c>
    </row>
    <row r="707" spans="1:18" x14ac:dyDescent="0.25">
      <c r="A707" s="293" t="str">
        <f>IF(ISBLANK(INDEX('Policy Characteristics'!A:A,MATCH($C707,'Policy Characteristics'!$C:$C,0))),"",INDEX('Policy Characteristics'!A:A,MATCH($C707,'Policy Characteristics'!$C:$C,0)))</f>
        <v>Industry</v>
      </c>
      <c r="B707" s="294" t="str">
        <f>IF(ISBLANK(INDEX('Policy Characteristics'!B:B,MATCH($C707,'Policy Characteristics'!$C:$C,0))),"",INDEX('Policy Characteristics'!B:B,MATCH($C707,'Policy Characteristics'!$C:$C,0)))</f>
        <v>Electrification + Hydrogen (Med &amp; High Temp)</v>
      </c>
      <c r="C707" s="293" t="str">
        <f t="shared" si="36"/>
        <v>Fraction of Med and High Temp Industrial Heat Shifted to Other Fuels</v>
      </c>
      <c r="D707" s="299" t="s">
        <v>789</v>
      </c>
      <c r="E707" s="298" t="s">
        <v>795</v>
      </c>
      <c r="F707" t="s">
        <v>790</v>
      </c>
      <c r="G707" s="298" t="s">
        <v>796</v>
      </c>
      <c r="H707" s="20">
        <v>1448</v>
      </c>
      <c r="I707" s="295" t="s">
        <v>650</v>
      </c>
      <c r="J707" s="296" t="str">
        <f>IF(ISBLANK(INDEX('Policy Characteristics'!D:D,MATCH($C707,'Policy Characteristics'!$C:$C,0))),"",INDEX('Policy Characteristics'!D:D,MATCH($C707,'Policy Characteristics'!$C:$C,0)))</f>
        <v>Electrification + Hydrogen</v>
      </c>
      <c r="K707" s="293" t="str">
        <f>IF(ISBLANK(INDEX('Policy Characteristics'!E:E,MATCH($C707,'Policy Characteristics'!$C:$C,0))),"",INDEX('Policy Characteristics'!E:E,MATCH($C707,'Policy Characteristics'!$C:$C,0)))</f>
        <v>indst med and high temp fuel type shifting</v>
      </c>
      <c r="L707" s="237">
        <f>IF(ISBLANK(INDEX('Policy Characteristics'!F:F,MATCH($C707,'Policy Characteristics'!$C:$C,0))),"",INDEX('Policy Characteristics'!F:F,MATCH($C707,'Policy Characteristics'!$C:$C,0)))</f>
        <v>0</v>
      </c>
      <c r="M707" s="237">
        <f>IF(ISBLANK(INDEX('Policy Characteristics'!G:G,MATCH($C707,'Policy Characteristics'!$C:$C,0))),"",INDEX('Policy Characteristics'!G:G,MATCH($C707,'Policy Characteristics'!$C:$C,0)))</f>
        <v>1</v>
      </c>
      <c r="N707" s="237">
        <f>IF(ISBLANK(INDEX('Policy Characteristics'!H:H,MATCH($C707,'Policy Characteristics'!$C:$C,0))),"",INDEX('Policy Characteristics'!H:H,MATCH($C707,'Policy Characteristics'!$C:$C,0)))</f>
        <v>0.01</v>
      </c>
      <c r="O707" s="293" t="str">
        <f>IF(ISBLANK(INDEX('Policy Characteristics'!I:I,MATCH($C707,'Policy Characteristics'!$C:$C,0))),"",INDEX('Policy Characteristics'!I:I,MATCH($C707,'Policy Characteristics'!$C:$C,0)))</f>
        <v>% of fuel shifted</v>
      </c>
      <c r="P707" s="293"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7" s="293" t="str">
        <f>IF(ISBLANK(INDEX('Policy Characteristics'!K:K,MATCH($C707,'Policy Characteristics'!$C:$C,0))),"",INDEX('Policy Characteristics'!K:K,MATCH($C707,'Policy Characteristics'!$C:$C,0)))</f>
        <v>industry-ag-main.html#fuel-switching</v>
      </c>
      <c r="R707" s="293" t="str">
        <f>IF(ISBLANK(INDEX('Policy Characteristics'!L:L,MATCH($C707,'Policy Characteristics'!$C:$C,0))),"",INDEX('Policy Characteristics'!L:L,MATCH($C707,'Policy Characteristics'!$C:$C,0)))</f>
        <v>industry-elec-and-hydrogen.html</v>
      </c>
    </row>
    <row r="708" spans="1:18" x14ac:dyDescent="0.25">
      <c r="A708" s="293" t="str">
        <f>IF(ISBLANK(INDEX('Policy Characteristics'!A:A,MATCH($C708,'Policy Characteristics'!$C:$C,0))),"",INDEX('Policy Characteristics'!A:A,MATCH($C708,'Policy Characteristics'!$C:$C,0)))</f>
        <v>Industry</v>
      </c>
      <c r="B708" s="294" t="str">
        <f>IF(ISBLANK(INDEX('Policy Characteristics'!B:B,MATCH($C708,'Policy Characteristics'!$C:$C,0))),"",INDEX('Policy Characteristics'!B:B,MATCH($C708,'Policy Characteristics'!$C:$C,0)))</f>
        <v>Electrification + Hydrogen (Med &amp; High Temp)</v>
      </c>
      <c r="C708" s="293" t="str">
        <f t="shared" si="36"/>
        <v>Fraction of Med and High Temp Industrial Heat Shifted to Other Fuels</v>
      </c>
      <c r="D708" s="299" t="s">
        <v>789</v>
      </c>
      <c r="E708" s="298" t="s">
        <v>797</v>
      </c>
      <c r="F708" t="s">
        <v>790</v>
      </c>
      <c r="G708" s="298" t="s">
        <v>798</v>
      </c>
      <c r="H708" s="20">
        <v>1449</v>
      </c>
      <c r="I708" s="295" t="s">
        <v>660</v>
      </c>
      <c r="J708" s="296" t="str">
        <f>IF(ISBLANK(INDEX('Policy Characteristics'!D:D,MATCH($C708,'Policy Characteristics'!$C:$C,0))),"",INDEX('Policy Characteristics'!D:D,MATCH($C708,'Policy Characteristics'!$C:$C,0)))</f>
        <v>Electrification + Hydrogen</v>
      </c>
      <c r="K708" s="293" t="str">
        <f>IF(ISBLANK(INDEX('Policy Characteristics'!E:E,MATCH($C708,'Policy Characteristics'!$C:$C,0))),"",INDEX('Policy Characteristics'!E:E,MATCH($C708,'Policy Characteristics'!$C:$C,0)))</f>
        <v>indst med and high temp fuel type shifting</v>
      </c>
      <c r="L708" s="237">
        <f>IF(ISBLANK(INDEX('Policy Characteristics'!F:F,MATCH($C708,'Policy Characteristics'!$C:$C,0))),"",INDEX('Policy Characteristics'!F:F,MATCH($C708,'Policy Characteristics'!$C:$C,0)))</f>
        <v>0</v>
      </c>
      <c r="M708" s="237">
        <f>IF(ISBLANK(INDEX('Policy Characteristics'!G:G,MATCH($C708,'Policy Characteristics'!$C:$C,0))),"",INDEX('Policy Characteristics'!G:G,MATCH($C708,'Policy Characteristics'!$C:$C,0)))</f>
        <v>1</v>
      </c>
      <c r="N708" s="237">
        <f>IF(ISBLANK(INDEX('Policy Characteristics'!H:H,MATCH($C708,'Policy Characteristics'!$C:$C,0))),"",INDEX('Policy Characteristics'!H:H,MATCH($C708,'Policy Characteristics'!$C:$C,0)))</f>
        <v>0.01</v>
      </c>
      <c r="O708" s="293" t="str">
        <f>IF(ISBLANK(INDEX('Policy Characteristics'!I:I,MATCH($C708,'Policy Characteristics'!$C:$C,0))),"",INDEX('Policy Characteristics'!I:I,MATCH($C708,'Policy Characteristics'!$C:$C,0)))</f>
        <v>% of fuel shifted</v>
      </c>
      <c r="P708" s="293"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8" s="293" t="str">
        <f>IF(ISBLANK(INDEX('Policy Characteristics'!K:K,MATCH($C708,'Policy Characteristics'!$C:$C,0))),"",INDEX('Policy Characteristics'!K:K,MATCH($C708,'Policy Characteristics'!$C:$C,0)))</f>
        <v>industry-ag-main.html#fuel-switching</v>
      </c>
      <c r="R708" s="293" t="str">
        <f>IF(ISBLANK(INDEX('Policy Characteristics'!L:L,MATCH($C708,'Policy Characteristics'!$C:$C,0))),"",INDEX('Policy Characteristics'!L:L,MATCH($C708,'Policy Characteristics'!$C:$C,0)))</f>
        <v>industry-elec-and-hydrogen.html</v>
      </c>
    </row>
    <row r="709" spans="1:18" x14ac:dyDescent="0.25">
      <c r="A709" s="293" t="str">
        <f>IF(ISBLANK(INDEX('Policy Characteristics'!A:A,MATCH($C709,'Policy Characteristics'!$C:$C,0))),"",INDEX('Policy Characteristics'!A:A,MATCH($C709,'Policy Characteristics'!$C:$C,0)))</f>
        <v>Industry</v>
      </c>
      <c r="B709" s="294" t="str">
        <f>IF(ISBLANK(INDEX('Policy Characteristics'!B:B,MATCH($C709,'Policy Characteristics'!$C:$C,0))),"",INDEX('Policy Characteristics'!B:B,MATCH($C709,'Policy Characteristics'!$C:$C,0)))</f>
        <v>Electrification + Hydrogen (Med &amp; High Temp)</v>
      </c>
      <c r="C709" s="293" t="str">
        <f t="shared" si="36"/>
        <v>Fraction of Med and High Temp Industrial Heat Shifted to Other Fuels</v>
      </c>
      <c r="D709" s="299" t="s">
        <v>789</v>
      </c>
      <c r="E709" s="298" t="s">
        <v>799</v>
      </c>
      <c r="F709" t="s">
        <v>790</v>
      </c>
      <c r="G709" s="298" t="s">
        <v>800</v>
      </c>
      <c r="H709" s="20">
        <v>1450</v>
      </c>
      <c r="I709" s="295" t="s">
        <v>660</v>
      </c>
      <c r="J709" s="296" t="str">
        <f>IF(ISBLANK(INDEX('Policy Characteristics'!D:D,MATCH($C709,'Policy Characteristics'!$C:$C,0))),"",INDEX('Policy Characteristics'!D:D,MATCH($C709,'Policy Characteristics'!$C:$C,0)))</f>
        <v>Electrification + Hydrogen</v>
      </c>
      <c r="K709" s="293" t="str">
        <f>IF(ISBLANK(INDEX('Policy Characteristics'!E:E,MATCH($C709,'Policy Characteristics'!$C:$C,0))),"",INDEX('Policy Characteristics'!E:E,MATCH($C709,'Policy Characteristics'!$C:$C,0)))</f>
        <v>indst med and high temp fuel type shifting</v>
      </c>
      <c r="L709" s="237">
        <f>IF(ISBLANK(INDEX('Policy Characteristics'!F:F,MATCH($C709,'Policy Characteristics'!$C:$C,0))),"",INDEX('Policy Characteristics'!F:F,MATCH($C709,'Policy Characteristics'!$C:$C,0)))</f>
        <v>0</v>
      </c>
      <c r="M709" s="237">
        <f>IF(ISBLANK(INDEX('Policy Characteristics'!G:G,MATCH($C709,'Policy Characteristics'!$C:$C,0))),"",INDEX('Policy Characteristics'!G:G,MATCH($C709,'Policy Characteristics'!$C:$C,0)))</f>
        <v>1</v>
      </c>
      <c r="N709" s="237">
        <f>IF(ISBLANK(INDEX('Policy Characteristics'!H:H,MATCH($C709,'Policy Characteristics'!$C:$C,0))),"",INDEX('Policy Characteristics'!H:H,MATCH($C709,'Policy Characteristics'!$C:$C,0)))</f>
        <v>0.01</v>
      </c>
      <c r="O709" s="293" t="str">
        <f>IF(ISBLANK(INDEX('Policy Characteristics'!I:I,MATCH($C709,'Policy Characteristics'!$C:$C,0))),"",INDEX('Policy Characteristics'!I:I,MATCH($C709,'Policy Characteristics'!$C:$C,0)))</f>
        <v>% of fuel shifted</v>
      </c>
      <c r="P709" s="293"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9" s="293" t="str">
        <f>IF(ISBLANK(INDEX('Policy Characteristics'!K:K,MATCH($C709,'Policy Characteristics'!$C:$C,0))),"",INDEX('Policy Characteristics'!K:K,MATCH($C709,'Policy Characteristics'!$C:$C,0)))</f>
        <v>industry-ag-main.html#fuel-switching</v>
      </c>
      <c r="R709" s="293" t="str">
        <f>IF(ISBLANK(INDEX('Policy Characteristics'!L:L,MATCH($C709,'Policy Characteristics'!$C:$C,0))),"",INDEX('Policy Characteristics'!L:L,MATCH($C709,'Policy Characteristics'!$C:$C,0)))</f>
        <v>industry-elec-and-hydrogen.html</v>
      </c>
    </row>
    <row r="710" spans="1:18" x14ac:dyDescent="0.25">
      <c r="A710" s="293" t="str">
        <f>IF(ISBLANK(INDEX('Policy Characteristics'!A:A,MATCH($C710,'Policy Characteristics'!$C:$C,0))),"",INDEX('Policy Characteristics'!A:A,MATCH($C710,'Policy Characteristics'!$C:$C,0)))</f>
        <v>Industry</v>
      </c>
      <c r="B710" s="294" t="str">
        <f>IF(ISBLANK(INDEX('Policy Characteristics'!B:B,MATCH($C710,'Policy Characteristics'!$C:$C,0))),"",INDEX('Policy Characteristics'!B:B,MATCH($C710,'Policy Characteristics'!$C:$C,0)))</f>
        <v>Electrification + Hydrogen (Med &amp; High Temp)</v>
      </c>
      <c r="C710" s="293" t="str">
        <f t="shared" si="36"/>
        <v>Fraction of Med and High Temp Industrial Heat Shifted to Other Fuels</v>
      </c>
      <c r="D710" s="299" t="s">
        <v>789</v>
      </c>
      <c r="E710" s="298" t="s">
        <v>801</v>
      </c>
      <c r="F710" t="s">
        <v>790</v>
      </c>
      <c r="G710" s="298" t="s">
        <v>802</v>
      </c>
      <c r="H710" s="20">
        <v>1451</v>
      </c>
      <c r="I710" s="295" t="s">
        <v>660</v>
      </c>
      <c r="J710" s="296" t="str">
        <f>IF(ISBLANK(INDEX('Policy Characteristics'!D:D,MATCH($C710,'Policy Characteristics'!$C:$C,0))),"",INDEX('Policy Characteristics'!D:D,MATCH($C710,'Policy Characteristics'!$C:$C,0)))</f>
        <v>Electrification + Hydrogen</v>
      </c>
      <c r="K710" s="293" t="str">
        <f>IF(ISBLANK(INDEX('Policy Characteristics'!E:E,MATCH($C710,'Policy Characteristics'!$C:$C,0))),"",INDEX('Policy Characteristics'!E:E,MATCH($C710,'Policy Characteristics'!$C:$C,0)))</f>
        <v>indst med and high temp fuel type shifting</v>
      </c>
      <c r="L710" s="237">
        <f>IF(ISBLANK(INDEX('Policy Characteristics'!F:F,MATCH($C710,'Policy Characteristics'!$C:$C,0))),"",INDEX('Policy Characteristics'!F:F,MATCH($C710,'Policy Characteristics'!$C:$C,0)))</f>
        <v>0</v>
      </c>
      <c r="M710" s="237">
        <f>IF(ISBLANK(INDEX('Policy Characteristics'!G:G,MATCH($C710,'Policy Characteristics'!$C:$C,0))),"",INDEX('Policy Characteristics'!G:G,MATCH($C710,'Policy Characteristics'!$C:$C,0)))</f>
        <v>1</v>
      </c>
      <c r="N710" s="237">
        <f>IF(ISBLANK(INDEX('Policy Characteristics'!H:H,MATCH($C710,'Policy Characteristics'!$C:$C,0))),"",INDEX('Policy Characteristics'!H:H,MATCH($C710,'Policy Characteristics'!$C:$C,0)))</f>
        <v>0.01</v>
      </c>
      <c r="O710" s="293" t="str">
        <f>IF(ISBLANK(INDEX('Policy Characteristics'!I:I,MATCH($C710,'Policy Characteristics'!$C:$C,0))),"",INDEX('Policy Characteristics'!I:I,MATCH($C710,'Policy Characteristics'!$C:$C,0)))</f>
        <v>% of fuel shifted</v>
      </c>
      <c r="P710" s="293"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0" s="293" t="str">
        <f>IF(ISBLANK(INDEX('Policy Characteristics'!K:K,MATCH($C710,'Policy Characteristics'!$C:$C,0))),"",INDEX('Policy Characteristics'!K:K,MATCH($C710,'Policy Characteristics'!$C:$C,0)))</f>
        <v>industry-ag-main.html#fuel-switching</v>
      </c>
      <c r="R710" s="293" t="str">
        <f>IF(ISBLANK(INDEX('Policy Characteristics'!L:L,MATCH($C710,'Policy Characteristics'!$C:$C,0))),"",INDEX('Policy Characteristics'!L:L,MATCH($C710,'Policy Characteristics'!$C:$C,0)))</f>
        <v>industry-elec-and-hydrogen.html</v>
      </c>
    </row>
    <row r="711" spans="1:18" x14ac:dyDescent="0.25">
      <c r="A711" s="293" t="str">
        <f>IF(ISBLANK(INDEX('Policy Characteristics'!A:A,MATCH($C711,'Policy Characteristics'!$C:$C,0))),"",INDEX('Policy Characteristics'!A:A,MATCH($C711,'Policy Characteristics'!$C:$C,0)))</f>
        <v>Industry</v>
      </c>
      <c r="B711" s="294" t="str">
        <f>IF(ISBLANK(INDEX('Policy Characteristics'!B:B,MATCH($C711,'Policy Characteristics'!$C:$C,0))),"",INDEX('Policy Characteristics'!B:B,MATCH($C711,'Policy Characteristics'!$C:$C,0)))</f>
        <v>Electrification + Hydrogen (Med &amp; High Temp)</v>
      </c>
      <c r="C711" s="293" t="str">
        <f t="shared" si="36"/>
        <v>Fraction of Med and High Temp Industrial Heat Shifted to Other Fuels</v>
      </c>
      <c r="D711" s="299" t="s">
        <v>789</v>
      </c>
      <c r="E711" s="298" t="s">
        <v>803</v>
      </c>
      <c r="F711" t="s">
        <v>790</v>
      </c>
      <c r="G711" s="298" t="s">
        <v>804</v>
      </c>
      <c r="H711" s="20">
        <v>1452</v>
      </c>
      <c r="I711" s="295" t="s">
        <v>660</v>
      </c>
      <c r="J711" s="296" t="str">
        <f>IF(ISBLANK(INDEX('Policy Characteristics'!D:D,MATCH($C711,'Policy Characteristics'!$C:$C,0))),"",INDEX('Policy Characteristics'!D:D,MATCH($C711,'Policy Characteristics'!$C:$C,0)))</f>
        <v>Electrification + Hydrogen</v>
      </c>
      <c r="K711" s="293" t="str">
        <f>IF(ISBLANK(INDEX('Policy Characteristics'!E:E,MATCH($C711,'Policy Characteristics'!$C:$C,0))),"",INDEX('Policy Characteristics'!E:E,MATCH($C711,'Policy Characteristics'!$C:$C,0)))</f>
        <v>indst med and high temp fuel type shifting</v>
      </c>
      <c r="L711" s="237">
        <f>IF(ISBLANK(INDEX('Policy Characteristics'!F:F,MATCH($C711,'Policy Characteristics'!$C:$C,0))),"",INDEX('Policy Characteristics'!F:F,MATCH($C711,'Policy Characteristics'!$C:$C,0)))</f>
        <v>0</v>
      </c>
      <c r="M711" s="237">
        <f>IF(ISBLANK(INDEX('Policy Characteristics'!G:G,MATCH($C711,'Policy Characteristics'!$C:$C,0))),"",INDEX('Policy Characteristics'!G:G,MATCH($C711,'Policy Characteristics'!$C:$C,0)))</f>
        <v>1</v>
      </c>
      <c r="N711" s="237">
        <f>IF(ISBLANK(INDEX('Policy Characteristics'!H:H,MATCH($C711,'Policy Characteristics'!$C:$C,0))),"",INDEX('Policy Characteristics'!H:H,MATCH($C711,'Policy Characteristics'!$C:$C,0)))</f>
        <v>0.01</v>
      </c>
      <c r="O711" s="293" t="str">
        <f>IF(ISBLANK(INDEX('Policy Characteristics'!I:I,MATCH($C711,'Policy Characteristics'!$C:$C,0))),"",INDEX('Policy Characteristics'!I:I,MATCH($C711,'Policy Characteristics'!$C:$C,0)))</f>
        <v>% of fuel shifted</v>
      </c>
      <c r="P711" s="293"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1" s="293" t="str">
        <f>IF(ISBLANK(INDEX('Policy Characteristics'!K:K,MATCH($C711,'Policy Characteristics'!$C:$C,0))),"",INDEX('Policy Characteristics'!K:K,MATCH($C711,'Policy Characteristics'!$C:$C,0)))</f>
        <v>industry-ag-main.html#fuel-switching</v>
      </c>
      <c r="R711" s="293" t="str">
        <f>IF(ISBLANK(INDEX('Policy Characteristics'!L:L,MATCH($C711,'Policy Characteristics'!$C:$C,0))),"",INDEX('Policy Characteristics'!L:L,MATCH($C711,'Policy Characteristics'!$C:$C,0)))</f>
        <v>industry-elec-and-hydrogen.html</v>
      </c>
    </row>
    <row r="712" spans="1:18" x14ac:dyDescent="0.25">
      <c r="A712" s="293" t="str">
        <f>IF(ISBLANK(INDEX('Policy Characteristics'!A:A,MATCH($C712,'Policy Characteristics'!$C:$C,0))),"",INDEX('Policy Characteristics'!A:A,MATCH($C712,'Policy Characteristics'!$C:$C,0)))</f>
        <v>Industry</v>
      </c>
      <c r="B712" s="294" t="str">
        <f>IF(ISBLANK(INDEX('Policy Characteristics'!B:B,MATCH($C712,'Policy Characteristics'!$C:$C,0))),"",INDEX('Policy Characteristics'!B:B,MATCH($C712,'Policy Characteristics'!$C:$C,0)))</f>
        <v>Electrification + Hydrogen (Med &amp; High Temp)</v>
      </c>
      <c r="C712" s="293" t="str">
        <f t="shared" si="36"/>
        <v>Fraction of Med and High Temp Industrial Heat Shifted to Other Fuels</v>
      </c>
      <c r="D712" s="299" t="s">
        <v>789</v>
      </c>
      <c r="E712" s="298" t="s">
        <v>805</v>
      </c>
      <c r="F712" t="s">
        <v>790</v>
      </c>
      <c r="G712" s="298" t="s">
        <v>806</v>
      </c>
      <c r="H712" s="20">
        <v>1453</v>
      </c>
      <c r="I712" s="295" t="s">
        <v>660</v>
      </c>
      <c r="J712" s="296" t="str">
        <f>IF(ISBLANK(INDEX('Policy Characteristics'!D:D,MATCH($C712,'Policy Characteristics'!$C:$C,0))),"",INDEX('Policy Characteristics'!D:D,MATCH($C712,'Policy Characteristics'!$C:$C,0)))</f>
        <v>Electrification + Hydrogen</v>
      </c>
      <c r="K712" s="293" t="str">
        <f>IF(ISBLANK(INDEX('Policy Characteristics'!E:E,MATCH($C712,'Policy Characteristics'!$C:$C,0))),"",INDEX('Policy Characteristics'!E:E,MATCH($C712,'Policy Characteristics'!$C:$C,0)))</f>
        <v>indst med and high temp fuel type shifting</v>
      </c>
      <c r="L712" s="237">
        <f>IF(ISBLANK(INDEX('Policy Characteristics'!F:F,MATCH($C712,'Policy Characteristics'!$C:$C,0))),"",INDEX('Policy Characteristics'!F:F,MATCH($C712,'Policy Characteristics'!$C:$C,0)))</f>
        <v>0</v>
      </c>
      <c r="M712" s="237">
        <f>IF(ISBLANK(INDEX('Policy Characteristics'!G:G,MATCH($C712,'Policy Characteristics'!$C:$C,0))),"",INDEX('Policy Characteristics'!G:G,MATCH($C712,'Policy Characteristics'!$C:$C,0)))</f>
        <v>1</v>
      </c>
      <c r="N712" s="237">
        <f>IF(ISBLANK(INDEX('Policy Characteristics'!H:H,MATCH($C712,'Policy Characteristics'!$C:$C,0))),"",INDEX('Policy Characteristics'!H:H,MATCH($C712,'Policy Characteristics'!$C:$C,0)))</f>
        <v>0.01</v>
      </c>
      <c r="O712" s="293" t="str">
        <f>IF(ISBLANK(INDEX('Policy Characteristics'!I:I,MATCH($C712,'Policy Characteristics'!$C:$C,0))),"",INDEX('Policy Characteristics'!I:I,MATCH($C712,'Policy Characteristics'!$C:$C,0)))</f>
        <v>% of fuel shifted</v>
      </c>
      <c r="P712" s="293"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2" s="293" t="str">
        <f>IF(ISBLANK(INDEX('Policy Characteristics'!K:K,MATCH($C712,'Policy Characteristics'!$C:$C,0))),"",INDEX('Policy Characteristics'!K:K,MATCH($C712,'Policy Characteristics'!$C:$C,0)))</f>
        <v>industry-ag-main.html#fuel-switching</v>
      </c>
      <c r="R712" s="293" t="str">
        <f>IF(ISBLANK(INDEX('Policy Characteristics'!L:L,MATCH($C712,'Policy Characteristics'!$C:$C,0))),"",INDEX('Policy Characteristics'!L:L,MATCH($C712,'Policy Characteristics'!$C:$C,0)))</f>
        <v>industry-elec-and-hydrogen.html</v>
      </c>
    </row>
    <row r="713" spans="1:18" x14ac:dyDescent="0.25">
      <c r="A713" s="293" t="str">
        <f>IF(ISBLANK(INDEX('Policy Characteristics'!A:A,MATCH($C713,'Policy Characteristics'!$C:$C,0))),"",INDEX('Policy Characteristics'!A:A,MATCH($C713,'Policy Characteristics'!$C:$C,0)))</f>
        <v>Industry</v>
      </c>
      <c r="B713" s="294" t="str">
        <f>IF(ISBLANK(INDEX('Policy Characteristics'!B:B,MATCH($C713,'Policy Characteristics'!$C:$C,0))),"",INDEX('Policy Characteristics'!B:B,MATCH($C713,'Policy Characteristics'!$C:$C,0)))</f>
        <v>Electrification + Hydrogen (Med &amp; High Temp)</v>
      </c>
      <c r="C713" s="293" t="str">
        <f t="shared" si="36"/>
        <v>Fraction of Med and High Temp Industrial Heat Shifted to Other Fuels</v>
      </c>
      <c r="D713" s="299" t="s">
        <v>789</v>
      </c>
      <c r="E713" s="298" t="s">
        <v>807</v>
      </c>
      <c r="F713" t="s">
        <v>790</v>
      </c>
      <c r="G713" s="298" t="s">
        <v>808</v>
      </c>
      <c r="H713" s="20">
        <v>1454</v>
      </c>
      <c r="I713" s="295" t="s">
        <v>660</v>
      </c>
      <c r="J713" s="296" t="str">
        <f>IF(ISBLANK(INDEX('Policy Characteristics'!D:D,MATCH($C713,'Policy Characteristics'!$C:$C,0))),"",INDEX('Policy Characteristics'!D:D,MATCH($C713,'Policy Characteristics'!$C:$C,0)))</f>
        <v>Electrification + Hydrogen</v>
      </c>
      <c r="K713" s="293" t="str">
        <f>IF(ISBLANK(INDEX('Policy Characteristics'!E:E,MATCH($C713,'Policy Characteristics'!$C:$C,0))),"",INDEX('Policy Characteristics'!E:E,MATCH($C713,'Policy Characteristics'!$C:$C,0)))</f>
        <v>indst med and high temp fuel type shifting</v>
      </c>
      <c r="L713" s="237">
        <f>IF(ISBLANK(INDEX('Policy Characteristics'!F:F,MATCH($C713,'Policy Characteristics'!$C:$C,0))),"",INDEX('Policy Characteristics'!F:F,MATCH($C713,'Policy Characteristics'!$C:$C,0)))</f>
        <v>0</v>
      </c>
      <c r="M713" s="237">
        <f>IF(ISBLANK(INDEX('Policy Characteristics'!G:G,MATCH($C713,'Policy Characteristics'!$C:$C,0))),"",INDEX('Policy Characteristics'!G:G,MATCH($C713,'Policy Characteristics'!$C:$C,0)))</f>
        <v>1</v>
      </c>
      <c r="N713" s="237">
        <f>IF(ISBLANK(INDEX('Policy Characteristics'!H:H,MATCH($C713,'Policy Characteristics'!$C:$C,0))),"",INDEX('Policy Characteristics'!H:H,MATCH($C713,'Policy Characteristics'!$C:$C,0)))</f>
        <v>0.01</v>
      </c>
      <c r="O713" s="293" t="str">
        <f>IF(ISBLANK(INDEX('Policy Characteristics'!I:I,MATCH($C713,'Policy Characteristics'!$C:$C,0))),"",INDEX('Policy Characteristics'!I:I,MATCH($C713,'Policy Characteristics'!$C:$C,0)))</f>
        <v>% of fuel shifted</v>
      </c>
      <c r="P713" s="293"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3" s="293" t="str">
        <f>IF(ISBLANK(INDEX('Policy Characteristics'!K:K,MATCH($C713,'Policy Characteristics'!$C:$C,0))),"",INDEX('Policy Characteristics'!K:K,MATCH($C713,'Policy Characteristics'!$C:$C,0)))</f>
        <v>industry-ag-main.html#fuel-switching</v>
      </c>
      <c r="R713" s="293" t="str">
        <f>IF(ISBLANK(INDEX('Policy Characteristics'!L:L,MATCH($C713,'Policy Characteristics'!$C:$C,0))),"",INDEX('Policy Characteristics'!L:L,MATCH($C713,'Policy Characteristics'!$C:$C,0)))</f>
        <v>industry-elec-and-hydrogen.html</v>
      </c>
    </row>
    <row r="714" spans="1:18" x14ac:dyDescent="0.25">
      <c r="A714" s="293" t="str">
        <f>IF(ISBLANK(INDEX('Policy Characteristics'!A:A,MATCH($C714,'Policy Characteristics'!$C:$C,0))),"",INDEX('Policy Characteristics'!A:A,MATCH($C714,'Policy Characteristics'!$C:$C,0)))</f>
        <v>Industry</v>
      </c>
      <c r="B714" s="294" t="str">
        <f>IF(ISBLANK(INDEX('Policy Characteristics'!B:B,MATCH($C714,'Policy Characteristics'!$C:$C,0))),"",INDEX('Policy Characteristics'!B:B,MATCH($C714,'Policy Characteristics'!$C:$C,0)))</f>
        <v>Electrification + Hydrogen (Med &amp; High Temp)</v>
      </c>
      <c r="C714" s="293" t="str">
        <f t="shared" si="36"/>
        <v>Fraction of Med and High Temp Industrial Heat Shifted to Other Fuels</v>
      </c>
      <c r="D714" s="299" t="s">
        <v>789</v>
      </c>
      <c r="E714" s="298" t="s">
        <v>809</v>
      </c>
      <c r="F714" t="s">
        <v>790</v>
      </c>
      <c r="G714" s="298" t="s">
        <v>810</v>
      </c>
      <c r="H714" s="20">
        <v>1455</v>
      </c>
      <c r="I714" s="295" t="s">
        <v>660</v>
      </c>
      <c r="J714" s="296" t="str">
        <f>IF(ISBLANK(INDEX('Policy Characteristics'!D:D,MATCH($C714,'Policy Characteristics'!$C:$C,0))),"",INDEX('Policy Characteristics'!D:D,MATCH($C714,'Policy Characteristics'!$C:$C,0)))</f>
        <v>Electrification + Hydrogen</v>
      </c>
      <c r="K714" s="293" t="str">
        <f>IF(ISBLANK(INDEX('Policy Characteristics'!E:E,MATCH($C714,'Policy Characteristics'!$C:$C,0))),"",INDEX('Policy Characteristics'!E:E,MATCH($C714,'Policy Characteristics'!$C:$C,0)))</f>
        <v>indst med and high temp fuel type shifting</v>
      </c>
      <c r="L714" s="237">
        <f>IF(ISBLANK(INDEX('Policy Characteristics'!F:F,MATCH($C714,'Policy Characteristics'!$C:$C,0))),"",INDEX('Policy Characteristics'!F:F,MATCH($C714,'Policy Characteristics'!$C:$C,0)))</f>
        <v>0</v>
      </c>
      <c r="M714" s="237">
        <f>IF(ISBLANK(INDEX('Policy Characteristics'!G:G,MATCH($C714,'Policy Characteristics'!$C:$C,0))),"",INDEX('Policy Characteristics'!G:G,MATCH($C714,'Policy Characteristics'!$C:$C,0)))</f>
        <v>1</v>
      </c>
      <c r="N714" s="237">
        <f>IF(ISBLANK(INDEX('Policy Characteristics'!H:H,MATCH($C714,'Policy Characteristics'!$C:$C,0))),"",INDEX('Policy Characteristics'!H:H,MATCH($C714,'Policy Characteristics'!$C:$C,0)))</f>
        <v>0.01</v>
      </c>
      <c r="O714" s="293" t="str">
        <f>IF(ISBLANK(INDEX('Policy Characteristics'!I:I,MATCH($C714,'Policy Characteristics'!$C:$C,0))),"",INDEX('Policy Characteristics'!I:I,MATCH($C714,'Policy Characteristics'!$C:$C,0)))</f>
        <v>% of fuel shifted</v>
      </c>
      <c r="P714" s="293"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4" s="293" t="str">
        <f>IF(ISBLANK(INDEX('Policy Characteristics'!K:K,MATCH($C714,'Policy Characteristics'!$C:$C,0))),"",INDEX('Policy Characteristics'!K:K,MATCH($C714,'Policy Characteristics'!$C:$C,0)))</f>
        <v>industry-ag-main.html#fuel-switching</v>
      </c>
      <c r="R714" s="293" t="str">
        <f>IF(ISBLANK(INDEX('Policy Characteristics'!L:L,MATCH($C714,'Policy Characteristics'!$C:$C,0))),"",INDEX('Policy Characteristics'!L:L,MATCH($C714,'Policy Characteristics'!$C:$C,0)))</f>
        <v>industry-elec-and-hydrogen.html</v>
      </c>
    </row>
    <row r="715" spans="1:18" x14ac:dyDescent="0.25">
      <c r="A715" s="293" t="str">
        <f>IF(ISBLANK(INDEX('Policy Characteristics'!A:A,MATCH($C715,'Policy Characteristics'!$C:$C,0))),"",INDEX('Policy Characteristics'!A:A,MATCH($C715,'Policy Characteristics'!$C:$C,0)))</f>
        <v>Industry</v>
      </c>
      <c r="B715" s="294" t="str">
        <f>IF(ISBLANK(INDEX('Policy Characteristics'!B:B,MATCH($C715,'Policy Characteristics'!$C:$C,0))),"",INDEX('Policy Characteristics'!B:B,MATCH($C715,'Policy Characteristics'!$C:$C,0)))</f>
        <v>Electrification + Hydrogen (Med &amp; High Temp)</v>
      </c>
      <c r="C715" s="293" t="str">
        <f t="shared" si="36"/>
        <v>Fraction of Med and High Temp Industrial Heat Shifted to Other Fuels</v>
      </c>
      <c r="D715" s="299" t="s">
        <v>789</v>
      </c>
      <c r="E715" s="298" t="s">
        <v>811</v>
      </c>
      <c r="F715" t="s">
        <v>790</v>
      </c>
      <c r="G715" s="298" t="s">
        <v>812</v>
      </c>
      <c r="H715" s="20">
        <v>1456</v>
      </c>
      <c r="I715" s="295" t="s">
        <v>660</v>
      </c>
      <c r="J715" s="296" t="str">
        <f>IF(ISBLANK(INDEX('Policy Characteristics'!D:D,MATCH($C715,'Policy Characteristics'!$C:$C,0))),"",INDEX('Policy Characteristics'!D:D,MATCH($C715,'Policy Characteristics'!$C:$C,0)))</f>
        <v>Electrification + Hydrogen</v>
      </c>
      <c r="K715" s="293" t="str">
        <f>IF(ISBLANK(INDEX('Policy Characteristics'!E:E,MATCH($C715,'Policy Characteristics'!$C:$C,0))),"",INDEX('Policy Characteristics'!E:E,MATCH($C715,'Policy Characteristics'!$C:$C,0)))</f>
        <v>indst med and high temp fuel type shifting</v>
      </c>
      <c r="L715" s="237">
        <f>IF(ISBLANK(INDEX('Policy Characteristics'!F:F,MATCH($C715,'Policy Characteristics'!$C:$C,0))),"",INDEX('Policy Characteristics'!F:F,MATCH($C715,'Policy Characteristics'!$C:$C,0)))</f>
        <v>0</v>
      </c>
      <c r="M715" s="237">
        <f>IF(ISBLANK(INDEX('Policy Characteristics'!G:G,MATCH($C715,'Policy Characteristics'!$C:$C,0))),"",INDEX('Policy Characteristics'!G:G,MATCH($C715,'Policy Characteristics'!$C:$C,0)))</f>
        <v>1</v>
      </c>
      <c r="N715" s="237">
        <f>IF(ISBLANK(INDEX('Policy Characteristics'!H:H,MATCH($C715,'Policy Characteristics'!$C:$C,0))),"",INDEX('Policy Characteristics'!H:H,MATCH($C715,'Policy Characteristics'!$C:$C,0)))</f>
        <v>0.01</v>
      </c>
      <c r="O715" s="293" t="str">
        <f>IF(ISBLANK(INDEX('Policy Characteristics'!I:I,MATCH($C715,'Policy Characteristics'!$C:$C,0))),"",INDEX('Policy Characteristics'!I:I,MATCH($C715,'Policy Characteristics'!$C:$C,0)))</f>
        <v>% of fuel shifted</v>
      </c>
      <c r="P715" s="293"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5" s="293" t="str">
        <f>IF(ISBLANK(INDEX('Policy Characteristics'!K:K,MATCH($C715,'Policy Characteristics'!$C:$C,0))),"",INDEX('Policy Characteristics'!K:K,MATCH($C715,'Policy Characteristics'!$C:$C,0)))</f>
        <v>industry-ag-main.html#fuel-switching</v>
      </c>
      <c r="R715" s="293" t="str">
        <f>IF(ISBLANK(INDEX('Policy Characteristics'!L:L,MATCH($C715,'Policy Characteristics'!$C:$C,0))),"",INDEX('Policy Characteristics'!L:L,MATCH($C715,'Policy Characteristics'!$C:$C,0)))</f>
        <v>industry-elec-and-hydrogen.html</v>
      </c>
    </row>
    <row r="716" spans="1:18" x14ac:dyDescent="0.25">
      <c r="A716" s="293" t="str">
        <f>IF(ISBLANK(INDEX('Policy Characteristics'!A:A,MATCH($C716,'Policy Characteristics'!$C:$C,0))),"",INDEX('Policy Characteristics'!A:A,MATCH($C716,'Policy Characteristics'!$C:$C,0)))</f>
        <v>Industry</v>
      </c>
      <c r="B716" s="294" t="str">
        <f>IF(ISBLANK(INDEX('Policy Characteristics'!B:B,MATCH($C716,'Policy Characteristics'!$C:$C,0))),"",INDEX('Policy Characteristics'!B:B,MATCH($C716,'Policy Characteristics'!$C:$C,0)))</f>
        <v>Electrification + Hydrogen (Med &amp; High Temp)</v>
      </c>
      <c r="C716" s="293" t="str">
        <f t="shared" si="36"/>
        <v>Fraction of Med and High Temp Industrial Heat Shifted to Other Fuels</v>
      </c>
      <c r="D716" s="299" t="s">
        <v>789</v>
      </c>
      <c r="E716" s="298" t="s">
        <v>813</v>
      </c>
      <c r="F716" t="s">
        <v>790</v>
      </c>
      <c r="G716" s="298" t="s">
        <v>814</v>
      </c>
      <c r="H716" s="20">
        <v>1457</v>
      </c>
      <c r="I716" s="295" t="s">
        <v>650</v>
      </c>
      <c r="J716" s="296" t="str">
        <f>IF(ISBLANK(INDEX('Policy Characteristics'!D:D,MATCH($C716,'Policy Characteristics'!$C:$C,0))),"",INDEX('Policy Characteristics'!D:D,MATCH($C716,'Policy Characteristics'!$C:$C,0)))</f>
        <v>Electrification + Hydrogen</v>
      </c>
      <c r="K716" s="293" t="str">
        <f>IF(ISBLANK(INDEX('Policy Characteristics'!E:E,MATCH($C716,'Policy Characteristics'!$C:$C,0))),"",INDEX('Policy Characteristics'!E:E,MATCH($C716,'Policy Characteristics'!$C:$C,0)))</f>
        <v>indst med and high temp fuel type shifting</v>
      </c>
      <c r="L716" s="237">
        <f>IF(ISBLANK(INDEX('Policy Characteristics'!F:F,MATCH($C716,'Policy Characteristics'!$C:$C,0))),"",INDEX('Policy Characteristics'!F:F,MATCH($C716,'Policy Characteristics'!$C:$C,0)))</f>
        <v>0</v>
      </c>
      <c r="M716" s="237">
        <f>IF(ISBLANK(INDEX('Policy Characteristics'!G:G,MATCH($C716,'Policy Characteristics'!$C:$C,0))),"",INDEX('Policy Characteristics'!G:G,MATCH($C716,'Policy Characteristics'!$C:$C,0)))</f>
        <v>1</v>
      </c>
      <c r="N716" s="237">
        <f>IF(ISBLANK(INDEX('Policy Characteristics'!H:H,MATCH($C716,'Policy Characteristics'!$C:$C,0))),"",INDEX('Policy Characteristics'!H:H,MATCH($C716,'Policy Characteristics'!$C:$C,0)))</f>
        <v>0.01</v>
      </c>
      <c r="O716" s="293" t="str">
        <f>IF(ISBLANK(INDEX('Policy Characteristics'!I:I,MATCH($C716,'Policy Characteristics'!$C:$C,0))),"",INDEX('Policy Characteristics'!I:I,MATCH($C716,'Policy Characteristics'!$C:$C,0)))</f>
        <v>% of fuel shifted</v>
      </c>
      <c r="P716" s="293"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6" s="293" t="str">
        <f>IF(ISBLANK(INDEX('Policy Characteristics'!K:K,MATCH($C716,'Policy Characteristics'!$C:$C,0))),"",INDEX('Policy Characteristics'!K:K,MATCH($C716,'Policy Characteristics'!$C:$C,0)))</f>
        <v>industry-ag-main.html#fuel-switching</v>
      </c>
      <c r="R716" s="293" t="str">
        <f>IF(ISBLANK(INDEX('Policy Characteristics'!L:L,MATCH($C716,'Policy Characteristics'!$C:$C,0))),"",INDEX('Policy Characteristics'!L:L,MATCH($C716,'Policy Characteristics'!$C:$C,0)))</f>
        <v>industry-elec-and-hydrogen.html</v>
      </c>
    </row>
    <row r="717" spans="1:18" x14ac:dyDescent="0.25">
      <c r="A717" s="293" t="str">
        <f>IF(ISBLANK(INDEX('Policy Characteristics'!A:A,MATCH($C717,'Policy Characteristics'!$C:$C,0))),"",INDEX('Policy Characteristics'!A:A,MATCH($C717,'Policy Characteristics'!$C:$C,0)))</f>
        <v>Industry</v>
      </c>
      <c r="B717" s="294" t="str">
        <f>IF(ISBLANK(INDEX('Policy Characteristics'!B:B,MATCH($C717,'Policy Characteristics'!$C:$C,0))),"",INDEX('Policy Characteristics'!B:B,MATCH($C717,'Policy Characteristics'!$C:$C,0)))</f>
        <v>Electrification (Low Temp)</v>
      </c>
      <c r="C717" t="s">
        <v>385</v>
      </c>
      <c r="D717" s="298" t="s">
        <v>741</v>
      </c>
      <c r="E717" s="299"/>
      <c r="F717" t="s">
        <v>742</v>
      </c>
      <c r="G717" s="298"/>
      <c r="H717" s="20">
        <v>1602</v>
      </c>
      <c r="I717" s="295" t="s">
        <v>660</v>
      </c>
      <c r="J717" s="296" t="str">
        <f>IF(ISBLANK(INDEX('Policy Characteristics'!D:D,MATCH($C717,'Policy Characteristics'!$C:$C,0))),"",INDEX('Policy Characteristics'!D:D,MATCH($C717,'Policy Characteristics'!$C:$C,0)))</f>
        <v>Electrification + Hydrogen</v>
      </c>
      <c r="K717" s="293" t="str">
        <f>IF(ISBLANK(INDEX('Policy Characteristics'!E:E,MATCH($C717,'Policy Characteristics'!$C:$C,0))),"",INDEX('Policy Characteristics'!E:E,MATCH($C717,'Policy Characteristics'!$C:$C,0)))</f>
        <v>indst low temp fuel type shifting</v>
      </c>
      <c r="L717" s="237">
        <f>IF(ISBLANK(INDEX('Policy Characteristics'!F:F,MATCH($C717,'Policy Characteristics'!$C:$C,0))),"",INDEX('Policy Characteristics'!F:F,MATCH($C717,'Policy Characteristics'!$C:$C,0)))</f>
        <v>0</v>
      </c>
      <c r="M717" s="237">
        <f>IF(ISBLANK(INDEX('Policy Characteristics'!G:G,MATCH($C717,'Policy Characteristics'!$C:$C,0))),"",INDEX('Policy Characteristics'!G:G,MATCH($C717,'Policy Characteristics'!$C:$C,0)))</f>
        <v>1</v>
      </c>
      <c r="N717" s="237">
        <f>IF(ISBLANK(INDEX('Policy Characteristics'!H:H,MATCH($C717,'Policy Characteristics'!$C:$C,0))),"",INDEX('Policy Characteristics'!H:H,MATCH($C717,'Policy Characteristics'!$C:$C,0)))</f>
        <v>0.01</v>
      </c>
      <c r="O717" s="293" t="str">
        <f>IF(ISBLANK(INDEX('Policy Characteristics'!I:I,MATCH($C717,'Policy Characteristics'!$C:$C,0))),"",INDEX('Policy Characteristics'!I:I,MATCH($C717,'Policy Characteristics'!$C:$C,0)))</f>
        <v>% of fuel shifted</v>
      </c>
      <c r="P717" s="293"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7" s="293" t="str">
        <f>IF(ISBLANK(INDEX('Policy Characteristics'!K:K,MATCH($C717,'Policy Characteristics'!$C:$C,0))),"",INDEX('Policy Characteristics'!K:K,MATCH($C717,'Policy Characteristics'!$C:$C,0)))</f>
        <v>industry-ag-main.html#fuel-switching</v>
      </c>
      <c r="R717" s="293" t="str">
        <f>IF(ISBLANK(INDEX('Policy Characteristics'!L:L,MATCH($C717,'Policy Characteristics'!$C:$C,0))),"",INDEX('Policy Characteristics'!L:L,MATCH($C717,'Policy Characteristics'!$C:$C,0)))</f>
        <v>industry-elec-and-hydrogen.html</v>
      </c>
    </row>
    <row r="718" spans="1:18" x14ac:dyDescent="0.25">
      <c r="A718" s="293" t="str">
        <f>IF(ISBLANK(INDEX('Policy Characteristics'!A:A,MATCH($C718,'Policy Characteristics'!$C:$C,0))),"",INDEX('Policy Characteristics'!A:A,MATCH($C718,'Policy Characteristics'!$C:$C,0)))</f>
        <v>Industry</v>
      </c>
      <c r="B718" s="294" t="str">
        <f>IF(ISBLANK(INDEX('Policy Characteristics'!B:B,MATCH($C718,'Policy Characteristics'!$C:$C,0))),"",INDEX('Policy Characteristics'!B:B,MATCH($C718,'Policy Characteristics'!$C:$C,0)))</f>
        <v>Electrification (Low Temp)</v>
      </c>
      <c r="C718" s="293" t="str">
        <f>C$717</f>
        <v>Fraction of Low Temp Industrial Heat Shifted to Other Fuels</v>
      </c>
      <c r="D718" s="299" t="s">
        <v>743</v>
      </c>
      <c r="E718" s="299"/>
      <c r="F718" t="s">
        <v>744</v>
      </c>
      <c r="G718" s="300"/>
      <c r="H718" s="20">
        <v>1603</v>
      </c>
      <c r="I718" s="295" t="s">
        <v>650</v>
      </c>
      <c r="J718" s="296" t="str">
        <f>IF(ISBLANK(INDEX('Policy Characteristics'!D:D,MATCH($C718,'Policy Characteristics'!$C:$C,0))),"",INDEX('Policy Characteristics'!D:D,MATCH($C718,'Policy Characteristics'!$C:$C,0)))</f>
        <v>Electrification + Hydrogen</v>
      </c>
      <c r="K718" s="293" t="str">
        <f>IF(ISBLANK(INDEX('Policy Characteristics'!E:E,MATCH($C718,'Policy Characteristics'!$C:$C,0))),"",INDEX('Policy Characteristics'!E:E,MATCH($C718,'Policy Characteristics'!$C:$C,0)))</f>
        <v>indst low temp fuel type shifting</v>
      </c>
      <c r="L718" s="237">
        <f>IF(ISBLANK(INDEX('Policy Characteristics'!F:F,MATCH($C718,'Policy Characteristics'!$C:$C,0))),"",INDEX('Policy Characteristics'!F:F,MATCH($C718,'Policy Characteristics'!$C:$C,0)))</f>
        <v>0</v>
      </c>
      <c r="M718" s="237">
        <f>IF(ISBLANK(INDEX('Policy Characteristics'!G:G,MATCH($C718,'Policy Characteristics'!$C:$C,0))),"",INDEX('Policy Characteristics'!G:G,MATCH($C718,'Policy Characteristics'!$C:$C,0)))</f>
        <v>1</v>
      </c>
      <c r="N718" s="237">
        <f>IF(ISBLANK(INDEX('Policy Characteristics'!H:H,MATCH($C718,'Policy Characteristics'!$C:$C,0))),"",INDEX('Policy Characteristics'!H:H,MATCH($C718,'Policy Characteristics'!$C:$C,0)))</f>
        <v>0.01</v>
      </c>
      <c r="O718" s="293" t="str">
        <f>IF(ISBLANK(INDEX('Policy Characteristics'!I:I,MATCH($C718,'Policy Characteristics'!$C:$C,0))),"",INDEX('Policy Characteristics'!I:I,MATCH($C718,'Policy Characteristics'!$C:$C,0)))</f>
        <v>% of fuel shifted</v>
      </c>
      <c r="P718" s="293"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8" s="293" t="str">
        <f>IF(ISBLANK(INDEX('Policy Characteristics'!K:K,MATCH($C718,'Policy Characteristics'!$C:$C,0))),"",INDEX('Policy Characteristics'!K:K,MATCH($C718,'Policy Characteristics'!$C:$C,0)))</f>
        <v>industry-ag-main.html#fuel-switching</v>
      </c>
      <c r="R718" s="293" t="str">
        <f>IF(ISBLANK(INDEX('Policy Characteristics'!L:L,MATCH($C718,'Policy Characteristics'!$C:$C,0))),"",INDEX('Policy Characteristics'!L:L,MATCH($C718,'Policy Characteristics'!$C:$C,0)))</f>
        <v>industry-elec-and-hydrogen.html</v>
      </c>
    </row>
    <row r="719" spans="1:18" x14ac:dyDescent="0.25">
      <c r="A719" s="293" t="str">
        <f>IF(ISBLANK(INDEX('Policy Characteristics'!A:A,MATCH($C719,'Policy Characteristics'!$C:$C,0))),"",INDEX('Policy Characteristics'!A:A,MATCH($C719,'Policy Characteristics'!$C:$C,0)))</f>
        <v>Industry</v>
      </c>
      <c r="B719" s="294" t="str">
        <f>IF(ISBLANK(INDEX('Policy Characteristics'!B:B,MATCH($C719,'Policy Characteristics'!$C:$C,0))),"",INDEX('Policy Characteristics'!B:B,MATCH($C719,'Policy Characteristics'!$C:$C,0)))</f>
        <v>Electrification (Low Temp)</v>
      </c>
      <c r="C719" s="293" t="str">
        <f t="shared" ref="C719:C741" si="37">C$717</f>
        <v>Fraction of Low Temp Industrial Heat Shifted to Other Fuels</v>
      </c>
      <c r="D719" s="299" t="s">
        <v>745</v>
      </c>
      <c r="E719" s="299"/>
      <c r="F719" t="s">
        <v>746</v>
      </c>
      <c r="G719" s="300"/>
      <c r="H719" s="20">
        <v>1604</v>
      </c>
      <c r="I719" s="295" t="s">
        <v>650</v>
      </c>
      <c r="J719" s="296" t="str">
        <f>IF(ISBLANK(INDEX('Policy Characteristics'!D:D,MATCH($C719,'Policy Characteristics'!$C:$C,0))),"",INDEX('Policy Characteristics'!D:D,MATCH($C719,'Policy Characteristics'!$C:$C,0)))</f>
        <v>Electrification + Hydrogen</v>
      </c>
      <c r="K719" s="293" t="str">
        <f>IF(ISBLANK(INDEX('Policy Characteristics'!E:E,MATCH($C719,'Policy Characteristics'!$C:$C,0))),"",INDEX('Policy Characteristics'!E:E,MATCH($C719,'Policy Characteristics'!$C:$C,0)))</f>
        <v>indst low temp fuel type shifting</v>
      </c>
      <c r="L719" s="237">
        <f>IF(ISBLANK(INDEX('Policy Characteristics'!F:F,MATCH($C719,'Policy Characteristics'!$C:$C,0))),"",INDEX('Policy Characteristics'!F:F,MATCH($C719,'Policy Characteristics'!$C:$C,0)))</f>
        <v>0</v>
      </c>
      <c r="M719" s="237">
        <f>IF(ISBLANK(INDEX('Policy Characteristics'!G:G,MATCH($C719,'Policy Characteristics'!$C:$C,0))),"",INDEX('Policy Characteristics'!G:G,MATCH($C719,'Policy Characteristics'!$C:$C,0)))</f>
        <v>1</v>
      </c>
      <c r="N719" s="237">
        <f>IF(ISBLANK(INDEX('Policy Characteristics'!H:H,MATCH($C719,'Policy Characteristics'!$C:$C,0))),"",INDEX('Policy Characteristics'!H:H,MATCH($C719,'Policy Characteristics'!$C:$C,0)))</f>
        <v>0.01</v>
      </c>
      <c r="O719" s="293" t="str">
        <f>IF(ISBLANK(INDEX('Policy Characteristics'!I:I,MATCH($C719,'Policy Characteristics'!$C:$C,0))),"",INDEX('Policy Characteristics'!I:I,MATCH($C719,'Policy Characteristics'!$C:$C,0)))</f>
        <v>% of fuel shifted</v>
      </c>
      <c r="P719" s="293"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9" s="293" t="str">
        <f>IF(ISBLANK(INDEX('Policy Characteristics'!K:K,MATCH($C719,'Policy Characteristics'!$C:$C,0))),"",INDEX('Policy Characteristics'!K:K,MATCH($C719,'Policy Characteristics'!$C:$C,0)))</f>
        <v>industry-ag-main.html#fuel-switching</v>
      </c>
      <c r="R719" s="293" t="str">
        <f>IF(ISBLANK(INDEX('Policy Characteristics'!L:L,MATCH($C719,'Policy Characteristics'!$C:$C,0))),"",INDEX('Policy Characteristics'!L:L,MATCH($C719,'Policy Characteristics'!$C:$C,0)))</f>
        <v>industry-elec-and-hydrogen.html</v>
      </c>
    </row>
    <row r="720" spans="1:18" x14ac:dyDescent="0.25">
      <c r="A720" s="293" t="str">
        <f>IF(ISBLANK(INDEX('Policy Characteristics'!A:A,MATCH($C720,'Policy Characteristics'!$C:$C,0))),"",INDEX('Policy Characteristics'!A:A,MATCH($C720,'Policy Characteristics'!$C:$C,0)))</f>
        <v>Industry</v>
      </c>
      <c r="B720" s="294" t="str">
        <f>IF(ISBLANK(INDEX('Policy Characteristics'!B:B,MATCH($C720,'Policy Characteristics'!$C:$C,0))),"",INDEX('Policy Characteristics'!B:B,MATCH($C720,'Policy Characteristics'!$C:$C,0)))</f>
        <v>Electrification (Low Temp)</v>
      </c>
      <c r="C720" s="293" t="str">
        <f t="shared" si="37"/>
        <v>Fraction of Low Temp Industrial Heat Shifted to Other Fuels</v>
      </c>
      <c r="D720" s="299" t="s">
        <v>747</v>
      </c>
      <c r="E720" s="299"/>
      <c r="F720" t="s">
        <v>748</v>
      </c>
      <c r="G720" s="300"/>
      <c r="H720" s="20">
        <v>1605</v>
      </c>
      <c r="I720" s="295" t="s">
        <v>650</v>
      </c>
      <c r="J720" s="296" t="str">
        <f>IF(ISBLANK(INDEX('Policy Characteristics'!D:D,MATCH($C720,'Policy Characteristics'!$C:$C,0))),"",INDEX('Policy Characteristics'!D:D,MATCH($C720,'Policy Characteristics'!$C:$C,0)))</f>
        <v>Electrification + Hydrogen</v>
      </c>
      <c r="K720" s="293" t="str">
        <f>IF(ISBLANK(INDEX('Policy Characteristics'!E:E,MATCH($C720,'Policy Characteristics'!$C:$C,0))),"",INDEX('Policy Characteristics'!E:E,MATCH($C720,'Policy Characteristics'!$C:$C,0)))</f>
        <v>indst low temp fuel type shifting</v>
      </c>
      <c r="L720" s="237">
        <f>IF(ISBLANK(INDEX('Policy Characteristics'!F:F,MATCH($C720,'Policy Characteristics'!$C:$C,0))),"",INDEX('Policy Characteristics'!F:F,MATCH($C720,'Policy Characteristics'!$C:$C,0)))</f>
        <v>0</v>
      </c>
      <c r="M720" s="237">
        <f>IF(ISBLANK(INDEX('Policy Characteristics'!G:G,MATCH($C720,'Policy Characteristics'!$C:$C,0))),"",INDEX('Policy Characteristics'!G:G,MATCH($C720,'Policy Characteristics'!$C:$C,0)))</f>
        <v>1</v>
      </c>
      <c r="N720" s="237">
        <f>IF(ISBLANK(INDEX('Policy Characteristics'!H:H,MATCH($C720,'Policy Characteristics'!$C:$C,0))),"",INDEX('Policy Characteristics'!H:H,MATCH($C720,'Policy Characteristics'!$C:$C,0)))</f>
        <v>0.01</v>
      </c>
      <c r="O720" s="293" t="str">
        <f>IF(ISBLANK(INDEX('Policy Characteristics'!I:I,MATCH($C720,'Policy Characteristics'!$C:$C,0))),"",INDEX('Policy Characteristics'!I:I,MATCH($C720,'Policy Characteristics'!$C:$C,0)))</f>
        <v>% of fuel shifted</v>
      </c>
      <c r="P720" s="293"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0" s="293" t="str">
        <f>IF(ISBLANK(INDEX('Policy Characteristics'!K:K,MATCH($C720,'Policy Characteristics'!$C:$C,0))),"",INDEX('Policy Characteristics'!K:K,MATCH($C720,'Policy Characteristics'!$C:$C,0)))</f>
        <v>industry-ag-main.html#fuel-switching</v>
      </c>
      <c r="R720" s="293" t="str">
        <f>IF(ISBLANK(INDEX('Policy Characteristics'!L:L,MATCH($C720,'Policy Characteristics'!$C:$C,0))),"",INDEX('Policy Characteristics'!L:L,MATCH($C720,'Policy Characteristics'!$C:$C,0)))</f>
        <v>industry-elec-and-hydrogen.html</v>
      </c>
    </row>
    <row r="721" spans="1:18" x14ac:dyDescent="0.25">
      <c r="A721" s="293" t="str">
        <f>IF(ISBLANK(INDEX('Policy Characteristics'!A:A,MATCH($C721,'Policy Characteristics'!$C:$C,0))),"",INDEX('Policy Characteristics'!A:A,MATCH($C721,'Policy Characteristics'!$C:$C,0)))</f>
        <v>Industry</v>
      </c>
      <c r="B721" s="294" t="str">
        <f>IF(ISBLANK(INDEX('Policy Characteristics'!B:B,MATCH($C721,'Policy Characteristics'!$C:$C,0))),"",INDEX('Policy Characteristics'!B:B,MATCH($C721,'Policy Characteristics'!$C:$C,0)))</f>
        <v>Electrification (Low Temp)</v>
      </c>
      <c r="C721" s="293" t="str">
        <f t="shared" si="37"/>
        <v>Fraction of Low Temp Industrial Heat Shifted to Other Fuels</v>
      </c>
      <c r="D721" s="299" t="s">
        <v>749</v>
      </c>
      <c r="E721" s="299"/>
      <c r="F721" t="s">
        <v>750</v>
      </c>
      <c r="G721" s="300"/>
      <c r="H721" s="20">
        <v>1606</v>
      </c>
      <c r="I721" s="295" t="s">
        <v>650</v>
      </c>
      <c r="J721" s="296" t="str">
        <f>IF(ISBLANK(INDEX('Policy Characteristics'!D:D,MATCH($C721,'Policy Characteristics'!$C:$C,0))),"",INDEX('Policy Characteristics'!D:D,MATCH($C721,'Policy Characteristics'!$C:$C,0)))</f>
        <v>Electrification + Hydrogen</v>
      </c>
      <c r="K721" s="293" t="str">
        <f>IF(ISBLANK(INDEX('Policy Characteristics'!E:E,MATCH($C721,'Policy Characteristics'!$C:$C,0))),"",INDEX('Policy Characteristics'!E:E,MATCH($C721,'Policy Characteristics'!$C:$C,0)))</f>
        <v>indst low temp fuel type shifting</v>
      </c>
      <c r="L721" s="237">
        <f>IF(ISBLANK(INDEX('Policy Characteristics'!F:F,MATCH($C721,'Policy Characteristics'!$C:$C,0))),"",INDEX('Policy Characteristics'!F:F,MATCH($C721,'Policy Characteristics'!$C:$C,0)))</f>
        <v>0</v>
      </c>
      <c r="M721" s="237">
        <f>IF(ISBLANK(INDEX('Policy Characteristics'!G:G,MATCH($C721,'Policy Characteristics'!$C:$C,0))),"",INDEX('Policy Characteristics'!G:G,MATCH($C721,'Policy Characteristics'!$C:$C,0)))</f>
        <v>1</v>
      </c>
      <c r="N721" s="237">
        <f>IF(ISBLANK(INDEX('Policy Characteristics'!H:H,MATCH($C721,'Policy Characteristics'!$C:$C,0))),"",INDEX('Policy Characteristics'!H:H,MATCH($C721,'Policy Characteristics'!$C:$C,0)))</f>
        <v>0.01</v>
      </c>
      <c r="O721" s="293" t="str">
        <f>IF(ISBLANK(INDEX('Policy Characteristics'!I:I,MATCH($C721,'Policy Characteristics'!$C:$C,0))),"",INDEX('Policy Characteristics'!I:I,MATCH($C721,'Policy Characteristics'!$C:$C,0)))</f>
        <v>% of fuel shifted</v>
      </c>
      <c r="P721" s="293"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1" s="293" t="str">
        <f>IF(ISBLANK(INDEX('Policy Characteristics'!K:K,MATCH($C721,'Policy Characteristics'!$C:$C,0))),"",INDEX('Policy Characteristics'!K:K,MATCH($C721,'Policy Characteristics'!$C:$C,0)))</f>
        <v>industry-ag-main.html#fuel-switching</v>
      </c>
      <c r="R721" s="293" t="str">
        <f>IF(ISBLANK(INDEX('Policy Characteristics'!L:L,MATCH($C721,'Policy Characteristics'!$C:$C,0))),"",INDEX('Policy Characteristics'!L:L,MATCH($C721,'Policy Characteristics'!$C:$C,0)))</f>
        <v>industry-elec-and-hydrogen.html</v>
      </c>
    </row>
    <row r="722" spans="1:18" x14ac:dyDescent="0.25">
      <c r="A722" s="293" t="str">
        <f>IF(ISBLANK(INDEX('Policy Characteristics'!A:A,MATCH($C722,'Policy Characteristics'!$C:$C,0))),"",INDEX('Policy Characteristics'!A:A,MATCH($C722,'Policy Characteristics'!$C:$C,0)))</f>
        <v>Industry</v>
      </c>
      <c r="B722" s="294" t="str">
        <f>IF(ISBLANK(INDEX('Policy Characteristics'!B:B,MATCH($C722,'Policy Characteristics'!$C:$C,0))),"",INDEX('Policy Characteristics'!B:B,MATCH($C722,'Policy Characteristics'!$C:$C,0)))</f>
        <v>Electrification (Low Temp)</v>
      </c>
      <c r="C722" s="293" t="str">
        <f t="shared" si="37"/>
        <v>Fraction of Low Temp Industrial Heat Shifted to Other Fuels</v>
      </c>
      <c r="D722" s="299" t="s">
        <v>751</v>
      </c>
      <c r="E722" s="299"/>
      <c r="F722" t="s">
        <v>752</v>
      </c>
      <c r="G722" s="300"/>
      <c r="H722" s="20">
        <v>1607</v>
      </c>
      <c r="I722" s="295" t="s">
        <v>650</v>
      </c>
      <c r="J722" s="296" t="str">
        <f>IF(ISBLANK(INDEX('Policy Characteristics'!D:D,MATCH($C722,'Policy Characteristics'!$C:$C,0))),"",INDEX('Policy Characteristics'!D:D,MATCH($C722,'Policy Characteristics'!$C:$C,0)))</f>
        <v>Electrification + Hydrogen</v>
      </c>
      <c r="K722" s="293" t="str">
        <f>IF(ISBLANK(INDEX('Policy Characteristics'!E:E,MATCH($C722,'Policy Characteristics'!$C:$C,0))),"",INDEX('Policy Characteristics'!E:E,MATCH($C722,'Policy Characteristics'!$C:$C,0)))</f>
        <v>indst low temp fuel type shifting</v>
      </c>
      <c r="L722" s="237">
        <f>IF(ISBLANK(INDEX('Policy Characteristics'!F:F,MATCH($C722,'Policy Characteristics'!$C:$C,0))),"",INDEX('Policy Characteristics'!F:F,MATCH($C722,'Policy Characteristics'!$C:$C,0)))</f>
        <v>0</v>
      </c>
      <c r="M722" s="237">
        <f>IF(ISBLANK(INDEX('Policy Characteristics'!G:G,MATCH($C722,'Policy Characteristics'!$C:$C,0))),"",INDEX('Policy Characteristics'!G:G,MATCH($C722,'Policy Characteristics'!$C:$C,0)))</f>
        <v>1</v>
      </c>
      <c r="N722" s="237">
        <f>IF(ISBLANK(INDEX('Policy Characteristics'!H:H,MATCH($C722,'Policy Characteristics'!$C:$C,0))),"",INDEX('Policy Characteristics'!H:H,MATCH($C722,'Policy Characteristics'!$C:$C,0)))</f>
        <v>0.01</v>
      </c>
      <c r="O722" s="293" t="str">
        <f>IF(ISBLANK(INDEX('Policy Characteristics'!I:I,MATCH($C722,'Policy Characteristics'!$C:$C,0))),"",INDEX('Policy Characteristics'!I:I,MATCH($C722,'Policy Characteristics'!$C:$C,0)))</f>
        <v>% of fuel shifted</v>
      </c>
      <c r="P722" s="293"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2" s="293" t="str">
        <f>IF(ISBLANK(INDEX('Policy Characteristics'!K:K,MATCH($C722,'Policy Characteristics'!$C:$C,0))),"",INDEX('Policy Characteristics'!K:K,MATCH($C722,'Policy Characteristics'!$C:$C,0)))</f>
        <v>industry-ag-main.html#fuel-switching</v>
      </c>
      <c r="R722" s="293" t="str">
        <f>IF(ISBLANK(INDEX('Policy Characteristics'!L:L,MATCH($C722,'Policy Characteristics'!$C:$C,0))),"",INDEX('Policy Characteristics'!L:L,MATCH($C722,'Policy Characteristics'!$C:$C,0)))</f>
        <v>industry-elec-and-hydrogen.html</v>
      </c>
    </row>
    <row r="723" spans="1:18" x14ac:dyDescent="0.25">
      <c r="A723" s="293" t="str">
        <f>IF(ISBLANK(INDEX('Policy Characteristics'!A:A,MATCH($C723,'Policy Characteristics'!$C:$C,0))),"",INDEX('Policy Characteristics'!A:A,MATCH($C723,'Policy Characteristics'!$C:$C,0)))</f>
        <v>Industry</v>
      </c>
      <c r="B723" s="294" t="str">
        <f>IF(ISBLANK(INDEX('Policy Characteristics'!B:B,MATCH($C723,'Policy Characteristics'!$C:$C,0))),"",INDEX('Policy Characteristics'!B:B,MATCH($C723,'Policy Characteristics'!$C:$C,0)))</f>
        <v>Electrification (Low Temp)</v>
      </c>
      <c r="C723" s="293" t="str">
        <f t="shared" si="37"/>
        <v>Fraction of Low Temp Industrial Heat Shifted to Other Fuels</v>
      </c>
      <c r="D723" s="299" t="s">
        <v>753</v>
      </c>
      <c r="E723" s="299"/>
      <c r="F723" t="s">
        <v>754</v>
      </c>
      <c r="G723" s="300"/>
      <c r="H723" s="20">
        <v>1608</v>
      </c>
      <c r="I723" s="295" t="s">
        <v>650</v>
      </c>
      <c r="J723" s="296" t="str">
        <f>IF(ISBLANK(INDEX('Policy Characteristics'!D:D,MATCH($C723,'Policy Characteristics'!$C:$C,0))),"",INDEX('Policy Characteristics'!D:D,MATCH($C723,'Policy Characteristics'!$C:$C,0)))</f>
        <v>Electrification + Hydrogen</v>
      </c>
      <c r="K723" s="293" t="str">
        <f>IF(ISBLANK(INDEX('Policy Characteristics'!E:E,MATCH($C723,'Policy Characteristics'!$C:$C,0))),"",INDEX('Policy Characteristics'!E:E,MATCH($C723,'Policy Characteristics'!$C:$C,0)))</f>
        <v>indst low temp fuel type shifting</v>
      </c>
      <c r="L723" s="237">
        <f>IF(ISBLANK(INDEX('Policy Characteristics'!F:F,MATCH($C723,'Policy Characteristics'!$C:$C,0))),"",INDEX('Policy Characteristics'!F:F,MATCH($C723,'Policy Characteristics'!$C:$C,0)))</f>
        <v>0</v>
      </c>
      <c r="M723" s="237">
        <f>IF(ISBLANK(INDEX('Policy Characteristics'!G:G,MATCH($C723,'Policy Characteristics'!$C:$C,0))),"",INDEX('Policy Characteristics'!G:G,MATCH($C723,'Policy Characteristics'!$C:$C,0)))</f>
        <v>1</v>
      </c>
      <c r="N723" s="237">
        <f>IF(ISBLANK(INDEX('Policy Characteristics'!H:H,MATCH($C723,'Policy Characteristics'!$C:$C,0))),"",INDEX('Policy Characteristics'!H:H,MATCH($C723,'Policy Characteristics'!$C:$C,0)))</f>
        <v>0.01</v>
      </c>
      <c r="O723" s="293" t="str">
        <f>IF(ISBLANK(INDEX('Policy Characteristics'!I:I,MATCH($C723,'Policy Characteristics'!$C:$C,0))),"",INDEX('Policy Characteristics'!I:I,MATCH($C723,'Policy Characteristics'!$C:$C,0)))</f>
        <v>% of fuel shifted</v>
      </c>
      <c r="P723" s="293"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3" s="293" t="str">
        <f>IF(ISBLANK(INDEX('Policy Characteristics'!K:K,MATCH($C723,'Policy Characteristics'!$C:$C,0))),"",INDEX('Policy Characteristics'!K:K,MATCH($C723,'Policy Characteristics'!$C:$C,0)))</f>
        <v>industry-ag-main.html#fuel-switching</v>
      </c>
      <c r="R723" s="293" t="str">
        <f>IF(ISBLANK(INDEX('Policy Characteristics'!L:L,MATCH($C723,'Policy Characteristics'!$C:$C,0))),"",INDEX('Policy Characteristics'!L:L,MATCH($C723,'Policy Characteristics'!$C:$C,0)))</f>
        <v>industry-elec-and-hydrogen.html</v>
      </c>
    </row>
    <row r="724" spans="1:18" x14ac:dyDescent="0.25">
      <c r="A724" s="293" t="str">
        <f>IF(ISBLANK(INDEX('Policy Characteristics'!A:A,MATCH($C724,'Policy Characteristics'!$C:$C,0))),"",INDEX('Policy Characteristics'!A:A,MATCH($C724,'Policy Characteristics'!$C:$C,0)))</f>
        <v>Industry</v>
      </c>
      <c r="B724" s="294" t="str">
        <f>IF(ISBLANK(INDEX('Policy Characteristics'!B:B,MATCH($C724,'Policy Characteristics'!$C:$C,0))),"",INDEX('Policy Characteristics'!B:B,MATCH($C724,'Policy Characteristics'!$C:$C,0)))</f>
        <v>Electrification (Low Temp)</v>
      </c>
      <c r="C724" s="293" t="str">
        <f t="shared" si="37"/>
        <v>Fraction of Low Temp Industrial Heat Shifted to Other Fuels</v>
      </c>
      <c r="D724" s="299" t="s">
        <v>755</v>
      </c>
      <c r="E724" s="299"/>
      <c r="F724" t="s">
        <v>756</v>
      </c>
      <c r="G724" s="300"/>
      <c r="H724" s="20">
        <v>1609</v>
      </c>
      <c r="I724" s="295" t="s">
        <v>650</v>
      </c>
      <c r="J724" s="296" t="str">
        <f>IF(ISBLANK(INDEX('Policy Characteristics'!D:D,MATCH($C724,'Policy Characteristics'!$C:$C,0))),"",INDEX('Policy Characteristics'!D:D,MATCH($C724,'Policy Characteristics'!$C:$C,0)))</f>
        <v>Electrification + Hydrogen</v>
      </c>
      <c r="K724" s="293" t="str">
        <f>IF(ISBLANK(INDEX('Policy Characteristics'!E:E,MATCH($C724,'Policy Characteristics'!$C:$C,0))),"",INDEX('Policy Characteristics'!E:E,MATCH($C724,'Policy Characteristics'!$C:$C,0)))</f>
        <v>indst low temp fuel type shifting</v>
      </c>
      <c r="L724" s="237">
        <f>IF(ISBLANK(INDEX('Policy Characteristics'!F:F,MATCH($C724,'Policy Characteristics'!$C:$C,0))),"",INDEX('Policy Characteristics'!F:F,MATCH($C724,'Policy Characteristics'!$C:$C,0)))</f>
        <v>0</v>
      </c>
      <c r="M724" s="237">
        <f>IF(ISBLANK(INDEX('Policy Characteristics'!G:G,MATCH($C724,'Policy Characteristics'!$C:$C,0))),"",INDEX('Policy Characteristics'!G:G,MATCH($C724,'Policy Characteristics'!$C:$C,0)))</f>
        <v>1</v>
      </c>
      <c r="N724" s="237">
        <f>IF(ISBLANK(INDEX('Policy Characteristics'!H:H,MATCH($C724,'Policy Characteristics'!$C:$C,0))),"",INDEX('Policy Characteristics'!H:H,MATCH($C724,'Policy Characteristics'!$C:$C,0)))</f>
        <v>0.01</v>
      </c>
      <c r="O724" s="293" t="str">
        <f>IF(ISBLANK(INDEX('Policy Characteristics'!I:I,MATCH($C724,'Policy Characteristics'!$C:$C,0))),"",INDEX('Policy Characteristics'!I:I,MATCH($C724,'Policy Characteristics'!$C:$C,0)))</f>
        <v>% of fuel shifted</v>
      </c>
      <c r="P724" s="293"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4" s="293" t="str">
        <f>IF(ISBLANK(INDEX('Policy Characteristics'!K:K,MATCH($C724,'Policy Characteristics'!$C:$C,0))),"",INDEX('Policy Characteristics'!K:K,MATCH($C724,'Policy Characteristics'!$C:$C,0)))</f>
        <v>industry-ag-main.html#fuel-switching</v>
      </c>
      <c r="R724" s="293" t="str">
        <f>IF(ISBLANK(INDEX('Policy Characteristics'!L:L,MATCH($C724,'Policy Characteristics'!$C:$C,0))),"",INDEX('Policy Characteristics'!L:L,MATCH($C724,'Policy Characteristics'!$C:$C,0)))</f>
        <v>industry-elec-and-hydrogen.html</v>
      </c>
    </row>
    <row r="725" spans="1:18" x14ac:dyDescent="0.25">
      <c r="A725" s="293" t="str">
        <f>IF(ISBLANK(INDEX('Policy Characteristics'!A:A,MATCH($C725,'Policy Characteristics'!$C:$C,0))),"",INDEX('Policy Characteristics'!A:A,MATCH($C725,'Policy Characteristics'!$C:$C,0)))</f>
        <v>Industry</v>
      </c>
      <c r="B725" s="294" t="str">
        <f>IF(ISBLANK(INDEX('Policy Characteristics'!B:B,MATCH($C725,'Policy Characteristics'!$C:$C,0))),"",INDEX('Policy Characteristics'!B:B,MATCH($C725,'Policy Characteristics'!$C:$C,0)))</f>
        <v>Electrification (Low Temp)</v>
      </c>
      <c r="C725" s="293" t="str">
        <f t="shared" si="37"/>
        <v>Fraction of Low Temp Industrial Heat Shifted to Other Fuels</v>
      </c>
      <c r="D725" s="299" t="s">
        <v>757</v>
      </c>
      <c r="E725" s="299"/>
      <c r="F725" t="s">
        <v>758</v>
      </c>
      <c r="G725" s="300"/>
      <c r="H725" s="20">
        <v>1610</v>
      </c>
      <c r="I725" s="295" t="s">
        <v>650</v>
      </c>
      <c r="J725" s="296" t="str">
        <f>IF(ISBLANK(INDEX('Policy Characteristics'!D:D,MATCH($C725,'Policy Characteristics'!$C:$C,0))),"",INDEX('Policy Characteristics'!D:D,MATCH($C725,'Policy Characteristics'!$C:$C,0)))</f>
        <v>Electrification + Hydrogen</v>
      </c>
      <c r="K725" s="293" t="str">
        <f>IF(ISBLANK(INDEX('Policy Characteristics'!E:E,MATCH($C725,'Policy Characteristics'!$C:$C,0))),"",INDEX('Policy Characteristics'!E:E,MATCH($C725,'Policy Characteristics'!$C:$C,0)))</f>
        <v>indst low temp fuel type shifting</v>
      </c>
      <c r="L725" s="237">
        <f>IF(ISBLANK(INDEX('Policy Characteristics'!F:F,MATCH($C725,'Policy Characteristics'!$C:$C,0))),"",INDEX('Policy Characteristics'!F:F,MATCH($C725,'Policy Characteristics'!$C:$C,0)))</f>
        <v>0</v>
      </c>
      <c r="M725" s="237">
        <f>IF(ISBLANK(INDEX('Policy Characteristics'!G:G,MATCH($C725,'Policy Characteristics'!$C:$C,0))),"",INDEX('Policy Characteristics'!G:G,MATCH($C725,'Policy Characteristics'!$C:$C,0)))</f>
        <v>1</v>
      </c>
      <c r="N725" s="237">
        <f>IF(ISBLANK(INDEX('Policy Characteristics'!H:H,MATCH($C725,'Policy Characteristics'!$C:$C,0))),"",INDEX('Policy Characteristics'!H:H,MATCH($C725,'Policy Characteristics'!$C:$C,0)))</f>
        <v>0.01</v>
      </c>
      <c r="O725" s="293" t="str">
        <f>IF(ISBLANK(INDEX('Policy Characteristics'!I:I,MATCH($C725,'Policy Characteristics'!$C:$C,0))),"",INDEX('Policy Characteristics'!I:I,MATCH($C725,'Policy Characteristics'!$C:$C,0)))</f>
        <v>% of fuel shifted</v>
      </c>
      <c r="P725" s="293"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5" s="293" t="str">
        <f>IF(ISBLANK(INDEX('Policy Characteristics'!K:K,MATCH($C725,'Policy Characteristics'!$C:$C,0))),"",INDEX('Policy Characteristics'!K:K,MATCH($C725,'Policy Characteristics'!$C:$C,0)))</f>
        <v>industry-ag-main.html#fuel-switching</v>
      </c>
      <c r="R725" s="293" t="str">
        <f>IF(ISBLANK(INDEX('Policy Characteristics'!L:L,MATCH($C725,'Policy Characteristics'!$C:$C,0))),"",INDEX('Policy Characteristics'!L:L,MATCH($C725,'Policy Characteristics'!$C:$C,0)))</f>
        <v>industry-elec-and-hydrogen.html</v>
      </c>
    </row>
    <row r="726" spans="1:18" x14ac:dyDescent="0.25">
      <c r="A726" s="293" t="str">
        <f>IF(ISBLANK(INDEX('Policy Characteristics'!A:A,MATCH($C726,'Policy Characteristics'!$C:$C,0))),"",INDEX('Policy Characteristics'!A:A,MATCH($C726,'Policy Characteristics'!$C:$C,0)))</f>
        <v>Industry</v>
      </c>
      <c r="B726" s="294" t="str">
        <f>IF(ISBLANK(INDEX('Policy Characteristics'!B:B,MATCH($C726,'Policy Characteristics'!$C:$C,0))),"",INDEX('Policy Characteristics'!B:B,MATCH($C726,'Policy Characteristics'!$C:$C,0)))</f>
        <v>Electrification (Low Temp)</v>
      </c>
      <c r="C726" s="293" t="str">
        <f t="shared" si="37"/>
        <v>Fraction of Low Temp Industrial Heat Shifted to Other Fuels</v>
      </c>
      <c r="D726" s="299" t="s">
        <v>759</v>
      </c>
      <c r="E726" s="299"/>
      <c r="F726" t="s">
        <v>760</v>
      </c>
      <c r="G726" s="300"/>
      <c r="H726" s="20">
        <v>1611</v>
      </c>
      <c r="I726" s="295" t="s">
        <v>650</v>
      </c>
      <c r="J726" s="296" t="str">
        <f>IF(ISBLANK(INDEX('Policy Characteristics'!D:D,MATCH($C726,'Policy Characteristics'!$C:$C,0))),"",INDEX('Policy Characteristics'!D:D,MATCH($C726,'Policy Characteristics'!$C:$C,0)))</f>
        <v>Electrification + Hydrogen</v>
      </c>
      <c r="K726" s="293" t="str">
        <f>IF(ISBLANK(INDEX('Policy Characteristics'!E:E,MATCH($C726,'Policy Characteristics'!$C:$C,0))),"",INDEX('Policy Characteristics'!E:E,MATCH($C726,'Policy Characteristics'!$C:$C,0)))</f>
        <v>indst low temp fuel type shifting</v>
      </c>
      <c r="L726" s="237">
        <f>IF(ISBLANK(INDEX('Policy Characteristics'!F:F,MATCH($C726,'Policy Characteristics'!$C:$C,0))),"",INDEX('Policy Characteristics'!F:F,MATCH($C726,'Policy Characteristics'!$C:$C,0)))</f>
        <v>0</v>
      </c>
      <c r="M726" s="237">
        <f>IF(ISBLANK(INDEX('Policy Characteristics'!G:G,MATCH($C726,'Policy Characteristics'!$C:$C,0))),"",INDEX('Policy Characteristics'!G:G,MATCH($C726,'Policy Characteristics'!$C:$C,0)))</f>
        <v>1</v>
      </c>
      <c r="N726" s="237">
        <f>IF(ISBLANK(INDEX('Policy Characteristics'!H:H,MATCH($C726,'Policy Characteristics'!$C:$C,0))),"",INDEX('Policy Characteristics'!H:H,MATCH($C726,'Policy Characteristics'!$C:$C,0)))</f>
        <v>0.01</v>
      </c>
      <c r="O726" s="293" t="str">
        <f>IF(ISBLANK(INDEX('Policy Characteristics'!I:I,MATCH($C726,'Policy Characteristics'!$C:$C,0))),"",INDEX('Policy Characteristics'!I:I,MATCH($C726,'Policy Characteristics'!$C:$C,0)))</f>
        <v>% of fuel shifted</v>
      </c>
      <c r="P726" s="293"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6" s="293" t="str">
        <f>IF(ISBLANK(INDEX('Policy Characteristics'!K:K,MATCH($C726,'Policy Characteristics'!$C:$C,0))),"",INDEX('Policy Characteristics'!K:K,MATCH($C726,'Policy Characteristics'!$C:$C,0)))</f>
        <v>industry-ag-main.html#fuel-switching</v>
      </c>
      <c r="R726" s="293" t="str">
        <f>IF(ISBLANK(INDEX('Policy Characteristics'!L:L,MATCH($C726,'Policy Characteristics'!$C:$C,0))),"",INDEX('Policy Characteristics'!L:L,MATCH($C726,'Policy Characteristics'!$C:$C,0)))</f>
        <v>industry-elec-and-hydrogen.html</v>
      </c>
    </row>
    <row r="727" spans="1:18" x14ac:dyDescent="0.25">
      <c r="A727" s="293" t="str">
        <f>IF(ISBLANK(INDEX('Policy Characteristics'!A:A,MATCH($C727,'Policy Characteristics'!$C:$C,0))),"",INDEX('Policy Characteristics'!A:A,MATCH($C727,'Policy Characteristics'!$C:$C,0)))</f>
        <v>Industry</v>
      </c>
      <c r="B727" s="294" t="str">
        <f>IF(ISBLANK(INDEX('Policy Characteristics'!B:B,MATCH($C727,'Policy Characteristics'!$C:$C,0))),"",INDEX('Policy Characteristics'!B:B,MATCH($C727,'Policy Characteristics'!$C:$C,0)))</f>
        <v>Electrification (Low Temp)</v>
      </c>
      <c r="C727" s="293" t="str">
        <f t="shared" si="37"/>
        <v>Fraction of Low Temp Industrial Heat Shifted to Other Fuels</v>
      </c>
      <c r="D727" s="299" t="s">
        <v>761</v>
      </c>
      <c r="E727" s="299"/>
      <c r="F727" t="s">
        <v>762</v>
      </c>
      <c r="G727" s="300"/>
      <c r="H727" s="20">
        <v>1612</v>
      </c>
      <c r="I727" s="295" t="s">
        <v>650</v>
      </c>
      <c r="J727" s="296" t="str">
        <f>IF(ISBLANK(INDEX('Policy Characteristics'!D:D,MATCH($C727,'Policy Characteristics'!$C:$C,0))),"",INDEX('Policy Characteristics'!D:D,MATCH($C727,'Policy Characteristics'!$C:$C,0)))</f>
        <v>Electrification + Hydrogen</v>
      </c>
      <c r="K727" s="293" t="str">
        <f>IF(ISBLANK(INDEX('Policy Characteristics'!E:E,MATCH($C727,'Policy Characteristics'!$C:$C,0))),"",INDEX('Policy Characteristics'!E:E,MATCH($C727,'Policy Characteristics'!$C:$C,0)))</f>
        <v>indst low temp fuel type shifting</v>
      </c>
      <c r="L727" s="237">
        <f>IF(ISBLANK(INDEX('Policy Characteristics'!F:F,MATCH($C727,'Policy Characteristics'!$C:$C,0))),"",INDEX('Policy Characteristics'!F:F,MATCH($C727,'Policy Characteristics'!$C:$C,0)))</f>
        <v>0</v>
      </c>
      <c r="M727" s="237">
        <f>IF(ISBLANK(INDEX('Policy Characteristics'!G:G,MATCH($C727,'Policy Characteristics'!$C:$C,0))),"",INDEX('Policy Characteristics'!G:G,MATCH($C727,'Policy Characteristics'!$C:$C,0)))</f>
        <v>1</v>
      </c>
      <c r="N727" s="237">
        <f>IF(ISBLANK(INDEX('Policy Characteristics'!H:H,MATCH($C727,'Policy Characteristics'!$C:$C,0))),"",INDEX('Policy Characteristics'!H:H,MATCH($C727,'Policy Characteristics'!$C:$C,0)))</f>
        <v>0.01</v>
      </c>
      <c r="O727" s="293" t="str">
        <f>IF(ISBLANK(INDEX('Policy Characteristics'!I:I,MATCH($C727,'Policy Characteristics'!$C:$C,0))),"",INDEX('Policy Characteristics'!I:I,MATCH($C727,'Policy Characteristics'!$C:$C,0)))</f>
        <v>% of fuel shifted</v>
      </c>
      <c r="P727" s="293"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7" s="293" t="str">
        <f>IF(ISBLANK(INDEX('Policy Characteristics'!K:K,MATCH($C727,'Policy Characteristics'!$C:$C,0))),"",INDEX('Policy Characteristics'!K:K,MATCH($C727,'Policy Characteristics'!$C:$C,0)))</f>
        <v>industry-ag-main.html#fuel-switching</v>
      </c>
      <c r="R727" s="293" t="str">
        <f>IF(ISBLANK(INDEX('Policy Characteristics'!L:L,MATCH($C727,'Policy Characteristics'!$C:$C,0))),"",INDEX('Policy Characteristics'!L:L,MATCH($C727,'Policy Characteristics'!$C:$C,0)))</f>
        <v>industry-elec-and-hydrogen.html</v>
      </c>
    </row>
    <row r="728" spans="1:18" x14ac:dyDescent="0.25">
      <c r="A728" s="293" t="str">
        <f>IF(ISBLANK(INDEX('Policy Characteristics'!A:A,MATCH($C728,'Policy Characteristics'!$C:$C,0))),"",INDEX('Policy Characteristics'!A:A,MATCH($C728,'Policy Characteristics'!$C:$C,0)))</f>
        <v>Industry</v>
      </c>
      <c r="B728" s="294" t="str">
        <f>IF(ISBLANK(INDEX('Policy Characteristics'!B:B,MATCH($C728,'Policy Characteristics'!$C:$C,0))),"",INDEX('Policy Characteristics'!B:B,MATCH($C728,'Policy Characteristics'!$C:$C,0)))</f>
        <v>Electrification (Low Temp)</v>
      </c>
      <c r="C728" s="293" t="str">
        <f t="shared" si="37"/>
        <v>Fraction of Low Temp Industrial Heat Shifted to Other Fuels</v>
      </c>
      <c r="D728" s="299" t="s">
        <v>763</v>
      </c>
      <c r="E728" s="299"/>
      <c r="F728" t="s">
        <v>764</v>
      </c>
      <c r="G728" s="300"/>
      <c r="H728" s="20">
        <v>1613</v>
      </c>
      <c r="I728" s="295" t="s">
        <v>650</v>
      </c>
      <c r="J728" s="296" t="str">
        <f>IF(ISBLANK(INDEX('Policy Characteristics'!D:D,MATCH($C728,'Policy Characteristics'!$C:$C,0))),"",INDEX('Policy Characteristics'!D:D,MATCH($C728,'Policy Characteristics'!$C:$C,0)))</f>
        <v>Electrification + Hydrogen</v>
      </c>
      <c r="K728" s="293" t="str">
        <f>IF(ISBLANK(INDEX('Policy Characteristics'!E:E,MATCH($C728,'Policy Characteristics'!$C:$C,0))),"",INDEX('Policy Characteristics'!E:E,MATCH($C728,'Policy Characteristics'!$C:$C,0)))</f>
        <v>indst low temp fuel type shifting</v>
      </c>
      <c r="L728" s="237">
        <f>IF(ISBLANK(INDEX('Policy Characteristics'!F:F,MATCH($C728,'Policy Characteristics'!$C:$C,0))),"",INDEX('Policy Characteristics'!F:F,MATCH($C728,'Policy Characteristics'!$C:$C,0)))</f>
        <v>0</v>
      </c>
      <c r="M728" s="237">
        <f>IF(ISBLANK(INDEX('Policy Characteristics'!G:G,MATCH($C728,'Policy Characteristics'!$C:$C,0))),"",INDEX('Policy Characteristics'!G:G,MATCH($C728,'Policy Characteristics'!$C:$C,0)))</f>
        <v>1</v>
      </c>
      <c r="N728" s="237">
        <f>IF(ISBLANK(INDEX('Policy Characteristics'!H:H,MATCH($C728,'Policy Characteristics'!$C:$C,0))),"",INDEX('Policy Characteristics'!H:H,MATCH($C728,'Policy Characteristics'!$C:$C,0)))</f>
        <v>0.01</v>
      </c>
      <c r="O728" s="293" t="str">
        <f>IF(ISBLANK(INDEX('Policy Characteristics'!I:I,MATCH($C728,'Policy Characteristics'!$C:$C,0))),"",INDEX('Policy Characteristics'!I:I,MATCH($C728,'Policy Characteristics'!$C:$C,0)))</f>
        <v>% of fuel shifted</v>
      </c>
      <c r="P728" s="293"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8" s="293" t="str">
        <f>IF(ISBLANK(INDEX('Policy Characteristics'!K:K,MATCH($C728,'Policy Characteristics'!$C:$C,0))),"",INDEX('Policy Characteristics'!K:K,MATCH($C728,'Policy Characteristics'!$C:$C,0)))</f>
        <v>industry-ag-main.html#fuel-switching</v>
      </c>
      <c r="R728" s="293" t="str">
        <f>IF(ISBLANK(INDEX('Policy Characteristics'!L:L,MATCH($C728,'Policy Characteristics'!$C:$C,0))),"",INDEX('Policy Characteristics'!L:L,MATCH($C728,'Policy Characteristics'!$C:$C,0)))</f>
        <v>industry-elec-and-hydrogen.html</v>
      </c>
    </row>
    <row r="729" spans="1:18" x14ac:dyDescent="0.25">
      <c r="A729" s="293" t="str">
        <f>IF(ISBLANK(INDEX('Policy Characteristics'!A:A,MATCH($C729,'Policy Characteristics'!$C:$C,0))),"",INDEX('Policy Characteristics'!A:A,MATCH($C729,'Policy Characteristics'!$C:$C,0)))</f>
        <v>Industry</v>
      </c>
      <c r="B729" s="294" t="str">
        <f>IF(ISBLANK(INDEX('Policy Characteristics'!B:B,MATCH($C729,'Policy Characteristics'!$C:$C,0))),"",INDEX('Policy Characteristics'!B:B,MATCH($C729,'Policy Characteristics'!$C:$C,0)))</f>
        <v>Electrification (Low Temp)</v>
      </c>
      <c r="C729" s="293" t="str">
        <f t="shared" si="37"/>
        <v>Fraction of Low Temp Industrial Heat Shifted to Other Fuels</v>
      </c>
      <c r="D729" s="299" t="s">
        <v>765</v>
      </c>
      <c r="E729" s="299"/>
      <c r="F729" t="s">
        <v>766</v>
      </c>
      <c r="G729" s="300"/>
      <c r="H729" s="20">
        <v>1614</v>
      </c>
      <c r="I729" s="295" t="s">
        <v>650</v>
      </c>
      <c r="J729" s="296" t="str">
        <f>IF(ISBLANK(INDEX('Policy Characteristics'!D:D,MATCH($C729,'Policy Characteristics'!$C:$C,0))),"",INDEX('Policy Characteristics'!D:D,MATCH($C729,'Policy Characteristics'!$C:$C,0)))</f>
        <v>Electrification + Hydrogen</v>
      </c>
      <c r="K729" s="293" t="str">
        <f>IF(ISBLANK(INDEX('Policy Characteristics'!E:E,MATCH($C729,'Policy Characteristics'!$C:$C,0))),"",INDEX('Policy Characteristics'!E:E,MATCH($C729,'Policy Characteristics'!$C:$C,0)))</f>
        <v>indst low temp fuel type shifting</v>
      </c>
      <c r="L729" s="237">
        <f>IF(ISBLANK(INDEX('Policy Characteristics'!F:F,MATCH($C729,'Policy Characteristics'!$C:$C,0))),"",INDEX('Policy Characteristics'!F:F,MATCH($C729,'Policy Characteristics'!$C:$C,0)))</f>
        <v>0</v>
      </c>
      <c r="M729" s="237">
        <f>IF(ISBLANK(INDEX('Policy Characteristics'!G:G,MATCH($C729,'Policy Characteristics'!$C:$C,0))),"",INDEX('Policy Characteristics'!G:G,MATCH($C729,'Policy Characteristics'!$C:$C,0)))</f>
        <v>1</v>
      </c>
      <c r="N729" s="237">
        <f>IF(ISBLANK(INDEX('Policy Characteristics'!H:H,MATCH($C729,'Policy Characteristics'!$C:$C,0))),"",INDEX('Policy Characteristics'!H:H,MATCH($C729,'Policy Characteristics'!$C:$C,0)))</f>
        <v>0.01</v>
      </c>
      <c r="O729" s="293" t="str">
        <f>IF(ISBLANK(INDEX('Policy Characteristics'!I:I,MATCH($C729,'Policy Characteristics'!$C:$C,0))),"",INDEX('Policy Characteristics'!I:I,MATCH($C729,'Policy Characteristics'!$C:$C,0)))</f>
        <v>% of fuel shifted</v>
      </c>
      <c r="P729" s="293"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9" s="293" t="str">
        <f>IF(ISBLANK(INDEX('Policy Characteristics'!K:K,MATCH($C729,'Policy Characteristics'!$C:$C,0))),"",INDEX('Policy Characteristics'!K:K,MATCH($C729,'Policy Characteristics'!$C:$C,0)))</f>
        <v>industry-ag-main.html#fuel-switching</v>
      </c>
      <c r="R729" s="293" t="str">
        <f>IF(ISBLANK(INDEX('Policy Characteristics'!L:L,MATCH($C729,'Policy Characteristics'!$C:$C,0))),"",INDEX('Policy Characteristics'!L:L,MATCH($C729,'Policy Characteristics'!$C:$C,0)))</f>
        <v>industry-elec-and-hydrogen.html</v>
      </c>
    </row>
    <row r="730" spans="1:18" x14ac:dyDescent="0.25">
      <c r="A730" s="293" t="str">
        <f>IF(ISBLANK(INDEX('Policy Characteristics'!A:A,MATCH($C730,'Policy Characteristics'!$C:$C,0))),"",INDEX('Policy Characteristics'!A:A,MATCH($C730,'Policy Characteristics'!$C:$C,0)))</f>
        <v>Industry</v>
      </c>
      <c r="B730" s="294" t="str">
        <f>IF(ISBLANK(INDEX('Policy Characteristics'!B:B,MATCH($C730,'Policy Characteristics'!$C:$C,0))),"",INDEX('Policy Characteristics'!B:B,MATCH($C730,'Policy Characteristics'!$C:$C,0)))</f>
        <v>Electrification (Low Temp)</v>
      </c>
      <c r="C730" s="293" t="str">
        <f t="shared" si="37"/>
        <v>Fraction of Low Temp Industrial Heat Shifted to Other Fuels</v>
      </c>
      <c r="D730" s="299" t="s">
        <v>767</v>
      </c>
      <c r="E730" s="299"/>
      <c r="F730" t="s">
        <v>768</v>
      </c>
      <c r="G730" s="300"/>
      <c r="H730" s="20">
        <v>1615</v>
      </c>
      <c r="I730" s="295" t="s">
        <v>650</v>
      </c>
      <c r="J730" s="296" t="str">
        <f>IF(ISBLANK(INDEX('Policy Characteristics'!D:D,MATCH($C730,'Policy Characteristics'!$C:$C,0))),"",INDEX('Policy Characteristics'!D:D,MATCH($C730,'Policy Characteristics'!$C:$C,0)))</f>
        <v>Electrification + Hydrogen</v>
      </c>
      <c r="K730" s="293" t="str">
        <f>IF(ISBLANK(INDEX('Policy Characteristics'!E:E,MATCH($C730,'Policy Characteristics'!$C:$C,0))),"",INDEX('Policy Characteristics'!E:E,MATCH($C730,'Policy Characteristics'!$C:$C,0)))</f>
        <v>indst low temp fuel type shifting</v>
      </c>
      <c r="L730" s="237">
        <f>IF(ISBLANK(INDEX('Policy Characteristics'!F:F,MATCH($C730,'Policy Characteristics'!$C:$C,0))),"",INDEX('Policy Characteristics'!F:F,MATCH($C730,'Policy Characteristics'!$C:$C,0)))</f>
        <v>0</v>
      </c>
      <c r="M730" s="237">
        <f>IF(ISBLANK(INDEX('Policy Characteristics'!G:G,MATCH($C730,'Policy Characteristics'!$C:$C,0))),"",INDEX('Policy Characteristics'!G:G,MATCH($C730,'Policy Characteristics'!$C:$C,0)))</f>
        <v>1</v>
      </c>
      <c r="N730" s="237">
        <f>IF(ISBLANK(INDEX('Policy Characteristics'!H:H,MATCH($C730,'Policy Characteristics'!$C:$C,0))),"",INDEX('Policy Characteristics'!H:H,MATCH($C730,'Policy Characteristics'!$C:$C,0)))</f>
        <v>0.01</v>
      </c>
      <c r="O730" s="293" t="str">
        <f>IF(ISBLANK(INDEX('Policy Characteristics'!I:I,MATCH($C730,'Policy Characteristics'!$C:$C,0))),"",INDEX('Policy Characteristics'!I:I,MATCH($C730,'Policy Characteristics'!$C:$C,0)))</f>
        <v>% of fuel shifted</v>
      </c>
      <c r="P730" s="293"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0" s="293" t="str">
        <f>IF(ISBLANK(INDEX('Policy Characteristics'!K:K,MATCH($C730,'Policy Characteristics'!$C:$C,0))),"",INDEX('Policy Characteristics'!K:K,MATCH($C730,'Policy Characteristics'!$C:$C,0)))</f>
        <v>industry-ag-main.html#fuel-switching</v>
      </c>
      <c r="R730" s="293" t="str">
        <f>IF(ISBLANK(INDEX('Policy Characteristics'!L:L,MATCH($C730,'Policy Characteristics'!$C:$C,0))),"",INDEX('Policy Characteristics'!L:L,MATCH($C730,'Policy Characteristics'!$C:$C,0)))</f>
        <v>industry-elec-and-hydrogen.html</v>
      </c>
    </row>
    <row r="731" spans="1:18" x14ac:dyDescent="0.25">
      <c r="A731" s="293" t="str">
        <f>IF(ISBLANK(INDEX('Policy Characteristics'!A:A,MATCH($C731,'Policy Characteristics'!$C:$C,0))),"",INDEX('Policy Characteristics'!A:A,MATCH($C731,'Policy Characteristics'!$C:$C,0)))</f>
        <v>Industry</v>
      </c>
      <c r="B731" s="294" t="str">
        <f>IF(ISBLANK(INDEX('Policy Characteristics'!B:B,MATCH($C731,'Policy Characteristics'!$C:$C,0))),"",INDEX('Policy Characteristics'!B:B,MATCH($C731,'Policy Characteristics'!$C:$C,0)))</f>
        <v>Electrification (Low Temp)</v>
      </c>
      <c r="C731" s="293" t="str">
        <f t="shared" si="37"/>
        <v>Fraction of Low Temp Industrial Heat Shifted to Other Fuels</v>
      </c>
      <c r="D731" s="299" t="s">
        <v>769</v>
      </c>
      <c r="E731" s="299"/>
      <c r="F731" t="s">
        <v>770</v>
      </c>
      <c r="G731" s="300"/>
      <c r="H731" s="20">
        <v>1616</v>
      </c>
      <c r="I731" s="295" t="s">
        <v>650</v>
      </c>
      <c r="J731" s="296" t="str">
        <f>IF(ISBLANK(INDEX('Policy Characteristics'!D:D,MATCH($C731,'Policy Characteristics'!$C:$C,0))),"",INDEX('Policy Characteristics'!D:D,MATCH($C731,'Policy Characteristics'!$C:$C,0)))</f>
        <v>Electrification + Hydrogen</v>
      </c>
      <c r="K731" s="293" t="str">
        <f>IF(ISBLANK(INDEX('Policy Characteristics'!E:E,MATCH($C731,'Policy Characteristics'!$C:$C,0))),"",INDEX('Policy Characteristics'!E:E,MATCH($C731,'Policy Characteristics'!$C:$C,0)))</f>
        <v>indst low temp fuel type shifting</v>
      </c>
      <c r="L731" s="237">
        <f>IF(ISBLANK(INDEX('Policy Characteristics'!F:F,MATCH($C731,'Policy Characteristics'!$C:$C,0))),"",INDEX('Policy Characteristics'!F:F,MATCH($C731,'Policy Characteristics'!$C:$C,0)))</f>
        <v>0</v>
      </c>
      <c r="M731" s="237">
        <f>IF(ISBLANK(INDEX('Policy Characteristics'!G:G,MATCH($C731,'Policy Characteristics'!$C:$C,0))),"",INDEX('Policy Characteristics'!G:G,MATCH($C731,'Policy Characteristics'!$C:$C,0)))</f>
        <v>1</v>
      </c>
      <c r="N731" s="237">
        <f>IF(ISBLANK(INDEX('Policy Characteristics'!H:H,MATCH($C731,'Policy Characteristics'!$C:$C,0))),"",INDEX('Policy Characteristics'!H:H,MATCH($C731,'Policy Characteristics'!$C:$C,0)))</f>
        <v>0.01</v>
      </c>
      <c r="O731" s="293" t="str">
        <f>IF(ISBLANK(INDEX('Policy Characteristics'!I:I,MATCH($C731,'Policy Characteristics'!$C:$C,0))),"",INDEX('Policy Characteristics'!I:I,MATCH($C731,'Policy Characteristics'!$C:$C,0)))</f>
        <v>% of fuel shifted</v>
      </c>
      <c r="P731" s="293"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1" s="293" t="str">
        <f>IF(ISBLANK(INDEX('Policy Characteristics'!K:K,MATCH($C731,'Policy Characteristics'!$C:$C,0))),"",INDEX('Policy Characteristics'!K:K,MATCH($C731,'Policy Characteristics'!$C:$C,0)))</f>
        <v>industry-ag-main.html#fuel-switching</v>
      </c>
      <c r="R731" s="293" t="str">
        <f>IF(ISBLANK(INDEX('Policy Characteristics'!L:L,MATCH($C731,'Policy Characteristics'!$C:$C,0))),"",INDEX('Policy Characteristics'!L:L,MATCH($C731,'Policy Characteristics'!$C:$C,0)))</f>
        <v>industry-elec-and-hydrogen.html</v>
      </c>
    </row>
    <row r="732" spans="1:18" x14ac:dyDescent="0.25">
      <c r="A732" s="293" t="str">
        <f>IF(ISBLANK(INDEX('Policy Characteristics'!A:A,MATCH($C732,'Policy Characteristics'!$C:$C,0))),"",INDEX('Policy Characteristics'!A:A,MATCH($C732,'Policy Characteristics'!$C:$C,0)))</f>
        <v>Industry</v>
      </c>
      <c r="B732" s="294" t="str">
        <f>IF(ISBLANK(INDEX('Policy Characteristics'!B:B,MATCH($C732,'Policy Characteristics'!$C:$C,0))),"",INDEX('Policy Characteristics'!B:B,MATCH($C732,'Policy Characteristics'!$C:$C,0)))</f>
        <v>Electrification (Low Temp)</v>
      </c>
      <c r="C732" s="293" t="str">
        <f t="shared" si="37"/>
        <v>Fraction of Low Temp Industrial Heat Shifted to Other Fuels</v>
      </c>
      <c r="D732" s="299" t="s">
        <v>771</v>
      </c>
      <c r="E732" s="299"/>
      <c r="F732" t="s">
        <v>772</v>
      </c>
      <c r="G732" s="300"/>
      <c r="H732" s="20">
        <v>1617</v>
      </c>
      <c r="I732" s="295" t="s">
        <v>650</v>
      </c>
      <c r="J732" s="296" t="str">
        <f>IF(ISBLANK(INDEX('Policy Characteristics'!D:D,MATCH($C732,'Policy Characteristics'!$C:$C,0))),"",INDEX('Policy Characteristics'!D:D,MATCH($C732,'Policy Characteristics'!$C:$C,0)))</f>
        <v>Electrification + Hydrogen</v>
      </c>
      <c r="K732" s="293" t="str">
        <f>IF(ISBLANK(INDEX('Policy Characteristics'!E:E,MATCH($C732,'Policy Characteristics'!$C:$C,0))),"",INDEX('Policy Characteristics'!E:E,MATCH($C732,'Policy Characteristics'!$C:$C,0)))</f>
        <v>indst low temp fuel type shifting</v>
      </c>
      <c r="L732" s="237">
        <f>IF(ISBLANK(INDEX('Policy Characteristics'!F:F,MATCH($C732,'Policy Characteristics'!$C:$C,0))),"",INDEX('Policy Characteristics'!F:F,MATCH($C732,'Policy Characteristics'!$C:$C,0)))</f>
        <v>0</v>
      </c>
      <c r="M732" s="237">
        <f>IF(ISBLANK(INDEX('Policy Characteristics'!G:G,MATCH($C732,'Policy Characteristics'!$C:$C,0))),"",INDEX('Policy Characteristics'!G:G,MATCH($C732,'Policy Characteristics'!$C:$C,0)))</f>
        <v>1</v>
      </c>
      <c r="N732" s="237">
        <f>IF(ISBLANK(INDEX('Policy Characteristics'!H:H,MATCH($C732,'Policy Characteristics'!$C:$C,0))),"",INDEX('Policy Characteristics'!H:H,MATCH($C732,'Policy Characteristics'!$C:$C,0)))</f>
        <v>0.01</v>
      </c>
      <c r="O732" s="293" t="str">
        <f>IF(ISBLANK(INDEX('Policy Characteristics'!I:I,MATCH($C732,'Policy Characteristics'!$C:$C,0))),"",INDEX('Policy Characteristics'!I:I,MATCH($C732,'Policy Characteristics'!$C:$C,0)))</f>
        <v>% of fuel shifted</v>
      </c>
      <c r="P732" s="293"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2" s="293" t="str">
        <f>IF(ISBLANK(INDEX('Policy Characteristics'!K:K,MATCH($C732,'Policy Characteristics'!$C:$C,0))),"",INDEX('Policy Characteristics'!K:K,MATCH($C732,'Policy Characteristics'!$C:$C,0)))</f>
        <v>industry-ag-main.html#fuel-switching</v>
      </c>
      <c r="R732" s="293" t="str">
        <f>IF(ISBLANK(INDEX('Policy Characteristics'!L:L,MATCH($C732,'Policy Characteristics'!$C:$C,0))),"",INDEX('Policy Characteristics'!L:L,MATCH($C732,'Policy Characteristics'!$C:$C,0)))</f>
        <v>industry-elec-and-hydrogen.html</v>
      </c>
    </row>
    <row r="733" spans="1:18" x14ac:dyDescent="0.25">
      <c r="A733" s="293" t="str">
        <f>IF(ISBLANK(INDEX('Policy Characteristics'!A:A,MATCH($C733,'Policy Characteristics'!$C:$C,0))),"",INDEX('Policy Characteristics'!A:A,MATCH($C733,'Policy Characteristics'!$C:$C,0)))</f>
        <v>Industry</v>
      </c>
      <c r="B733" s="294" t="str">
        <f>IF(ISBLANK(INDEX('Policy Characteristics'!B:B,MATCH($C733,'Policy Characteristics'!$C:$C,0))),"",INDEX('Policy Characteristics'!B:B,MATCH($C733,'Policy Characteristics'!$C:$C,0)))</f>
        <v>Electrification (Low Temp)</v>
      </c>
      <c r="C733" s="293" t="str">
        <f t="shared" si="37"/>
        <v>Fraction of Low Temp Industrial Heat Shifted to Other Fuels</v>
      </c>
      <c r="D733" s="299" t="s">
        <v>773</v>
      </c>
      <c r="E733" s="299"/>
      <c r="F733" t="s">
        <v>774</v>
      </c>
      <c r="G733" s="300"/>
      <c r="H733" s="20">
        <v>1618</v>
      </c>
      <c r="I733" s="295" t="s">
        <v>650</v>
      </c>
      <c r="J733" s="296" t="str">
        <f>IF(ISBLANK(INDEX('Policy Characteristics'!D:D,MATCH($C733,'Policy Characteristics'!$C:$C,0))),"",INDEX('Policy Characteristics'!D:D,MATCH($C733,'Policy Characteristics'!$C:$C,0)))</f>
        <v>Electrification + Hydrogen</v>
      </c>
      <c r="K733" s="293" t="str">
        <f>IF(ISBLANK(INDEX('Policy Characteristics'!E:E,MATCH($C733,'Policy Characteristics'!$C:$C,0))),"",INDEX('Policy Characteristics'!E:E,MATCH($C733,'Policy Characteristics'!$C:$C,0)))</f>
        <v>indst low temp fuel type shifting</v>
      </c>
      <c r="L733" s="237">
        <f>IF(ISBLANK(INDEX('Policy Characteristics'!F:F,MATCH($C733,'Policy Characteristics'!$C:$C,0))),"",INDEX('Policy Characteristics'!F:F,MATCH($C733,'Policy Characteristics'!$C:$C,0)))</f>
        <v>0</v>
      </c>
      <c r="M733" s="237">
        <f>IF(ISBLANK(INDEX('Policy Characteristics'!G:G,MATCH($C733,'Policy Characteristics'!$C:$C,0))),"",INDEX('Policy Characteristics'!G:G,MATCH($C733,'Policy Characteristics'!$C:$C,0)))</f>
        <v>1</v>
      </c>
      <c r="N733" s="237">
        <f>IF(ISBLANK(INDEX('Policy Characteristics'!H:H,MATCH($C733,'Policy Characteristics'!$C:$C,0))),"",INDEX('Policy Characteristics'!H:H,MATCH($C733,'Policy Characteristics'!$C:$C,0)))</f>
        <v>0.01</v>
      </c>
      <c r="O733" s="293" t="str">
        <f>IF(ISBLANK(INDEX('Policy Characteristics'!I:I,MATCH($C733,'Policy Characteristics'!$C:$C,0))),"",INDEX('Policy Characteristics'!I:I,MATCH($C733,'Policy Characteristics'!$C:$C,0)))</f>
        <v>% of fuel shifted</v>
      </c>
      <c r="P733" s="293"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3" s="293" t="str">
        <f>IF(ISBLANK(INDEX('Policy Characteristics'!K:K,MATCH($C733,'Policy Characteristics'!$C:$C,0))),"",INDEX('Policy Characteristics'!K:K,MATCH($C733,'Policy Characteristics'!$C:$C,0)))</f>
        <v>industry-ag-main.html#fuel-switching</v>
      </c>
      <c r="R733" s="293" t="str">
        <f>IF(ISBLANK(INDEX('Policy Characteristics'!L:L,MATCH($C733,'Policy Characteristics'!$C:$C,0))),"",INDEX('Policy Characteristics'!L:L,MATCH($C733,'Policy Characteristics'!$C:$C,0)))</f>
        <v>industry-elec-and-hydrogen.html</v>
      </c>
    </row>
    <row r="734" spans="1:18" x14ac:dyDescent="0.25">
      <c r="A734" s="293" t="str">
        <f>IF(ISBLANK(INDEX('Policy Characteristics'!A:A,MATCH($C734,'Policy Characteristics'!$C:$C,0))),"",INDEX('Policy Characteristics'!A:A,MATCH($C734,'Policy Characteristics'!$C:$C,0)))</f>
        <v>Industry</v>
      </c>
      <c r="B734" s="294" t="str">
        <f>IF(ISBLANK(INDEX('Policy Characteristics'!B:B,MATCH($C734,'Policy Characteristics'!$C:$C,0))),"",INDEX('Policy Characteristics'!B:B,MATCH($C734,'Policy Characteristics'!$C:$C,0)))</f>
        <v>Electrification (Low Temp)</v>
      </c>
      <c r="C734" s="293" t="str">
        <f t="shared" si="37"/>
        <v>Fraction of Low Temp Industrial Heat Shifted to Other Fuels</v>
      </c>
      <c r="D734" s="299" t="s">
        <v>775</v>
      </c>
      <c r="E734" s="299"/>
      <c r="F734" t="s">
        <v>776</v>
      </c>
      <c r="G734" s="300"/>
      <c r="H734" s="20">
        <v>1619</v>
      </c>
      <c r="I734" s="295" t="s">
        <v>650</v>
      </c>
      <c r="J734" s="296" t="str">
        <f>IF(ISBLANK(INDEX('Policy Characteristics'!D:D,MATCH($C734,'Policy Characteristics'!$C:$C,0))),"",INDEX('Policy Characteristics'!D:D,MATCH($C734,'Policy Characteristics'!$C:$C,0)))</f>
        <v>Electrification + Hydrogen</v>
      </c>
      <c r="K734" s="293" t="str">
        <f>IF(ISBLANK(INDEX('Policy Characteristics'!E:E,MATCH($C734,'Policy Characteristics'!$C:$C,0))),"",INDEX('Policy Characteristics'!E:E,MATCH($C734,'Policy Characteristics'!$C:$C,0)))</f>
        <v>indst low temp fuel type shifting</v>
      </c>
      <c r="L734" s="237">
        <f>IF(ISBLANK(INDEX('Policy Characteristics'!F:F,MATCH($C734,'Policy Characteristics'!$C:$C,0))),"",INDEX('Policy Characteristics'!F:F,MATCH($C734,'Policy Characteristics'!$C:$C,0)))</f>
        <v>0</v>
      </c>
      <c r="M734" s="237">
        <f>IF(ISBLANK(INDEX('Policy Characteristics'!G:G,MATCH($C734,'Policy Characteristics'!$C:$C,0))),"",INDEX('Policy Characteristics'!G:G,MATCH($C734,'Policy Characteristics'!$C:$C,0)))</f>
        <v>1</v>
      </c>
      <c r="N734" s="237">
        <f>IF(ISBLANK(INDEX('Policy Characteristics'!H:H,MATCH($C734,'Policy Characteristics'!$C:$C,0))),"",INDEX('Policy Characteristics'!H:H,MATCH($C734,'Policy Characteristics'!$C:$C,0)))</f>
        <v>0.01</v>
      </c>
      <c r="O734" s="293" t="str">
        <f>IF(ISBLANK(INDEX('Policy Characteristics'!I:I,MATCH($C734,'Policy Characteristics'!$C:$C,0))),"",INDEX('Policy Characteristics'!I:I,MATCH($C734,'Policy Characteristics'!$C:$C,0)))</f>
        <v>% of fuel shifted</v>
      </c>
      <c r="P734" s="293"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4" s="293" t="str">
        <f>IF(ISBLANK(INDEX('Policy Characteristics'!K:K,MATCH($C734,'Policy Characteristics'!$C:$C,0))),"",INDEX('Policy Characteristics'!K:K,MATCH($C734,'Policy Characteristics'!$C:$C,0)))</f>
        <v>industry-ag-main.html#fuel-switching</v>
      </c>
      <c r="R734" s="293" t="str">
        <f>IF(ISBLANK(INDEX('Policy Characteristics'!L:L,MATCH($C734,'Policy Characteristics'!$C:$C,0))),"",INDEX('Policy Characteristics'!L:L,MATCH($C734,'Policy Characteristics'!$C:$C,0)))</f>
        <v>industry-elec-and-hydrogen.html</v>
      </c>
    </row>
    <row r="735" spans="1:18" x14ac:dyDescent="0.25">
      <c r="A735" s="293" t="str">
        <f>IF(ISBLANK(INDEX('Policy Characteristics'!A:A,MATCH($C735,'Policy Characteristics'!$C:$C,0))),"",INDEX('Policy Characteristics'!A:A,MATCH($C735,'Policy Characteristics'!$C:$C,0)))</f>
        <v>Industry</v>
      </c>
      <c r="B735" s="294" t="str">
        <f>IF(ISBLANK(INDEX('Policy Characteristics'!B:B,MATCH($C735,'Policy Characteristics'!$C:$C,0))),"",INDEX('Policy Characteristics'!B:B,MATCH($C735,'Policy Characteristics'!$C:$C,0)))</f>
        <v>Electrification (Low Temp)</v>
      </c>
      <c r="C735" s="293" t="str">
        <f t="shared" si="37"/>
        <v>Fraction of Low Temp Industrial Heat Shifted to Other Fuels</v>
      </c>
      <c r="D735" s="299" t="s">
        <v>777</v>
      </c>
      <c r="E735" s="299"/>
      <c r="F735" t="s">
        <v>778</v>
      </c>
      <c r="G735" s="300"/>
      <c r="H735" s="20">
        <v>1620</v>
      </c>
      <c r="I735" s="295" t="s">
        <v>650</v>
      </c>
      <c r="J735" s="296" t="str">
        <f>IF(ISBLANK(INDEX('Policy Characteristics'!D:D,MATCH($C735,'Policy Characteristics'!$C:$C,0))),"",INDEX('Policy Characteristics'!D:D,MATCH($C735,'Policy Characteristics'!$C:$C,0)))</f>
        <v>Electrification + Hydrogen</v>
      </c>
      <c r="K735" s="293" t="str">
        <f>IF(ISBLANK(INDEX('Policy Characteristics'!E:E,MATCH($C735,'Policy Characteristics'!$C:$C,0))),"",INDEX('Policy Characteristics'!E:E,MATCH($C735,'Policy Characteristics'!$C:$C,0)))</f>
        <v>indst low temp fuel type shifting</v>
      </c>
      <c r="L735" s="237">
        <f>IF(ISBLANK(INDEX('Policy Characteristics'!F:F,MATCH($C735,'Policy Characteristics'!$C:$C,0))),"",INDEX('Policy Characteristics'!F:F,MATCH($C735,'Policy Characteristics'!$C:$C,0)))</f>
        <v>0</v>
      </c>
      <c r="M735" s="237">
        <f>IF(ISBLANK(INDEX('Policy Characteristics'!G:G,MATCH($C735,'Policy Characteristics'!$C:$C,0))),"",INDEX('Policy Characteristics'!G:G,MATCH($C735,'Policy Characteristics'!$C:$C,0)))</f>
        <v>1</v>
      </c>
      <c r="N735" s="237">
        <f>IF(ISBLANK(INDEX('Policy Characteristics'!H:H,MATCH($C735,'Policy Characteristics'!$C:$C,0))),"",INDEX('Policy Characteristics'!H:H,MATCH($C735,'Policy Characteristics'!$C:$C,0)))</f>
        <v>0.01</v>
      </c>
      <c r="O735" s="293" t="str">
        <f>IF(ISBLANK(INDEX('Policy Characteristics'!I:I,MATCH($C735,'Policy Characteristics'!$C:$C,0))),"",INDEX('Policy Characteristics'!I:I,MATCH($C735,'Policy Characteristics'!$C:$C,0)))</f>
        <v>% of fuel shifted</v>
      </c>
      <c r="P735" s="293"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5" s="293" t="str">
        <f>IF(ISBLANK(INDEX('Policy Characteristics'!K:K,MATCH($C735,'Policy Characteristics'!$C:$C,0))),"",INDEX('Policy Characteristics'!K:K,MATCH($C735,'Policy Characteristics'!$C:$C,0)))</f>
        <v>industry-ag-main.html#fuel-switching</v>
      </c>
      <c r="R735" s="293" t="str">
        <f>IF(ISBLANK(INDEX('Policy Characteristics'!L:L,MATCH($C735,'Policy Characteristics'!$C:$C,0))),"",INDEX('Policy Characteristics'!L:L,MATCH($C735,'Policy Characteristics'!$C:$C,0)))</f>
        <v>industry-elec-and-hydrogen.html</v>
      </c>
    </row>
    <row r="736" spans="1:18" x14ac:dyDescent="0.25">
      <c r="A736" s="293" t="str">
        <f>IF(ISBLANK(INDEX('Policy Characteristics'!A:A,MATCH($C736,'Policy Characteristics'!$C:$C,0))),"",INDEX('Policy Characteristics'!A:A,MATCH($C736,'Policy Characteristics'!$C:$C,0)))</f>
        <v>Industry</v>
      </c>
      <c r="B736" s="294" t="str">
        <f>IF(ISBLANK(INDEX('Policy Characteristics'!B:B,MATCH($C736,'Policy Characteristics'!$C:$C,0))),"",INDEX('Policy Characteristics'!B:B,MATCH($C736,'Policy Characteristics'!$C:$C,0)))</f>
        <v>Electrification (Low Temp)</v>
      </c>
      <c r="C736" s="293" t="str">
        <f t="shared" si="37"/>
        <v>Fraction of Low Temp Industrial Heat Shifted to Other Fuels</v>
      </c>
      <c r="D736" s="299" t="s">
        <v>779</v>
      </c>
      <c r="E736" s="299"/>
      <c r="F736" t="s">
        <v>780</v>
      </c>
      <c r="G736" s="300"/>
      <c r="H736" s="20">
        <v>1621</v>
      </c>
      <c r="I736" s="295" t="s">
        <v>650</v>
      </c>
      <c r="J736" s="296" t="str">
        <f>IF(ISBLANK(INDEX('Policy Characteristics'!D:D,MATCH($C736,'Policy Characteristics'!$C:$C,0))),"",INDEX('Policy Characteristics'!D:D,MATCH($C736,'Policy Characteristics'!$C:$C,0)))</f>
        <v>Electrification + Hydrogen</v>
      </c>
      <c r="K736" s="293" t="str">
        <f>IF(ISBLANK(INDEX('Policy Characteristics'!E:E,MATCH($C736,'Policy Characteristics'!$C:$C,0))),"",INDEX('Policy Characteristics'!E:E,MATCH($C736,'Policy Characteristics'!$C:$C,0)))</f>
        <v>indst low temp fuel type shifting</v>
      </c>
      <c r="L736" s="237">
        <f>IF(ISBLANK(INDEX('Policy Characteristics'!F:F,MATCH($C736,'Policy Characteristics'!$C:$C,0))),"",INDEX('Policy Characteristics'!F:F,MATCH($C736,'Policy Characteristics'!$C:$C,0)))</f>
        <v>0</v>
      </c>
      <c r="M736" s="237">
        <f>IF(ISBLANK(INDEX('Policy Characteristics'!G:G,MATCH($C736,'Policy Characteristics'!$C:$C,0))),"",INDEX('Policy Characteristics'!G:G,MATCH($C736,'Policy Characteristics'!$C:$C,0)))</f>
        <v>1</v>
      </c>
      <c r="N736" s="237">
        <f>IF(ISBLANK(INDEX('Policy Characteristics'!H:H,MATCH($C736,'Policy Characteristics'!$C:$C,0))),"",INDEX('Policy Characteristics'!H:H,MATCH($C736,'Policy Characteristics'!$C:$C,0)))</f>
        <v>0.01</v>
      </c>
      <c r="O736" s="293" t="str">
        <f>IF(ISBLANK(INDEX('Policy Characteristics'!I:I,MATCH($C736,'Policy Characteristics'!$C:$C,0))),"",INDEX('Policy Characteristics'!I:I,MATCH($C736,'Policy Characteristics'!$C:$C,0)))</f>
        <v>% of fuel shifted</v>
      </c>
      <c r="P736" s="293"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6" s="293" t="str">
        <f>IF(ISBLANK(INDEX('Policy Characteristics'!K:K,MATCH($C736,'Policy Characteristics'!$C:$C,0))),"",INDEX('Policy Characteristics'!K:K,MATCH($C736,'Policy Characteristics'!$C:$C,0)))</f>
        <v>industry-ag-main.html#fuel-switching</v>
      </c>
      <c r="R736" s="293" t="str">
        <f>IF(ISBLANK(INDEX('Policy Characteristics'!L:L,MATCH($C736,'Policy Characteristics'!$C:$C,0))),"",INDEX('Policy Characteristics'!L:L,MATCH($C736,'Policy Characteristics'!$C:$C,0)))</f>
        <v>industry-elec-and-hydrogen.html</v>
      </c>
    </row>
    <row r="737" spans="1:18" x14ac:dyDescent="0.25">
      <c r="A737" s="293" t="str">
        <f>IF(ISBLANK(INDEX('Policy Characteristics'!A:A,MATCH($C737,'Policy Characteristics'!$C:$C,0))),"",INDEX('Policy Characteristics'!A:A,MATCH($C737,'Policy Characteristics'!$C:$C,0)))</f>
        <v>Industry</v>
      </c>
      <c r="B737" s="294" t="str">
        <f>IF(ISBLANK(INDEX('Policy Characteristics'!B:B,MATCH($C737,'Policy Characteristics'!$C:$C,0))),"",INDEX('Policy Characteristics'!B:B,MATCH($C737,'Policy Characteristics'!$C:$C,0)))</f>
        <v>Electrification (Low Temp)</v>
      </c>
      <c r="C737" s="293" t="str">
        <f t="shared" si="37"/>
        <v>Fraction of Low Temp Industrial Heat Shifted to Other Fuels</v>
      </c>
      <c r="D737" s="299" t="s">
        <v>781</v>
      </c>
      <c r="E737" s="299"/>
      <c r="F737" t="s">
        <v>782</v>
      </c>
      <c r="G737" s="300"/>
      <c r="H737" s="20">
        <v>1622</v>
      </c>
      <c r="I737" s="295" t="s">
        <v>650</v>
      </c>
      <c r="J737" s="296" t="str">
        <f>IF(ISBLANK(INDEX('Policy Characteristics'!D:D,MATCH($C737,'Policy Characteristics'!$C:$C,0))),"",INDEX('Policy Characteristics'!D:D,MATCH($C737,'Policy Characteristics'!$C:$C,0)))</f>
        <v>Electrification + Hydrogen</v>
      </c>
      <c r="K737" s="293" t="str">
        <f>IF(ISBLANK(INDEX('Policy Characteristics'!E:E,MATCH($C737,'Policy Characteristics'!$C:$C,0))),"",INDEX('Policy Characteristics'!E:E,MATCH($C737,'Policy Characteristics'!$C:$C,0)))</f>
        <v>indst low temp fuel type shifting</v>
      </c>
      <c r="L737" s="237">
        <f>IF(ISBLANK(INDEX('Policy Characteristics'!F:F,MATCH($C737,'Policy Characteristics'!$C:$C,0))),"",INDEX('Policy Characteristics'!F:F,MATCH($C737,'Policy Characteristics'!$C:$C,0)))</f>
        <v>0</v>
      </c>
      <c r="M737" s="237">
        <f>IF(ISBLANK(INDEX('Policy Characteristics'!G:G,MATCH($C737,'Policy Characteristics'!$C:$C,0))),"",INDEX('Policy Characteristics'!G:G,MATCH($C737,'Policy Characteristics'!$C:$C,0)))</f>
        <v>1</v>
      </c>
      <c r="N737" s="237">
        <f>IF(ISBLANK(INDEX('Policy Characteristics'!H:H,MATCH($C737,'Policy Characteristics'!$C:$C,0))),"",INDEX('Policy Characteristics'!H:H,MATCH($C737,'Policy Characteristics'!$C:$C,0)))</f>
        <v>0.01</v>
      </c>
      <c r="O737" s="293" t="str">
        <f>IF(ISBLANK(INDEX('Policy Characteristics'!I:I,MATCH($C737,'Policy Characteristics'!$C:$C,0))),"",INDEX('Policy Characteristics'!I:I,MATCH($C737,'Policy Characteristics'!$C:$C,0)))</f>
        <v>% of fuel shifted</v>
      </c>
      <c r="P737" s="293"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7" s="293" t="str">
        <f>IF(ISBLANK(INDEX('Policy Characteristics'!K:K,MATCH($C737,'Policy Characteristics'!$C:$C,0))),"",INDEX('Policy Characteristics'!K:K,MATCH($C737,'Policy Characteristics'!$C:$C,0)))</f>
        <v>industry-ag-main.html#fuel-switching</v>
      </c>
      <c r="R737" s="293" t="str">
        <f>IF(ISBLANK(INDEX('Policy Characteristics'!L:L,MATCH($C737,'Policy Characteristics'!$C:$C,0))),"",INDEX('Policy Characteristics'!L:L,MATCH($C737,'Policy Characteristics'!$C:$C,0)))</f>
        <v>industry-elec-and-hydrogen.html</v>
      </c>
    </row>
    <row r="738" spans="1:18" x14ac:dyDescent="0.25">
      <c r="A738" s="293" t="str">
        <f>IF(ISBLANK(INDEX('Policy Characteristics'!A:A,MATCH($C738,'Policy Characteristics'!$C:$C,0))),"",INDEX('Policy Characteristics'!A:A,MATCH($C738,'Policy Characteristics'!$C:$C,0)))</f>
        <v>Industry</v>
      </c>
      <c r="B738" s="294" t="str">
        <f>IF(ISBLANK(INDEX('Policy Characteristics'!B:B,MATCH($C738,'Policy Characteristics'!$C:$C,0))),"",INDEX('Policy Characteristics'!B:B,MATCH($C738,'Policy Characteristics'!$C:$C,0)))</f>
        <v>Electrification (Low Temp)</v>
      </c>
      <c r="C738" s="293" t="str">
        <f t="shared" si="37"/>
        <v>Fraction of Low Temp Industrial Heat Shifted to Other Fuels</v>
      </c>
      <c r="D738" s="299" t="s">
        <v>783</v>
      </c>
      <c r="E738" s="299"/>
      <c r="F738" t="s">
        <v>784</v>
      </c>
      <c r="G738" s="300"/>
      <c r="H738" s="20">
        <v>1623</v>
      </c>
      <c r="I738" s="295" t="s">
        <v>650</v>
      </c>
      <c r="J738" s="296" t="str">
        <f>IF(ISBLANK(INDEX('Policy Characteristics'!D:D,MATCH($C738,'Policy Characteristics'!$C:$C,0))),"",INDEX('Policy Characteristics'!D:D,MATCH($C738,'Policy Characteristics'!$C:$C,0)))</f>
        <v>Electrification + Hydrogen</v>
      </c>
      <c r="K738" s="293" t="str">
        <f>IF(ISBLANK(INDEX('Policy Characteristics'!E:E,MATCH($C738,'Policy Characteristics'!$C:$C,0))),"",INDEX('Policy Characteristics'!E:E,MATCH($C738,'Policy Characteristics'!$C:$C,0)))</f>
        <v>indst low temp fuel type shifting</v>
      </c>
      <c r="L738" s="237">
        <f>IF(ISBLANK(INDEX('Policy Characteristics'!F:F,MATCH($C738,'Policy Characteristics'!$C:$C,0))),"",INDEX('Policy Characteristics'!F:F,MATCH($C738,'Policy Characteristics'!$C:$C,0)))</f>
        <v>0</v>
      </c>
      <c r="M738" s="237">
        <f>IF(ISBLANK(INDEX('Policy Characteristics'!G:G,MATCH($C738,'Policy Characteristics'!$C:$C,0))),"",INDEX('Policy Characteristics'!G:G,MATCH($C738,'Policy Characteristics'!$C:$C,0)))</f>
        <v>1</v>
      </c>
      <c r="N738" s="237">
        <f>IF(ISBLANK(INDEX('Policy Characteristics'!H:H,MATCH($C738,'Policy Characteristics'!$C:$C,0))),"",INDEX('Policy Characteristics'!H:H,MATCH($C738,'Policy Characteristics'!$C:$C,0)))</f>
        <v>0.01</v>
      </c>
      <c r="O738" s="293" t="str">
        <f>IF(ISBLANK(INDEX('Policy Characteristics'!I:I,MATCH($C738,'Policy Characteristics'!$C:$C,0))),"",INDEX('Policy Characteristics'!I:I,MATCH($C738,'Policy Characteristics'!$C:$C,0)))</f>
        <v>% of fuel shifted</v>
      </c>
      <c r="P738" s="293"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8" s="293" t="str">
        <f>IF(ISBLANK(INDEX('Policy Characteristics'!K:K,MATCH($C738,'Policy Characteristics'!$C:$C,0))),"",INDEX('Policy Characteristics'!K:K,MATCH($C738,'Policy Characteristics'!$C:$C,0)))</f>
        <v>industry-ag-main.html#fuel-switching</v>
      </c>
      <c r="R738" s="293" t="str">
        <f>IF(ISBLANK(INDEX('Policy Characteristics'!L:L,MATCH($C738,'Policy Characteristics'!$C:$C,0))),"",INDEX('Policy Characteristics'!L:L,MATCH($C738,'Policy Characteristics'!$C:$C,0)))</f>
        <v>industry-elec-and-hydrogen.html</v>
      </c>
    </row>
    <row r="739" spans="1:18" x14ac:dyDescent="0.25">
      <c r="A739" s="293" t="str">
        <f>IF(ISBLANK(INDEX('Policy Characteristics'!A:A,MATCH($C739,'Policy Characteristics'!$C:$C,0))),"",INDEX('Policy Characteristics'!A:A,MATCH($C739,'Policy Characteristics'!$C:$C,0)))</f>
        <v>Industry</v>
      </c>
      <c r="B739" s="294" t="str">
        <f>IF(ISBLANK(INDEX('Policy Characteristics'!B:B,MATCH($C739,'Policy Characteristics'!$C:$C,0))),"",INDEX('Policy Characteristics'!B:B,MATCH($C739,'Policy Characteristics'!$C:$C,0)))</f>
        <v>Electrification (Low Temp)</v>
      </c>
      <c r="C739" s="293" t="str">
        <f t="shared" si="37"/>
        <v>Fraction of Low Temp Industrial Heat Shifted to Other Fuels</v>
      </c>
      <c r="D739" s="299" t="s">
        <v>785</v>
      </c>
      <c r="E739" s="299"/>
      <c r="F739" t="s">
        <v>786</v>
      </c>
      <c r="G739" s="300"/>
      <c r="H739" s="20">
        <v>1624</v>
      </c>
      <c r="I739" s="295" t="s">
        <v>650</v>
      </c>
      <c r="J739" s="296" t="str">
        <f>IF(ISBLANK(INDEX('Policy Characteristics'!D:D,MATCH($C739,'Policy Characteristics'!$C:$C,0))),"",INDEX('Policy Characteristics'!D:D,MATCH($C739,'Policy Characteristics'!$C:$C,0)))</f>
        <v>Electrification + Hydrogen</v>
      </c>
      <c r="K739" s="293" t="str">
        <f>IF(ISBLANK(INDEX('Policy Characteristics'!E:E,MATCH($C739,'Policy Characteristics'!$C:$C,0))),"",INDEX('Policy Characteristics'!E:E,MATCH($C739,'Policy Characteristics'!$C:$C,0)))</f>
        <v>indst low temp fuel type shifting</v>
      </c>
      <c r="L739" s="237">
        <f>IF(ISBLANK(INDEX('Policy Characteristics'!F:F,MATCH($C739,'Policy Characteristics'!$C:$C,0))),"",INDEX('Policy Characteristics'!F:F,MATCH($C739,'Policy Characteristics'!$C:$C,0)))</f>
        <v>0</v>
      </c>
      <c r="M739" s="237">
        <f>IF(ISBLANK(INDEX('Policy Characteristics'!G:G,MATCH($C739,'Policy Characteristics'!$C:$C,0))),"",INDEX('Policy Characteristics'!G:G,MATCH($C739,'Policy Characteristics'!$C:$C,0)))</f>
        <v>1</v>
      </c>
      <c r="N739" s="237">
        <f>IF(ISBLANK(INDEX('Policy Characteristics'!H:H,MATCH($C739,'Policy Characteristics'!$C:$C,0))),"",INDEX('Policy Characteristics'!H:H,MATCH($C739,'Policy Characteristics'!$C:$C,0)))</f>
        <v>0.01</v>
      </c>
      <c r="O739" s="293" t="str">
        <f>IF(ISBLANK(INDEX('Policy Characteristics'!I:I,MATCH($C739,'Policy Characteristics'!$C:$C,0))),"",INDEX('Policy Characteristics'!I:I,MATCH($C739,'Policy Characteristics'!$C:$C,0)))</f>
        <v>% of fuel shifted</v>
      </c>
      <c r="P739" s="293"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9" s="293" t="str">
        <f>IF(ISBLANK(INDEX('Policy Characteristics'!K:K,MATCH($C739,'Policy Characteristics'!$C:$C,0))),"",INDEX('Policy Characteristics'!K:K,MATCH($C739,'Policy Characteristics'!$C:$C,0)))</f>
        <v>industry-ag-main.html#fuel-switching</v>
      </c>
      <c r="R739" s="293" t="str">
        <f>IF(ISBLANK(INDEX('Policy Characteristics'!L:L,MATCH($C739,'Policy Characteristics'!$C:$C,0))),"",INDEX('Policy Characteristics'!L:L,MATCH($C739,'Policy Characteristics'!$C:$C,0)))</f>
        <v>industry-elec-and-hydrogen.html</v>
      </c>
    </row>
    <row r="740" spans="1:18" x14ac:dyDescent="0.25">
      <c r="A740" s="293" t="str">
        <f>IF(ISBLANK(INDEX('Policy Characteristics'!A:A,MATCH($C740,'Policy Characteristics'!$C:$C,0))),"",INDEX('Policy Characteristics'!A:A,MATCH($C740,'Policy Characteristics'!$C:$C,0)))</f>
        <v>Industry</v>
      </c>
      <c r="B740" s="294" t="str">
        <f>IF(ISBLANK(INDEX('Policy Characteristics'!B:B,MATCH($C740,'Policy Characteristics'!$C:$C,0))),"",INDEX('Policy Characteristics'!B:B,MATCH($C740,'Policy Characteristics'!$C:$C,0)))</f>
        <v>Electrification (Low Temp)</v>
      </c>
      <c r="C740" s="293" t="str">
        <f t="shared" si="37"/>
        <v>Fraction of Low Temp Industrial Heat Shifted to Other Fuels</v>
      </c>
      <c r="D740" s="299" t="s">
        <v>787</v>
      </c>
      <c r="E740" s="299"/>
      <c r="F740" t="s">
        <v>788</v>
      </c>
      <c r="G740" s="300"/>
      <c r="H740" s="20">
        <v>1625</v>
      </c>
      <c r="I740" s="295" t="s">
        <v>650</v>
      </c>
      <c r="J740" s="296" t="str">
        <f>IF(ISBLANK(INDEX('Policy Characteristics'!D:D,MATCH($C740,'Policy Characteristics'!$C:$C,0))),"",INDEX('Policy Characteristics'!D:D,MATCH($C740,'Policy Characteristics'!$C:$C,0)))</f>
        <v>Electrification + Hydrogen</v>
      </c>
      <c r="K740" s="293" t="str">
        <f>IF(ISBLANK(INDEX('Policy Characteristics'!E:E,MATCH($C740,'Policy Characteristics'!$C:$C,0))),"",INDEX('Policy Characteristics'!E:E,MATCH($C740,'Policy Characteristics'!$C:$C,0)))</f>
        <v>indst low temp fuel type shifting</v>
      </c>
      <c r="L740" s="237">
        <f>IF(ISBLANK(INDEX('Policy Characteristics'!F:F,MATCH($C740,'Policy Characteristics'!$C:$C,0))),"",INDEX('Policy Characteristics'!F:F,MATCH($C740,'Policy Characteristics'!$C:$C,0)))</f>
        <v>0</v>
      </c>
      <c r="M740" s="237">
        <f>IF(ISBLANK(INDEX('Policy Characteristics'!G:G,MATCH($C740,'Policy Characteristics'!$C:$C,0))),"",INDEX('Policy Characteristics'!G:G,MATCH($C740,'Policy Characteristics'!$C:$C,0)))</f>
        <v>1</v>
      </c>
      <c r="N740" s="237">
        <f>IF(ISBLANK(INDEX('Policy Characteristics'!H:H,MATCH($C740,'Policy Characteristics'!$C:$C,0))),"",INDEX('Policy Characteristics'!H:H,MATCH($C740,'Policy Characteristics'!$C:$C,0)))</f>
        <v>0.01</v>
      </c>
      <c r="O740" s="293" t="str">
        <f>IF(ISBLANK(INDEX('Policy Characteristics'!I:I,MATCH($C740,'Policy Characteristics'!$C:$C,0))),"",INDEX('Policy Characteristics'!I:I,MATCH($C740,'Policy Characteristics'!$C:$C,0)))</f>
        <v>% of fuel shifted</v>
      </c>
      <c r="P740" s="293"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40" s="293" t="str">
        <f>IF(ISBLANK(INDEX('Policy Characteristics'!K:K,MATCH($C740,'Policy Characteristics'!$C:$C,0))),"",INDEX('Policy Characteristics'!K:K,MATCH($C740,'Policy Characteristics'!$C:$C,0)))</f>
        <v>industry-ag-main.html#fuel-switching</v>
      </c>
      <c r="R740" s="293" t="str">
        <f>IF(ISBLANK(INDEX('Policy Characteristics'!L:L,MATCH($C740,'Policy Characteristics'!$C:$C,0))),"",INDEX('Policy Characteristics'!L:L,MATCH($C740,'Policy Characteristics'!$C:$C,0)))</f>
        <v>industry-elec-and-hydrogen.html</v>
      </c>
    </row>
    <row r="741" spans="1:18" x14ac:dyDescent="0.25">
      <c r="A741" s="293" t="str">
        <f>IF(ISBLANK(INDEX('Policy Characteristics'!A:A,MATCH($C741,'Policy Characteristics'!$C:$C,0))),"",INDEX('Policy Characteristics'!A:A,MATCH($C741,'Policy Characteristics'!$C:$C,0)))</f>
        <v>Industry</v>
      </c>
      <c r="B741" s="294" t="str">
        <f>IF(ISBLANK(INDEX('Policy Characteristics'!B:B,MATCH($C741,'Policy Characteristics'!$C:$C,0))),"",INDEX('Policy Characteristics'!B:B,MATCH($C741,'Policy Characteristics'!$C:$C,0)))</f>
        <v>Electrification (Low Temp)</v>
      </c>
      <c r="C741" s="293" t="str">
        <f t="shared" si="37"/>
        <v>Fraction of Low Temp Industrial Heat Shifted to Other Fuels</v>
      </c>
      <c r="D741" s="299" t="s">
        <v>789</v>
      </c>
      <c r="E741" s="299"/>
      <c r="F741" t="s">
        <v>790</v>
      </c>
      <c r="G741" s="300"/>
      <c r="H741" s="20">
        <v>1626</v>
      </c>
      <c r="I741" s="295" t="s">
        <v>650</v>
      </c>
      <c r="J741" s="296" t="str">
        <f>IF(ISBLANK(INDEX('Policy Characteristics'!D:D,MATCH($C741,'Policy Characteristics'!$C:$C,0))),"",INDEX('Policy Characteristics'!D:D,MATCH($C741,'Policy Characteristics'!$C:$C,0)))</f>
        <v>Electrification + Hydrogen</v>
      </c>
      <c r="K741" s="293" t="str">
        <f>IF(ISBLANK(INDEX('Policy Characteristics'!E:E,MATCH($C741,'Policy Characteristics'!$C:$C,0))),"",INDEX('Policy Characteristics'!E:E,MATCH($C741,'Policy Characteristics'!$C:$C,0)))</f>
        <v>indst low temp fuel type shifting</v>
      </c>
      <c r="L741" s="237">
        <f>IF(ISBLANK(INDEX('Policy Characteristics'!F:F,MATCH($C741,'Policy Characteristics'!$C:$C,0))),"",INDEX('Policy Characteristics'!F:F,MATCH($C741,'Policy Characteristics'!$C:$C,0)))</f>
        <v>0</v>
      </c>
      <c r="M741" s="237">
        <f>IF(ISBLANK(INDEX('Policy Characteristics'!G:G,MATCH($C741,'Policy Characteristics'!$C:$C,0))),"",INDEX('Policy Characteristics'!G:G,MATCH($C741,'Policy Characteristics'!$C:$C,0)))</f>
        <v>1</v>
      </c>
      <c r="N741" s="237">
        <f>IF(ISBLANK(INDEX('Policy Characteristics'!H:H,MATCH($C741,'Policy Characteristics'!$C:$C,0))),"",INDEX('Policy Characteristics'!H:H,MATCH($C741,'Policy Characteristics'!$C:$C,0)))</f>
        <v>0.01</v>
      </c>
      <c r="O741" s="293" t="str">
        <f>IF(ISBLANK(INDEX('Policy Characteristics'!I:I,MATCH($C741,'Policy Characteristics'!$C:$C,0))),"",INDEX('Policy Characteristics'!I:I,MATCH($C741,'Policy Characteristics'!$C:$C,0)))</f>
        <v>% of fuel shifted</v>
      </c>
      <c r="P741" s="293"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41" s="293" t="str">
        <f>IF(ISBLANK(INDEX('Policy Characteristics'!K:K,MATCH($C741,'Policy Characteristics'!$C:$C,0))),"",INDEX('Policy Characteristics'!K:K,MATCH($C741,'Policy Characteristics'!$C:$C,0)))</f>
        <v>industry-ag-main.html#fuel-switching</v>
      </c>
      <c r="R741" s="293" t="str">
        <f>IF(ISBLANK(INDEX('Policy Characteristics'!L:L,MATCH($C741,'Policy Characteristics'!$C:$C,0))),"",INDEX('Policy Characteristics'!L:L,MATCH($C741,'Policy Characteristics'!$C:$C,0)))</f>
        <v>industry-elec-and-hydrogen.html</v>
      </c>
    </row>
    <row r="742" spans="1:18" s="275" customFormat="1" x14ac:dyDescent="0.25">
      <c r="A742" s="293" t="str">
        <f>IF(ISBLANK(INDEX('Policy Characteristics'!A:A,MATCH($C742,'Policy Characteristics'!$C:$C,0))),"",INDEX('Policy Characteristics'!A:A,MATCH($C742,'Policy Characteristics'!$C:$C,0)))</f>
        <v>Industry</v>
      </c>
      <c r="B742" s="294" t="str">
        <f>IF(ISBLANK(INDEX('Policy Characteristics'!B:B,MATCH($C742,'Policy Characteristics'!$C:$C,0))),"",INDEX('Policy Characteristics'!B:B,MATCH($C742,'Policy Characteristics'!$C:$C,0)))</f>
        <v>F-Gas Substitution</v>
      </c>
      <c r="C742" s="275" t="s">
        <v>389</v>
      </c>
      <c r="D742" s="299"/>
      <c r="E742" s="299"/>
      <c r="F742" s="299"/>
      <c r="G742" s="299"/>
      <c r="H742" s="255">
        <v>58</v>
      </c>
      <c r="I742" s="297" t="s">
        <v>650</v>
      </c>
      <c r="J742" s="296" t="str">
        <f>IF(ISBLANK(INDEX('Policy Characteristics'!D:D,MATCH($C742,'Policy Characteristics'!$C:$C,0))),"",INDEX('Policy Characteristics'!D:D,MATCH($C742,'Policy Characteristics'!$C:$C,0)))</f>
        <v>F-gas Measures</v>
      </c>
      <c r="K742" s="293" t="str">
        <f>IF(ISBLANK(INDEX('Policy Characteristics'!E:E,MATCH($C742,'Policy Characteristics'!$C:$C,0))),"",INDEX('Policy Characteristics'!E:E,MATCH($C742,'Policy Characteristics'!$C:$C,0)))</f>
        <v>indst f gas substitution</v>
      </c>
      <c r="L742" s="237">
        <f>IF(ISBLANK(INDEX('Policy Characteristics'!F:F,MATCH($C742,'Policy Characteristics'!$C:$C,0))),"",INDEX('Policy Characteristics'!F:F,MATCH($C742,'Policy Characteristics'!$C:$C,0)))</f>
        <v>0</v>
      </c>
      <c r="M742" s="237">
        <f>IF(ISBLANK(INDEX('Policy Characteristics'!G:G,MATCH($C742,'Policy Characteristics'!$C:$C,0))),"",INDEX('Policy Characteristics'!G:G,MATCH($C742,'Policy Characteristics'!$C:$C,0)))</f>
        <v>1</v>
      </c>
      <c r="N742" s="237">
        <f>IF(ISBLANK(INDEX('Policy Characteristics'!H:H,MATCH($C742,'Policy Characteristics'!$C:$C,0))),"",INDEX('Policy Characteristics'!H:H,MATCH($C742,'Policy Characteristics'!$C:$C,0)))</f>
        <v>0.01</v>
      </c>
      <c r="O742" s="293" t="str">
        <f>IF(ISBLANK(INDEX('Policy Characteristics'!I:I,MATCH($C742,'Policy Characteristics'!$C:$C,0))),"",INDEX('Policy Characteristics'!I:I,MATCH($C742,'Policy Characteristics'!$C:$C,0)))</f>
        <v>% of potential achieved</v>
      </c>
      <c r="P742" s="293"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2" s="293" t="str">
        <f>IF(ISBLANK(INDEX('Policy Characteristics'!K:K,MATCH($C742,'Policy Characteristics'!$C:$C,0))),"",INDEX('Policy Characteristics'!K:K,MATCH($C742,'Policy Characteristics'!$C:$C,0)))</f>
        <v>industry-ag-main.html#avoid-f-gases</v>
      </c>
      <c r="R742" s="293" t="str">
        <f>IF(ISBLANK(INDEX('Policy Characteristics'!L:L,MATCH($C742,'Policy Characteristics'!$C:$C,0))),"",INDEX('Policy Characteristics'!L:L,MATCH($C742,'Policy Characteristics'!$C:$C,0)))</f>
        <v>avoid-f-gases.html</v>
      </c>
    </row>
    <row r="743" spans="1:18" s="275" customFormat="1" x14ac:dyDescent="0.25">
      <c r="A743" s="293" t="str">
        <f>IF(ISBLANK(INDEX('Policy Characteristics'!A:A,MATCH($C743,'Policy Characteristics'!$C:$C,0))),"",INDEX('Policy Characteristics'!A:A,MATCH($C743,'Policy Characteristics'!$C:$C,0)))</f>
        <v>Industry</v>
      </c>
      <c r="B743" s="294" t="str">
        <f>IF(ISBLANK(INDEX('Policy Characteristics'!B:B,MATCH($C743,'Policy Characteristics'!$C:$C,0))),"",INDEX('Policy Characteristics'!B:B,MATCH($C743,'Policy Characteristics'!$C:$C,0)))</f>
        <v>F-Gas Destruction</v>
      </c>
      <c r="C743" s="275" t="s">
        <v>396</v>
      </c>
      <c r="D743" s="299"/>
      <c r="E743" s="299"/>
      <c r="F743" s="299"/>
      <c r="G743" s="299"/>
      <c r="H743" s="255">
        <v>510</v>
      </c>
      <c r="I743" s="297" t="s">
        <v>650</v>
      </c>
      <c r="J743" s="296" t="str">
        <f>IF(ISBLANK(INDEX('Policy Characteristics'!D:D,MATCH($C743,'Policy Characteristics'!$C:$C,0))),"",INDEX('Policy Characteristics'!D:D,MATCH($C743,'Policy Characteristics'!$C:$C,0)))</f>
        <v>F-gas Measures</v>
      </c>
      <c r="K743" s="293" t="str">
        <f>IF(ISBLANK(INDEX('Policy Characteristics'!E:E,MATCH($C743,'Policy Characteristics'!$C:$C,0))),"",INDEX('Policy Characteristics'!E:E,MATCH($C743,'Policy Characteristics'!$C:$C,0)))</f>
        <v>indst f gas destruction</v>
      </c>
      <c r="L743" s="237">
        <f>IF(ISBLANK(INDEX('Policy Characteristics'!F:F,MATCH($C743,'Policy Characteristics'!$C:$C,0))),"",INDEX('Policy Characteristics'!F:F,MATCH($C743,'Policy Characteristics'!$C:$C,0)))</f>
        <v>0</v>
      </c>
      <c r="M743" s="237">
        <f>IF(ISBLANK(INDEX('Policy Characteristics'!G:G,MATCH($C743,'Policy Characteristics'!$C:$C,0))),"",INDEX('Policy Characteristics'!G:G,MATCH($C743,'Policy Characteristics'!$C:$C,0)))</f>
        <v>1</v>
      </c>
      <c r="N743" s="237">
        <f>IF(ISBLANK(INDEX('Policy Characteristics'!H:H,MATCH($C743,'Policy Characteristics'!$C:$C,0))),"",INDEX('Policy Characteristics'!H:H,MATCH($C743,'Policy Characteristics'!$C:$C,0)))</f>
        <v>0.01</v>
      </c>
      <c r="O743" s="293" t="str">
        <f>IF(ISBLANK(INDEX('Policy Characteristics'!I:I,MATCH($C743,'Policy Characteristics'!$C:$C,0))),"",INDEX('Policy Characteristics'!I:I,MATCH($C743,'Policy Characteristics'!$C:$C,0)))</f>
        <v>% of potential achieved</v>
      </c>
      <c r="P743" s="293"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3" s="293" t="str">
        <f>IF(ISBLANK(INDEX('Policy Characteristics'!K:K,MATCH($C743,'Policy Characteristics'!$C:$C,0))),"",INDEX('Policy Characteristics'!K:K,MATCH($C743,'Policy Characteristics'!$C:$C,0)))</f>
        <v>industry-ag-main.html#avoid-f-gases</v>
      </c>
      <c r="R743" s="293" t="str">
        <f>IF(ISBLANK(INDEX('Policy Characteristics'!L:L,MATCH($C743,'Policy Characteristics'!$C:$C,0))),"",INDEX('Policy Characteristics'!L:L,MATCH($C743,'Policy Characteristics'!$C:$C,0)))</f>
        <v>avoid-f-gases.html</v>
      </c>
    </row>
    <row r="744" spans="1:18" s="275" customFormat="1" x14ac:dyDescent="0.25">
      <c r="A744" s="293" t="str">
        <f>IF(ISBLANK(INDEX('Policy Characteristics'!A:A,MATCH($C744,'Policy Characteristics'!$C:$C,0))),"",INDEX('Policy Characteristics'!A:A,MATCH($C744,'Policy Characteristics'!$C:$C,0)))</f>
        <v>Industry</v>
      </c>
      <c r="B744" s="294" t="str">
        <f>IF(ISBLANK(INDEX('Policy Characteristics'!B:B,MATCH($C744,'Policy Characteristics'!$C:$C,0))),"",INDEX('Policy Characteristics'!B:B,MATCH($C744,'Policy Characteristics'!$C:$C,0)))</f>
        <v>F-Gas Recovery</v>
      </c>
      <c r="C744" s="275" t="s">
        <v>400</v>
      </c>
      <c r="D744" s="299"/>
      <c r="E744" s="299"/>
      <c r="F744" s="299"/>
      <c r="G744" s="299"/>
      <c r="H744" s="255">
        <v>511</v>
      </c>
      <c r="I744" s="297" t="s">
        <v>650</v>
      </c>
      <c r="J744" s="296" t="str">
        <f>IF(ISBLANK(INDEX('Policy Characteristics'!D:D,MATCH($C744,'Policy Characteristics'!$C:$C,0))),"",INDEX('Policy Characteristics'!D:D,MATCH($C744,'Policy Characteristics'!$C:$C,0)))</f>
        <v>F-gas Measures</v>
      </c>
      <c r="K744" s="293" t="str">
        <f>IF(ISBLANK(INDEX('Policy Characteristics'!E:E,MATCH($C744,'Policy Characteristics'!$C:$C,0))),"",INDEX('Policy Characteristics'!E:E,MATCH($C744,'Policy Characteristics'!$C:$C,0)))</f>
        <v>indst f gas recovery</v>
      </c>
      <c r="L744" s="237">
        <f>IF(ISBLANK(INDEX('Policy Characteristics'!F:F,MATCH($C744,'Policy Characteristics'!$C:$C,0))),"",INDEX('Policy Characteristics'!F:F,MATCH($C744,'Policy Characteristics'!$C:$C,0)))</f>
        <v>0</v>
      </c>
      <c r="M744" s="237">
        <f>IF(ISBLANK(INDEX('Policy Characteristics'!G:G,MATCH($C744,'Policy Characteristics'!$C:$C,0))),"",INDEX('Policy Characteristics'!G:G,MATCH($C744,'Policy Characteristics'!$C:$C,0)))</f>
        <v>1</v>
      </c>
      <c r="N744" s="237">
        <f>IF(ISBLANK(INDEX('Policy Characteristics'!H:H,MATCH($C744,'Policy Characteristics'!$C:$C,0))),"",INDEX('Policy Characteristics'!H:H,MATCH($C744,'Policy Characteristics'!$C:$C,0)))</f>
        <v>0.01</v>
      </c>
      <c r="O744" s="293" t="str">
        <f>IF(ISBLANK(INDEX('Policy Characteristics'!I:I,MATCH($C744,'Policy Characteristics'!$C:$C,0))),"",INDEX('Policy Characteristics'!I:I,MATCH($C744,'Policy Characteristics'!$C:$C,0)))</f>
        <v>% of potential achieved</v>
      </c>
      <c r="P744" s="293"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4" s="293" t="str">
        <f>IF(ISBLANK(INDEX('Policy Characteristics'!K:K,MATCH($C744,'Policy Characteristics'!$C:$C,0))),"",INDEX('Policy Characteristics'!K:K,MATCH($C744,'Policy Characteristics'!$C:$C,0)))</f>
        <v>industry-ag-main.html#avoid-f-gases</v>
      </c>
      <c r="R744" s="293" t="str">
        <f>IF(ISBLANK(INDEX('Policy Characteristics'!L:L,MATCH($C744,'Policy Characteristics'!$C:$C,0))),"",INDEX('Policy Characteristics'!L:L,MATCH($C744,'Policy Characteristics'!$C:$C,0)))</f>
        <v>avoid-f-gases.html</v>
      </c>
    </row>
    <row r="745" spans="1:18" s="275" customFormat="1" x14ac:dyDescent="0.25">
      <c r="A745" s="293" t="str">
        <f>IF(ISBLANK(INDEX('Policy Characteristics'!A:A,MATCH($C745,'Policy Characteristics'!$C:$C,0))),"",INDEX('Policy Characteristics'!A:A,MATCH($C745,'Policy Characteristics'!$C:$C,0)))</f>
        <v>Industry</v>
      </c>
      <c r="B745" s="294" t="str">
        <f>IF(ISBLANK(INDEX('Policy Characteristics'!B:B,MATCH($C745,'Policy Characteristics'!$C:$C,0))),"",INDEX('Policy Characteristics'!B:B,MATCH($C745,'Policy Characteristics'!$C:$C,0)))</f>
        <v>F-Gas Eqpt. Maintenance &amp; Retrofits</v>
      </c>
      <c r="C745" s="275" t="s">
        <v>404</v>
      </c>
      <c r="D745" s="299" t="s">
        <v>759</v>
      </c>
      <c r="E745" s="299"/>
      <c r="F745" t="s">
        <v>760</v>
      </c>
      <c r="G745" s="299"/>
      <c r="H745" s="255">
        <v>512</v>
      </c>
      <c r="I745" s="297" t="s">
        <v>650</v>
      </c>
      <c r="J745" s="296" t="str">
        <f>IF(ISBLANK(INDEX('Policy Characteristics'!D:D,MATCH($C745,'Policy Characteristics'!$C:$C,0))),"",INDEX('Policy Characteristics'!D:D,MATCH($C745,'Policy Characteristics'!$C:$C,0)))</f>
        <v>F-gas Measures</v>
      </c>
      <c r="K745" s="293" t="str">
        <f>IF(ISBLANK(INDEX('Policy Characteristics'!E:E,MATCH($C745,'Policy Characteristics'!$C:$C,0))),"",INDEX('Policy Characteristics'!E:E,MATCH($C745,'Policy Characteristics'!$C:$C,0)))</f>
        <v>indst f gas inspct maint retrofit</v>
      </c>
      <c r="L745" s="237">
        <f>IF(ISBLANK(INDEX('Policy Characteristics'!F:F,MATCH($C745,'Policy Characteristics'!$C:$C,0))),"",INDEX('Policy Characteristics'!F:F,MATCH($C745,'Policy Characteristics'!$C:$C,0)))</f>
        <v>0</v>
      </c>
      <c r="M745" s="237">
        <f>IF(ISBLANK(INDEX('Policy Characteristics'!G:G,MATCH($C745,'Policy Characteristics'!$C:$C,0))),"",INDEX('Policy Characteristics'!G:G,MATCH($C745,'Policy Characteristics'!$C:$C,0)))</f>
        <v>1</v>
      </c>
      <c r="N745" s="237">
        <f>IF(ISBLANK(INDEX('Policy Characteristics'!H:H,MATCH($C745,'Policy Characteristics'!$C:$C,0))),"",INDEX('Policy Characteristics'!H:H,MATCH($C745,'Policy Characteristics'!$C:$C,0)))</f>
        <v>0.01</v>
      </c>
      <c r="O745" s="293" t="str">
        <f>IF(ISBLANK(INDEX('Policy Characteristics'!I:I,MATCH($C745,'Policy Characteristics'!$C:$C,0))),"",INDEX('Policy Characteristics'!I:I,MATCH($C745,'Policy Characteristics'!$C:$C,0)))</f>
        <v>% of potential achieved</v>
      </c>
      <c r="P745" s="293"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5" s="293" t="str">
        <f>IF(ISBLANK(INDEX('Policy Characteristics'!K:K,MATCH($C745,'Policy Characteristics'!$C:$C,0))),"",INDEX('Policy Characteristics'!K:K,MATCH($C745,'Policy Characteristics'!$C:$C,0)))</f>
        <v>industry-ag-main.html#avoid-f-gases</v>
      </c>
      <c r="R745" s="293" t="str">
        <f>IF(ISBLANK(INDEX('Policy Characteristics'!L:L,MATCH($C745,'Policy Characteristics'!$C:$C,0))),"",INDEX('Policy Characteristics'!L:L,MATCH($C745,'Policy Characteristics'!$C:$C,0)))</f>
        <v>avoid-f-gases.html</v>
      </c>
    </row>
    <row r="746" spans="1:18" s="275" customFormat="1" x14ac:dyDescent="0.25">
      <c r="A746" s="293" t="str">
        <f>IF(ISBLANK(INDEX('Policy Characteristics'!A:A,MATCH($C746,'Policy Characteristics'!$C:$C,0))),"",INDEX('Policy Characteristics'!A:A,MATCH($C746,'Policy Characteristics'!$C:$C,0)))</f>
        <v>Industry</v>
      </c>
      <c r="B746" s="294" t="str">
        <f>IF(ISBLANK(INDEX('Policy Characteristics'!B:B,MATCH($C746,'Policy Characteristics'!$C:$C,0))),"",INDEX('Policy Characteristics'!B:B,MATCH($C746,'Policy Characteristics'!$C:$C,0)))</f>
        <v>F-Gas Eqpt. Maintenance &amp; Retrofits</v>
      </c>
      <c r="C746" s="275" t="s">
        <v>404</v>
      </c>
      <c r="D746" s="299" t="s">
        <v>769</v>
      </c>
      <c r="E746" s="299"/>
      <c r="F746" t="s">
        <v>770</v>
      </c>
      <c r="G746" s="299"/>
      <c r="H746" s="255">
        <v>1653</v>
      </c>
      <c r="I746" s="297" t="s">
        <v>650</v>
      </c>
      <c r="J746" s="296" t="str">
        <f>IF(ISBLANK(INDEX('Policy Characteristics'!D:D,MATCH($C746,'Policy Characteristics'!$C:$C,0))),"",INDEX('Policy Characteristics'!D:D,MATCH($C746,'Policy Characteristics'!$C:$C,0)))</f>
        <v>F-gas Measures</v>
      </c>
      <c r="K746" s="293" t="str">
        <f>IF(ISBLANK(INDEX('Policy Characteristics'!E:E,MATCH($C746,'Policy Characteristics'!$C:$C,0))),"",INDEX('Policy Characteristics'!E:E,MATCH($C746,'Policy Characteristics'!$C:$C,0)))</f>
        <v>indst f gas inspct maint retrofit</v>
      </c>
      <c r="L746" s="237">
        <f>IF(ISBLANK(INDEX('Policy Characteristics'!F:F,MATCH($C746,'Policy Characteristics'!$C:$C,0))),"",INDEX('Policy Characteristics'!F:F,MATCH($C746,'Policy Characteristics'!$C:$C,0)))</f>
        <v>0</v>
      </c>
      <c r="M746" s="237">
        <f>IF(ISBLANK(INDEX('Policy Characteristics'!G:G,MATCH($C746,'Policy Characteristics'!$C:$C,0))),"",INDEX('Policy Characteristics'!G:G,MATCH($C746,'Policy Characteristics'!$C:$C,0)))</f>
        <v>1</v>
      </c>
      <c r="N746" s="237">
        <f>IF(ISBLANK(INDEX('Policy Characteristics'!H:H,MATCH($C746,'Policy Characteristics'!$C:$C,0))),"",INDEX('Policy Characteristics'!H:H,MATCH($C746,'Policy Characteristics'!$C:$C,0)))</f>
        <v>0.01</v>
      </c>
      <c r="O746" s="293" t="str">
        <f>IF(ISBLANK(INDEX('Policy Characteristics'!I:I,MATCH($C746,'Policy Characteristics'!$C:$C,0))),"",INDEX('Policy Characteristics'!I:I,MATCH($C746,'Policy Characteristics'!$C:$C,0)))</f>
        <v>% of potential achieved</v>
      </c>
      <c r="P746" s="293"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293" t="str">
        <f>IF(ISBLANK(INDEX('Policy Characteristics'!K:K,MATCH($C746,'Policy Characteristics'!$C:$C,0))),"",INDEX('Policy Characteristics'!K:K,MATCH($C746,'Policy Characteristics'!$C:$C,0)))</f>
        <v>industry-ag-main.html#avoid-f-gases</v>
      </c>
      <c r="R746" s="293" t="str">
        <f>IF(ISBLANK(INDEX('Policy Characteristics'!L:L,MATCH($C746,'Policy Characteristics'!$C:$C,0))),"",INDEX('Policy Characteristics'!L:L,MATCH($C746,'Policy Characteristics'!$C:$C,0)))</f>
        <v>avoid-f-gases.html</v>
      </c>
    </row>
    <row r="747" spans="1:18" s="293" customFormat="1" x14ac:dyDescent="0.25">
      <c r="A747" s="293" t="str">
        <f>IF(ISBLANK(INDEX('Policy Characteristics'!A:A,MATCH($C747,'Policy Characteristics'!$C:$C,0))),"",INDEX('Policy Characteristics'!A:A,MATCH($C747,'Policy Characteristics'!$C:$C,0)))</f>
        <v>Industry</v>
      </c>
      <c r="B747" s="294" t="str">
        <f>IF(ISBLANK(INDEX('Policy Characteristics'!B:B,MATCH($C747,'Policy Characteristics'!$C:$C,0))),"",INDEX('Policy Characteristics'!B:B,MATCH($C747,'Policy Characteristics'!$C:$C,0)))</f>
        <v>Improved System Design</v>
      </c>
      <c r="C747" t="s">
        <v>371</v>
      </c>
      <c r="D747" s="298"/>
      <c r="E747" s="298"/>
      <c r="F747" s="298"/>
      <c r="G747" s="298"/>
      <c r="H747" s="20">
        <v>54</v>
      </c>
      <c r="I747" s="295" t="s">
        <v>650</v>
      </c>
      <c r="J747" s="296" t="str">
        <f>IF(ISBLANK(INDEX('Policy Characteristics'!D:D,MATCH($C747,'Policy Characteristics'!$C:$C,0))),"",INDEX('Policy Characteristics'!D:D,MATCH($C747,'Policy Characteristics'!$C:$C,0)))</f>
        <v>Improved System Design</v>
      </c>
      <c r="K747" s="293" t="str">
        <f>IF(ISBLANK(INDEX('Policy Characteristics'!E:E,MATCH($C747,'Policy Characteristics'!$C:$C,0))),"",INDEX('Policy Characteristics'!E:E,MATCH($C747,'Policy Characteristics'!$C:$C,0)))</f>
        <v>indst system integration</v>
      </c>
      <c r="L747" s="237">
        <f>IF(ISBLANK(INDEX('Policy Characteristics'!F:F,MATCH($C747,'Policy Characteristics'!$C:$C,0))),"",INDEX('Policy Characteristics'!F:F,MATCH($C747,'Policy Characteristics'!$C:$C,0)))</f>
        <v>0</v>
      </c>
      <c r="M747" s="237">
        <f>IF(ISBLANK(INDEX('Policy Characteristics'!G:G,MATCH($C747,'Policy Characteristics'!$C:$C,0))),"",INDEX('Policy Characteristics'!G:G,MATCH($C747,'Policy Characteristics'!$C:$C,0)))</f>
        <v>1</v>
      </c>
      <c r="N747" s="237">
        <f>IF(ISBLANK(INDEX('Policy Characteristics'!H:H,MATCH($C747,'Policy Characteristics'!$C:$C,0))),"",INDEX('Policy Characteristics'!H:H,MATCH($C747,'Policy Characteristics'!$C:$C,0)))</f>
        <v>0.01</v>
      </c>
      <c r="O747" s="293" t="str">
        <f>IF(ISBLANK(INDEX('Policy Characteristics'!I:I,MATCH($C747,'Policy Characteristics'!$C:$C,0))),"",INDEX('Policy Characteristics'!I:I,MATCH($C747,'Policy Characteristics'!$C:$C,0)))</f>
        <v>% of potential achieved</v>
      </c>
      <c r="P747" s="293"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7" s="293" t="str">
        <f>IF(ISBLANK(INDEX('Policy Characteristics'!K:K,MATCH($C747,'Policy Characteristics'!$C:$C,0))),"",INDEX('Policy Characteristics'!K:K,MATCH($C747,'Policy Characteristics'!$C:$C,0)))</f>
        <v>industry-ag-main.html#system-integ</v>
      </c>
      <c r="R747" s="293" t="str">
        <f>IF(ISBLANK(INDEX('Policy Characteristics'!L:L,MATCH($C747,'Policy Characteristics'!$C:$C,0))),"",INDEX('Policy Characteristics'!L:L,MATCH($C747,'Policy Characteristics'!$C:$C,0)))</f>
        <v>improved-system-design.html</v>
      </c>
    </row>
    <row r="748" spans="1:18" s="293" customFormat="1" x14ac:dyDescent="0.25">
      <c r="A748" s="293" t="str">
        <f>IF(ISBLANK(INDEX('Policy Characteristics'!A:A,MATCH($C748,'Policy Characteristics'!$C:$C,0))),"",INDEX('Policy Characteristics'!A:A,MATCH($C748,'Policy Characteristics'!$C:$C,0)))</f>
        <v>Industry</v>
      </c>
      <c r="B748" s="294" t="str">
        <f>IF(ISBLANK(INDEX('Policy Characteristics'!B:B,MATCH($C748,'Policy Characteristics'!$C:$C,0))),"",INDEX('Policy Characteristics'!B:B,MATCH($C748,'Policy Characteristics'!$C:$C,0)))</f>
        <v>Industry Energy Efficiency Standards</v>
      </c>
      <c r="C748" t="s">
        <v>364</v>
      </c>
      <c r="D748" s="298" t="s">
        <v>741</v>
      </c>
      <c r="E748" s="298" t="s">
        <v>795</v>
      </c>
      <c r="F748" t="s">
        <v>742</v>
      </c>
      <c r="G748" s="298" t="s">
        <v>815</v>
      </c>
      <c r="H748" s="20">
        <v>958</v>
      </c>
      <c r="I748" s="295" t="s">
        <v>650</v>
      </c>
      <c r="J748" s="296" t="str">
        <f>IF(ISBLANK(INDEX('Policy Characteristics'!D:D,MATCH($C748,'Policy Characteristics'!$C:$C,0))),"",INDEX('Policy Characteristics'!D:D,MATCH($C748,'Policy Characteristics'!$C:$C,0)))</f>
        <v>Industry Energy Efficiency Standards</v>
      </c>
      <c r="K748" s="293" t="str">
        <f>IF(ISBLANK(INDEX('Policy Characteristics'!E:E,MATCH($C748,'Policy Characteristics'!$C:$C,0))),"",INDEX('Policy Characteristics'!E:E,MATCH($C748,'Policy Characteristics'!$C:$C,0)))</f>
        <v>indst efficiency standards</v>
      </c>
      <c r="L748" s="237">
        <f>IF(ISBLANK(INDEX('Policy Characteristics'!F:F,MATCH($C748,'Policy Characteristics'!$C:$C,0))),"",INDEX('Policy Characteristics'!F:F,MATCH($C748,'Policy Characteristics'!$C:$C,0)))</f>
        <v>0</v>
      </c>
      <c r="M748" s="237">
        <f>IF(ISBLANK(INDEX('Policy Characteristics'!G:G,MATCH($C748,'Policy Characteristics'!$C:$C,0))),"",INDEX('Policy Characteristics'!G:G,MATCH($C748,'Policy Characteristics'!$C:$C,0)))</f>
        <v>0.25</v>
      </c>
      <c r="N748" s="237">
        <f>IF(ISBLANK(INDEX('Policy Characteristics'!H:H,MATCH($C748,'Policy Characteristics'!$C:$C,0))),"",INDEX('Policy Characteristics'!H:H,MATCH($C748,'Policy Characteristics'!$C:$C,0)))</f>
        <v>0.01</v>
      </c>
      <c r="O748" s="293" t="str">
        <f>IF(ISBLANK(INDEX('Policy Characteristics'!I:I,MATCH($C748,'Policy Characteristics'!$C:$C,0))),"",INDEX('Policy Characteristics'!I:I,MATCH($C748,'Policy Characteristics'!$C:$C,0)))</f>
        <v>% reduction in energy use</v>
      </c>
      <c r="P748" s="293"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48" s="293" t="str">
        <f>IF(ISBLANK(INDEX('Policy Characteristics'!K:K,MATCH($C748,'Policy Characteristics'!$C:$C,0))),"",INDEX('Policy Characteristics'!K:K,MATCH($C748,'Policy Characteristics'!$C:$C,0)))</f>
        <v>industry-ag-main.html#eff-stds</v>
      </c>
      <c r="R748" s="293" t="str">
        <f>IF(ISBLANK(INDEX('Policy Characteristics'!L:L,MATCH($C748,'Policy Characteristics'!$C:$C,0))),"",INDEX('Policy Characteristics'!L:L,MATCH($C748,'Policy Characteristics'!$C:$C,0)))</f>
        <v>industry-energy-efficiency-standards.html</v>
      </c>
    </row>
    <row r="749" spans="1:18" s="293" customFormat="1" x14ac:dyDescent="0.25">
      <c r="A749" s="293" t="str">
        <f>IF(ISBLANK(INDEX('Policy Characteristics'!A:A,MATCH($C749,'Policy Characteristics'!$C:$C,0))),"",INDEX('Policy Characteristics'!A:A,MATCH($C749,'Policy Characteristics'!$C:$C,0)))</f>
        <v>Industry</v>
      </c>
      <c r="B749" s="294" t="str">
        <f>IF(ISBLANK(INDEX('Policy Characteristics'!B:B,MATCH($C749,'Policy Characteristics'!$C:$C,0))),"",INDEX('Policy Characteristics'!B:B,MATCH($C749,'Policy Characteristics'!$C:$C,0)))</f>
        <v>Industry Energy Efficiency Standards</v>
      </c>
      <c r="C749" s="293" t="str">
        <f t="shared" ref="C749:C812" si="38">C$748</f>
        <v>Percentage Improvement in Eqpt Efficiency Standards above BAU</v>
      </c>
      <c r="D749" s="298" t="s">
        <v>741</v>
      </c>
      <c r="E749" s="298" t="s">
        <v>797</v>
      </c>
      <c r="F749" t="s">
        <v>742</v>
      </c>
      <c r="G749" s="298" t="s">
        <v>816</v>
      </c>
      <c r="H749" s="20">
        <v>959</v>
      </c>
      <c r="I749" s="295" t="s">
        <v>660</v>
      </c>
      <c r="J749" s="296" t="str">
        <f>IF(ISBLANK(INDEX('Policy Characteristics'!D:D,MATCH($C749,'Policy Characteristics'!$C:$C,0))),"",INDEX('Policy Characteristics'!D:D,MATCH($C749,'Policy Characteristics'!$C:$C,0)))</f>
        <v>Industry Energy Efficiency Standards</v>
      </c>
      <c r="K749" s="293" t="str">
        <f>IF(ISBLANK(INDEX('Policy Characteristics'!E:E,MATCH($C749,'Policy Characteristics'!$C:$C,0))),"",INDEX('Policy Characteristics'!E:E,MATCH($C749,'Policy Characteristics'!$C:$C,0)))</f>
        <v>indst efficiency standards</v>
      </c>
      <c r="L749" s="237">
        <f>IF(ISBLANK(INDEX('Policy Characteristics'!F:F,MATCH($C749,'Policy Characteristics'!$C:$C,0))),"",INDEX('Policy Characteristics'!F:F,MATCH($C749,'Policy Characteristics'!$C:$C,0)))</f>
        <v>0</v>
      </c>
      <c r="M749" s="237">
        <f>IF(ISBLANK(INDEX('Policy Characteristics'!G:G,MATCH($C749,'Policy Characteristics'!$C:$C,0))),"",INDEX('Policy Characteristics'!G:G,MATCH($C749,'Policy Characteristics'!$C:$C,0)))</f>
        <v>0.25</v>
      </c>
      <c r="N749" s="237">
        <f>IF(ISBLANK(INDEX('Policy Characteristics'!H:H,MATCH($C749,'Policy Characteristics'!$C:$C,0))),"",INDEX('Policy Characteristics'!H:H,MATCH($C749,'Policy Characteristics'!$C:$C,0)))</f>
        <v>0.01</v>
      </c>
      <c r="O749" s="293" t="str">
        <f>IF(ISBLANK(INDEX('Policy Characteristics'!I:I,MATCH($C749,'Policy Characteristics'!$C:$C,0))),"",INDEX('Policy Characteristics'!I:I,MATCH($C749,'Policy Characteristics'!$C:$C,0)))</f>
        <v>% reduction in energy use</v>
      </c>
      <c r="P749" s="293"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49" s="293" t="str">
        <f>IF(ISBLANK(INDEX('Policy Characteristics'!K:K,MATCH($C749,'Policy Characteristics'!$C:$C,0))),"",INDEX('Policy Characteristics'!K:K,MATCH($C749,'Policy Characteristics'!$C:$C,0)))</f>
        <v>industry-ag-main.html#eff-stds</v>
      </c>
      <c r="R749" s="293" t="str">
        <f>IF(ISBLANK(INDEX('Policy Characteristics'!L:L,MATCH($C749,'Policy Characteristics'!$C:$C,0))),"",INDEX('Policy Characteristics'!L:L,MATCH($C749,'Policy Characteristics'!$C:$C,0)))</f>
        <v>industry-energy-efficiency-standards.html</v>
      </c>
    </row>
    <row r="750" spans="1:18" s="293" customFormat="1" x14ac:dyDescent="0.25">
      <c r="A750" s="293" t="str">
        <f>IF(ISBLANK(INDEX('Policy Characteristics'!A:A,MATCH($C750,'Policy Characteristics'!$C:$C,0))),"",INDEX('Policy Characteristics'!A:A,MATCH($C750,'Policy Characteristics'!$C:$C,0)))</f>
        <v>Industry</v>
      </c>
      <c r="B750" s="294" t="str">
        <f>IF(ISBLANK(INDEX('Policy Characteristics'!B:B,MATCH($C750,'Policy Characteristics'!$C:$C,0))),"",INDEX('Policy Characteristics'!B:B,MATCH($C750,'Policy Characteristics'!$C:$C,0)))</f>
        <v>Industry Energy Efficiency Standards</v>
      </c>
      <c r="C750" s="293" t="str">
        <f t="shared" si="38"/>
        <v>Percentage Improvement in Eqpt Efficiency Standards above BAU</v>
      </c>
      <c r="D750" s="298" t="s">
        <v>741</v>
      </c>
      <c r="E750" s="298" t="s">
        <v>799</v>
      </c>
      <c r="F750" t="s">
        <v>742</v>
      </c>
      <c r="G750" s="298" t="s">
        <v>817</v>
      </c>
      <c r="H750" s="20">
        <v>960</v>
      </c>
      <c r="I750" s="295" t="s">
        <v>650</v>
      </c>
      <c r="J750" s="296" t="str">
        <f>IF(ISBLANK(INDEX('Policy Characteristics'!D:D,MATCH($C750,'Policy Characteristics'!$C:$C,0))),"",INDEX('Policy Characteristics'!D:D,MATCH($C750,'Policy Characteristics'!$C:$C,0)))</f>
        <v>Industry Energy Efficiency Standards</v>
      </c>
      <c r="K750" s="293" t="str">
        <f>IF(ISBLANK(INDEX('Policy Characteristics'!E:E,MATCH($C750,'Policy Characteristics'!$C:$C,0))),"",INDEX('Policy Characteristics'!E:E,MATCH($C750,'Policy Characteristics'!$C:$C,0)))</f>
        <v>indst efficiency standards</v>
      </c>
      <c r="L750" s="237">
        <f>IF(ISBLANK(INDEX('Policy Characteristics'!F:F,MATCH($C750,'Policy Characteristics'!$C:$C,0))),"",INDEX('Policy Characteristics'!F:F,MATCH($C750,'Policy Characteristics'!$C:$C,0)))</f>
        <v>0</v>
      </c>
      <c r="M750" s="237">
        <f>IF(ISBLANK(INDEX('Policy Characteristics'!G:G,MATCH($C750,'Policy Characteristics'!$C:$C,0))),"",INDEX('Policy Characteristics'!G:G,MATCH($C750,'Policy Characteristics'!$C:$C,0)))</f>
        <v>0.25</v>
      </c>
      <c r="N750" s="237">
        <f>IF(ISBLANK(INDEX('Policy Characteristics'!H:H,MATCH($C750,'Policy Characteristics'!$C:$C,0))),"",INDEX('Policy Characteristics'!H:H,MATCH($C750,'Policy Characteristics'!$C:$C,0)))</f>
        <v>0.01</v>
      </c>
      <c r="O750" s="293" t="str">
        <f>IF(ISBLANK(INDEX('Policy Characteristics'!I:I,MATCH($C750,'Policy Characteristics'!$C:$C,0))),"",INDEX('Policy Characteristics'!I:I,MATCH($C750,'Policy Characteristics'!$C:$C,0)))</f>
        <v>% reduction in energy use</v>
      </c>
      <c r="P750" s="293"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0" s="293" t="str">
        <f>IF(ISBLANK(INDEX('Policy Characteristics'!K:K,MATCH($C750,'Policy Characteristics'!$C:$C,0))),"",INDEX('Policy Characteristics'!K:K,MATCH($C750,'Policy Characteristics'!$C:$C,0)))</f>
        <v>industry-ag-main.html#eff-stds</v>
      </c>
      <c r="R750" s="293" t="str">
        <f>IF(ISBLANK(INDEX('Policy Characteristics'!L:L,MATCH($C750,'Policy Characteristics'!$C:$C,0))),"",INDEX('Policy Characteristics'!L:L,MATCH($C750,'Policy Characteristics'!$C:$C,0)))</f>
        <v>industry-energy-efficiency-standards.html</v>
      </c>
    </row>
    <row r="751" spans="1:18" s="293" customFormat="1" x14ac:dyDescent="0.25">
      <c r="A751" s="293" t="str">
        <f>IF(ISBLANK(INDEX('Policy Characteristics'!A:A,MATCH($C751,'Policy Characteristics'!$C:$C,0))),"",INDEX('Policy Characteristics'!A:A,MATCH($C751,'Policy Characteristics'!$C:$C,0)))</f>
        <v>Industry</v>
      </c>
      <c r="B751" s="294" t="str">
        <f>IF(ISBLANK(INDEX('Policy Characteristics'!B:B,MATCH($C751,'Policy Characteristics'!$C:$C,0))),"",INDEX('Policy Characteristics'!B:B,MATCH($C751,'Policy Characteristics'!$C:$C,0)))</f>
        <v>Industry Energy Efficiency Standards</v>
      </c>
      <c r="C751" s="293" t="str">
        <f t="shared" si="38"/>
        <v>Percentage Improvement in Eqpt Efficiency Standards above BAU</v>
      </c>
      <c r="D751" s="298" t="s">
        <v>741</v>
      </c>
      <c r="E751" s="298" t="s">
        <v>801</v>
      </c>
      <c r="F751" t="s">
        <v>742</v>
      </c>
      <c r="G751" s="298" t="s">
        <v>818</v>
      </c>
      <c r="H751" s="20">
        <v>961</v>
      </c>
      <c r="I751" s="295" t="s">
        <v>660</v>
      </c>
      <c r="J751" s="296" t="str">
        <f>IF(ISBLANK(INDEX('Policy Characteristics'!D:D,MATCH($C751,'Policy Characteristics'!$C:$C,0))),"",INDEX('Policy Characteristics'!D:D,MATCH($C751,'Policy Characteristics'!$C:$C,0)))</f>
        <v>Industry Energy Efficiency Standards</v>
      </c>
      <c r="K751" s="293" t="str">
        <f>IF(ISBLANK(INDEX('Policy Characteristics'!E:E,MATCH($C751,'Policy Characteristics'!$C:$C,0))),"",INDEX('Policy Characteristics'!E:E,MATCH($C751,'Policy Characteristics'!$C:$C,0)))</f>
        <v>indst efficiency standards</v>
      </c>
      <c r="L751" s="237">
        <f>IF(ISBLANK(INDEX('Policy Characteristics'!F:F,MATCH($C751,'Policy Characteristics'!$C:$C,0))),"",INDEX('Policy Characteristics'!F:F,MATCH($C751,'Policy Characteristics'!$C:$C,0)))</f>
        <v>0</v>
      </c>
      <c r="M751" s="237">
        <f>IF(ISBLANK(INDEX('Policy Characteristics'!G:G,MATCH($C751,'Policy Characteristics'!$C:$C,0))),"",INDEX('Policy Characteristics'!G:G,MATCH($C751,'Policy Characteristics'!$C:$C,0)))</f>
        <v>0.25</v>
      </c>
      <c r="N751" s="237">
        <f>IF(ISBLANK(INDEX('Policy Characteristics'!H:H,MATCH($C751,'Policy Characteristics'!$C:$C,0))),"",INDEX('Policy Characteristics'!H:H,MATCH($C751,'Policy Characteristics'!$C:$C,0)))</f>
        <v>0.01</v>
      </c>
      <c r="O751" s="293" t="str">
        <f>IF(ISBLANK(INDEX('Policy Characteristics'!I:I,MATCH($C751,'Policy Characteristics'!$C:$C,0))),"",INDEX('Policy Characteristics'!I:I,MATCH($C751,'Policy Characteristics'!$C:$C,0)))</f>
        <v>% reduction in energy use</v>
      </c>
      <c r="P751" s="293"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1" s="293" t="str">
        <f>IF(ISBLANK(INDEX('Policy Characteristics'!K:K,MATCH($C751,'Policy Characteristics'!$C:$C,0))),"",INDEX('Policy Characteristics'!K:K,MATCH($C751,'Policy Characteristics'!$C:$C,0)))</f>
        <v>industry-ag-main.html#eff-stds</v>
      </c>
      <c r="R751" s="293" t="str">
        <f>IF(ISBLANK(INDEX('Policy Characteristics'!L:L,MATCH($C751,'Policy Characteristics'!$C:$C,0))),"",INDEX('Policy Characteristics'!L:L,MATCH($C751,'Policy Characteristics'!$C:$C,0)))</f>
        <v>industry-energy-efficiency-standards.html</v>
      </c>
    </row>
    <row r="752" spans="1:18" s="293" customFormat="1" x14ac:dyDescent="0.25">
      <c r="A752" s="293" t="str">
        <f>IF(ISBLANK(INDEX('Policy Characteristics'!A:A,MATCH($C752,'Policy Characteristics'!$C:$C,0))),"",INDEX('Policy Characteristics'!A:A,MATCH($C752,'Policy Characteristics'!$C:$C,0)))</f>
        <v>Industry</v>
      </c>
      <c r="B752" s="294" t="str">
        <f>IF(ISBLANK(INDEX('Policy Characteristics'!B:B,MATCH($C752,'Policy Characteristics'!$C:$C,0))),"",INDEX('Policy Characteristics'!B:B,MATCH($C752,'Policy Characteristics'!$C:$C,0)))</f>
        <v>Industry Energy Efficiency Standards</v>
      </c>
      <c r="C752" s="293" t="str">
        <f t="shared" si="38"/>
        <v>Percentage Improvement in Eqpt Efficiency Standards above BAU</v>
      </c>
      <c r="D752" s="298" t="s">
        <v>741</v>
      </c>
      <c r="E752" s="298" t="s">
        <v>803</v>
      </c>
      <c r="F752" t="s">
        <v>742</v>
      </c>
      <c r="G752" s="298" t="s">
        <v>819</v>
      </c>
      <c r="H752" s="20">
        <v>962</v>
      </c>
      <c r="I752" s="295" t="s">
        <v>650</v>
      </c>
      <c r="J752" s="296" t="str">
        <f>IF(ISBLANK(INDEX('Policy Characteristics'!D:D,MATCH($C752,'Policy Characteristics'!$C:$C,0))),"",INDEX('Policy Characteristics'!D:D,MATCH($C752,'Policy Characteristics'!$C:$C,0)))</f>
        <v>Industry Energy Efficiency Standards</v>
      </c>
      <c r="K752" s="293" t="str">
        <f>IF(ISBLANK(INDEX('Policy Characteristics'!E:E,MATCH($C752,'Policy Characteristics'!$C:$C,0))),"",INDEX('Policy Characteristics'!E:E,MATCH($C752,'Policy Characteristics'!$C:$C,0)))</f>
        <v>indst efficiency standards</v>
      </c>
      <c r="L752" s="237">
        <f>IF(ISBLANK(INDEX('Policy Characteristics'!F:F,MATCH($C752,'Policy Characteristics'!$C:$C,0))),"",INDEX('Policy Characteristics'!F:F,MATCH($C752,'Policy Characteristics'!$C:$C,0)))</f>
        <v>0</v>
      </c>
      <c r="M752" s="237">
        <f>IF(ISBLANK(INDEX('Policy Characteristics'!G:G,MATCH($C752,'Policy Characteristics'!$C:$C,0))),"",INDEX('Policy Characteristics'!G:G,MATCH($C752,'Policy Characteristics'!$C:$C,0)))</f>
        <v>0.25</v>
      </c>
      <c r="N752" s="237">
        <f>IF(ISBLANK(INDEX('Policy Characteristics'!H:H,MATCH($C752,'Policy Characteristics'!$C:$C,0))),"",INDEX('Policy Characteristics'!H:H,MATCH($C752,'Policy Characteristics'!$C:$C,0)))</f>
        <v>0.01</v>
      </c>
      <c r="O752" s="293" t="str">
        <f>IF(ISBLANK(INDEX('Policy Characteristics'!I:I,MATCH($C752,'Policy Characteristics'!$C:$C,0))),"",INDEX('Policy Characteristics'!I:I,MATCH($C752,'Policy Characteristics'!$C:$C,0)))</f>
        <v>% reduction in energy use</v>
      </c>
      <c r="P752" s="293"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2" s="293" t="str">
        <f>IF(ISBLANK(INDEX('Policy Characteristics'!K:K,MATCH($C752,'Policy Characteristics'!$C:$C,0))),"",INDEX('Policy Characteristics'!K:K,MATCH($C752,'Policy Characteristics'!$C:$C,0)))</f>
        <v>industry-ag-main.html#eff-stds</v>
      </c>
      <c r="R752" s="293" t="str">
        <f>IF(ISBLANK(INDEX('Policy Characteristics'!L:L,MATCH($C752,'Policy Characteristics'!$C:$C,0))),"",INDEX('Policy Characteristics'!L:L,MATCH($C752,'Policy Characteristics'!$C:$C,0)))</f>
        <v>industry-energy-efficiency-standards.html</v>
      </c>
    </row>
    <row r="753" spans="1:18" s="293" customFormat="1" x14ac:dyDescent="0.25">
      <c r="A753" s="293" t="str">
        <f>IF(ISBLANK(INDEX('Policy Characteristics'!A:A,MATCH($C753,'Policy Characteristics'!$C:$C,0))),"",INDEX('Policy Characteristics'!A:A,MATCH($C753,'Policy Characteristics'!$C:$C,0)))</f>
        <v>Industry</v>
      </c>
      <c r="B753" s="294" t="str">
        <f>IF(ISBLANK(INDEX('Policy Characteristics'!B:B,MATCH($C753,'Policy Characteristics'!$C:$C,0))),"",INDEX('Policy Characteristics'!B:B,MATCH($C753,'Policy Characteristics'!$C:$C,0)))</f>
        <v>Industry Energy Efficiency Standards</v>
      </c>
      <c r="C753" s="293" t="str">
        <f t="shared" si="38"/>
        <v>Percentage Improvement in Eqpt Efficiency Standards above BAU</v>
      </c>
      <c r="D753" s="298" t="s">
        <v>741</v>
      </c>
      <c r="E753" s="298" t="s">
        <v>805</v>
      </c>
      <c r="F753" t="s">
        <v>742</v>
      </c>
      <c r="G753" s="298" t="s">
        <v>820</v>
      </c>
      <c r="H753" s="20">
        <v>963</v>
      </c>
      <c r="I753" s="295" t="s">
        <v>660</v>
      </c>
      <c r="J753" s="296" t="str">
        <f>IF(ISBLANK(INDEX('Policy Characteristics'!D:D,MATCH($C753,'Policy Characteristics'!$C:$C,0))),"",INDEX('Policy Characteristics'!D:D,MATCH($C753,'Policy Characteristics'!$C:$C,0)))</f>
        <v>Industry Energy Efficiency Standards</v>
      </c>
      <c r="K753" s="293" t="str">
        <f>IF(ISBLANK(INDEX('Policy Characteristics'!E:E,MATCH($C753,'Policy Characteristics'!$C:$C,0))),"",INDEX('Policy Characteristics'!E:E,MATCH($C753,'Policy Characteristics'!$C:$C,0)))</f>
        <v>indst efficiency standards</v>
      </c>
      <c r="L753" s="237">
        <f>IF(ISBLANK(INDEX('Policy Characteristics'!F:F,MATCH($C753,'Policy Characteristics'!$C:$C,0))),"",INDEX('Policy Characteristics'!F:F,MATCH($C753,'Policy Characteristics'!$C:$C,0)))</f>
        <v>0</v>
      </c>
      <c r="M753" s="237">
        <f>IF(ISBLANK(INDEX('Policy Characteristics'!G:G,MATCH($C753,'Policy Characteristics'!$C:$C,0))),"",INDEX('Policy Characteristics'!G:G,MATCH($C753,'Policy Characteristics'!$C:$C,0)))</f>
        <v>0.25</v>
      </c>
      <c r="N753" s="237">
        <f>IF(ISBLANK(INDEX('Policy Characteristics'!H:H,MATCH($C753,'Policy Characteristics'!$C:$C,0))),"",INDEX('Policy Characteristics'!H:H,MATCH($C753,'Policy Characteristics'!$C:$C,0)))</f>
        <v>0.01</v>
      </c>
      <c r="O753" s="293" t="str">
        <f>IF(ISBLANK(INDEX('Policy Characteristics'!I:I,MATCH($C753,'Policy Characteristics'!$C:$C,0))),"",INDEX('Policy Characteristics'!I:I,MATCH($C753,'Policy Characteristics'!$C:$C,0)))</f>
        <v>% reduction in energy use</v>
      </c>
      <c r="P753" s="293"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3" s="293" t="str">
        <f>IF(ISBLANK(INDEX('Policy Characteristics'!K:K,MATCH($C753,'Policy Characteristics'!$C:$C,0))),"",INDEX('Policy Characteristics'!K:K,MATCH($C753,'Policy Characteristics'!$C:$C,0)))</f>
        <v>industry-ag-main.html#eff-stds</v>
      </c>
      <c r="R753" s="293" t="str">
        <f>IF(ISBLANK(INDEX('Policy Characteristics'!L:L,MATCH($C753,'Policy Characteristics'!$C:$C,0))),"",INDEX('Policy Characteristics'!L:L,MATCH($C753,'Policy Characteristics'!$C:$C,0)))</f>
        <v>industry-energy-efficiency-standards.html</v>
      </c>
    </row>
    <row r="754" spans="1:18" x14ac:dyDescent="0.25">
      <c r="A754" s="293" t="str">
        <f>IF(ISBLANK(INDEX('Policy Characteristics'!A:A,MATCH($C754,'Policy Characteristics'!$C:$C,0))),"",INDEX('Policy Characteristics'!A:A,MATCH($C754,'Policy Characteristics'!$C:$C,0)))</f>
        <v>Industry</v>
      </c>
      <c r="B754" s="294" t="str">
        <f>IF(ISBLANK(INDEX('Policy Characteristics'!B:B,MATCH($C754,'Policy Characteristics'!$C:$C,0))),"",INDEX('Policy Characteristics'!B:B,MATCH($C754,'Policy Characteristics'!$C:$C,0)))</f>
        <v>Industry Energy Efficiency Standards</v>
      </c>
      <c r="C754" s="293" t="str">
        <f t="shared" si="38"/>
        <v>Percentage Improvement in Eqpt Efficiency Standards above BAU</v>
      </c>
      <c r="D754" s="298" t="s">
        <v>741</v>
      </c>
      <c r="E754" s="298" t="s">
        <v>807</v>
      </c>
      <c r="F754" t="s">
        <v>742</v>
      </c>
      <c r="G754" s="298" t="s">
        <v>821</v>
      </c>
      <c r="H754" s="20">
        <v>964</v>
      </c>
      <c r="I754" s="295" t="s">
        <v>660</v>
      </c>
      <c r="J754" s="296" t="str">
        <f>IF(ISBLANK(INDEX('Policy Characteristics'!D:D,MATCH($C754,'Policy Characteristics'!$C:$C,0))),"",INDEX('Policy Characteristics'!D:D,MATCH($C754,'Policy Characteristics'!$C:$C,0)))</f>
        <v>Industry Energy Efficiency Standards</v>
      </c>
      <c r="K754" s="293" t="str">
        <f>IF(ISBLANK(INDEX('Policy Characteristics'!E:E,MATCH($C754,'Policy Characteristics'!$C:$C,0))),"",INDEX('Policy Characteristics'!E:E,MATCH($C754,'Policy Characteristics'!$C:$C,0)))</f>
        <v>indst efficiency standards</v>
      </c>
      <c r="L754" s="237">
        <f>IF(ISBLANK(INDEX('Policy Characteristics'!F:F,MATCH($C754,'Policy Characteristics'!$C:$C,0))),"",INDEX('Policy Characteristics'!F:F,MATCH($C754,'Policy Characteristics'!$C:$C,0)))</f>
        <v>0</v>
      </c>
      <c r="M754" s="237">
        <f>IF(ISBLANK(INDEX('Policy Characteristics'!G:G,MATCH($C754,'Policy Characteristics'!$C:$C,0))),"",INDEX('Policy Characteristics'!G:G,MATCH($C754,'Policy Characteristics'!$C:$C,0)))</f>
        <v>0.25</v>
      </c>
      <c r="N754" s="237">
        <f>IF(ISBLANK(INDEX('Policy Characteristics'!H:H,MATCH($C754,'Policy Characteristics'!$C:$C,0))),"",INDEX('Policy Characteristics'!H:H,MATCH($C754,'Policy Characteristics'!$C:$C,0)))</f>
        <v>0.01</v>
      </c>
      <c r="O754" s="293" t="str">
        <f>IF(ISBLANK(INDEX('Policy Characteristics'!I:I,MATCH($C754,'Policy Characteristics'!$C:$C,0))),"",INDEX('Policy Characteristics'!I:I,MATCH($C754,'Policy Characteristics'!$C:$C,0)))</f>
        <v>% reduction in energy use</v>
      </c>
      <c r="P754" s="293"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4" s="293" t="str">
        <f>IF(ISBLANK(INDEX('Policy Characteristics'!K:K,MATCH($C754,'Policy Characteristics'!$C:$C,0))),"",INDEX('Policy Characteristics'!K:K,MATCH($C754,'Policy Characteristics'!$C:$C,0)))</f>
        <v>industry-ag-main.html#eff-stds</v>
      </c>
      <c r="R754" s="293" t="str">
        <f>IF(ISBLANK(INDEX('Policy Characteristics'!L:L,MATCH($C754,'Policy Characteristics'!$C:$C,0))),"",INDEX('Policy Characteristics'!L:L,MATCH($C754,'Policy Characteristics'!$C:$C,0)))</f>
        <v>industry-energy-efficiency-standards.html</v>
      </c>
    </row>
    <row r="755" spans="1:18" s="293" customFormat="1" x14ac:dyDescent="0.25">
      <c r="A755" s="293" t="str">
        <f>IF(ISBLANK(INDEX('Policy Characteristics'!A:A,MATCH($C755,'Policy Characteristics'!$C:$C,0))),"",INDEX('Policy Characteristics'!A:A,MATCH($C755,'Policy Characteristics'!$C:$C,0)))</f>
        <v>Industry</v>
      </c>
      <c r="B755" s="294" t="str">
        <f>IF(ISBLANK(INDEX('Policy Characteristics'!B:B,MATCH($C755,'Policy Characteristics'!$C:$C,0))),"",INDEX('Policy Characteristics'!B:B,MATCH($C755,'Policy Characteristics'!$C:$C,0)))</f>
        <v>Industry Energy Efficiency Standards</v>
      </c>
      <c r="C755" s="293" t="str">
        <f t="shared" si="38"/>
        <v>Percentage Improvement in Eqpt Efficiency Standards above BAU</v>
      </c>
      <c r="D755" s="298" t="s">
        <v>741</v>
      </c>
      <c r="E755" s="298" t="s">
        <v>809</v>
      </c>
      <c r="F755" t="s">
        <v>742</v>
      </c>
      <c r="G755" s="298" t="s">
        <v>822</v>
      </c>
      <c r="H755" s="20">
        <v>965</v>
      </c>
      <c r="I755" s="295" t="s">
        <v>650</v>
      </c>
      <c r="J755" s="296" t="str">
        <f>IF(ISBLANK(INDEX('Policy Characteristics'!D:D,MATCH($C755,'Policy Characteristics'!$C:$C,0))),"",INDEX('Policy Characteristics'!D:D,MATCH($C755,'Policy Characteristics'!$C:$C,0)))</f>
        <v>Industry Energy Efficiency Standards</v>
      </c>
      <c r="K755" s="293" t="str">
        <f>IF(ISBLANK(INDEX('Policy Characteristics'!E:E,MATCH($C755,'Policy Characteristics'!$C:$C,0))),"",INDEX('Policy Characteristics'!E:E,MATCH($C755,'Policy Characteristics'!$C:$C,0)))</f>
        <v>indst efficiency standards</v>
      </c>
      <c r="L755" s="237">
        <f>IF(ISBLANK(INDEX('Policy Characteristics'!F:F,MATCH($C755,'Policy Characteristics'!$C:$C,0))),"",INDEX('Policy Characteristics'!F:F,MATCH($C755,'Policy Characteristics'!$C:$C,0)))</f>
        <v>0</v>
      </c>
      <c r="M755" s="237">
        <f>IF(ISBLANK(INDEX('Policy Characteristics'!G:G,MATCH($C755,'Policy Characteristics'!$C:$C,0))),"",INDEX('Policy Characteristics'!G:G,MATCH($C755,'Policy Characteristics'!$C:$C,0)))</f>
        <v>0.25</v>
      </c>
      <c r="N755" s="237">
        <f>IF(ISBLANK(INDEX('Policy Characteristics'!H:H,MATCH($C755,'Policy Characteristics'!$C:$C,0))),"",INDEX('Policy Characteristics'!H:H,MATCH($C755,'Policy Characteristics'!$C:$C,0)))</f>
        <v>0.01</v>
      </c>
      <c r="O755" s="293" t="str">
        <f>IF(ISBLANK(INDEX('Policy Characteristics'!I:I,MATCH($C755,'Policy Characteristics'!$C:$C,0))),"",INDEX('Policy Characteristics'!I:I,MATCH($C755,'Policy Characteristics'!$C:$C,0)))</f>
        <v>% reduction in energy use</v>
      </c>
      <c r="P755" s="293"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5" s="293" t="str">
        <f>IF(ISBLANK(INDEX('Policy Characteristics'!K:K,MATCH($C755,'Policy Characteristics'!$C:$C,0))),"",INDEX('Policy Characteristics'!K:K,MATCH($C755,'Policy Characteristics'!$C:$C,0)))</f>
        <v>industry-ag-main.html#eff-stds</v>
      </c>
      <c r="R755" s="293" t="str">
        <f>IF(ISBLANK(INDEX('Policy Characteristics'!L:L,MATCH($C755,'Policy Characteristics'!$C:$C,0))),"",INDEX('Policy Characteristics'!L:L,MATCH($C755,'Policy Characteristics'!$C:$C,0)))</f>
        <v>industry-energy-efficiency-standards.html</v>
      </c>
    </row>
    <row r="756" spans="1:18" s="293" customFormat="1" x14ac:dyDescent="0.25">
      <c r="A756" s="293" t="str">
        <f>IF(ISBLANK(INDEX('Policy Characteristics'!A:A,MATCH($C756,'Policy Characteristics'!$C:$C,0))),"",INDEX('Policy Characteristics'!A:A,MATCH($C756,'Policy Characteristics'!$C:$C,0)))</f>
        <v>Industry</v>
      </c>
      <c r="B756" s="294" t="str">
        <f>IF(ISBLANK(INDEX('Policy Characteristics'!B:B,MATCH($C756,'Policy Characteristics'!$C:$C,0))),"",INDEX('Policy Characteristics'!B:B,MATCH($C756,'Policy Characteristics'!$C:$C,0)))</f>
        <v>Industry Energy Efficiency Standards</v>
      </c>
      <c r="C756" s="293" t="str">
        <f t="shared" si="38"/>
        <v>Percentage Improvement in Eqpt Efficiency Standards above BAU</v>
      </c>
      <c r="D756" s="298" t="s">
        <v>741</v>
      </c>
      <c r="E756" s="298" t="s">
        <v>811</v>
      </c>
      <c r="F756" t="s">
        <v>742</v>
      </c>
      <c r="G756" s="298" t="s">
        <v>823</v>
      </c>
      <c r="H756" s="20">
        <v>966</v>
      </c>
      <c r="I756" s="295" t="s">
        <v>650</v>
      </c>
      <c r="J756" s="296" t="str">
        <f>IF(ISBLANK(INDEX('Policy Characteristics'!D:D,MATCH($C756,'Policy Characteristics'!$C:$C,0))),"",INDEX('Policy Characteristics'!D:D,MATCH($C756,'Policy Characteristics'!$C:$C,0)))</f>
        <v>Industry Energy Efficiency Standards</v>
      </c>
      <c r="K756" s="293" t="str">
        <f>IF(ISBLANK(INDEX('Policy Characteristics'!E:E,MATCH($C756,'Policy Characteristics'!$C:$C,0))),"",INDEX('Policy Characteristics'!E:E,MATCH($C756,'Policy Characteristics'!$C:$C,0)))</f>
        <v>indst efficiency standards</v>
      </c>
      <c r="L756" s="237">
        <f>IF(ISBLANK(INDEX('Policy Characteristics'!F:F,MATCH($C756,'Policy Characteristics'!$C:$C,0))),"",INDEX('Policy Characteristics'!F:F,MATCH($C756,'Policy Characteristics'!$C:$C,0)))</f>
        <v>0</v>
      </c>
      <c r="M756" s="237">
        <f>IF(ISBLANK(INDEX('Policy Characteristics'!G:G,MATCH($C756,'Policy Characteristics'!$C:$C,0))),"",INDEX('Policy Characteristics'!G:G,MATCH($C756,'Policy Characteristics'!$C:$C,0)))</f>
        <v>0.25</v>
      </c>
      <c r="N756" s="237">
        <f>IF(ISBLANK(INDEX('Policy Characteristics'!H:H,MATCH($C756,'Policy Characteristics'!$C:$C,0))),"",INDEX('Policy Characteristics'!H:H,MATCH($C756,'Policy Characteristics'!$C:$C,0)))</f>
        <v>0.01</v>
      </c>
      <c r="O756" s="293" t="str">
        <f>IF(ISBLANK(INDEX('Policy Characteristics'!I:I,MATCH($C756,'Policy Characteristics'!$C:$C,0))),"",INDEX('Policy Characteristics'!I:I,MATCH($C756,'Policy Characteristics'!$C:$C,0)))</f>
        <v>% reduction in energy use</v>
      </c>
      <c r="P756" s="293"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6" s="293" t="str">
        <f>IF(ISBLANK(INDEX('Policy Characteristics'!K:K,MATCH($C756,'Policy Characteristics'!$C:$C,0))),"",INDEX('Policy Characteristics'!K:K,MATCH($C756,'Policy Characteristics'!$C:$C,0)))</f>
        <v>industry-ag-main.html#eff-stds</v>
      </c>
      <c r="R756" s="293" t="str">
        <f>IF(ISBLANK(INDEX('Policy Characteristics'!L:L,MATCH($C756,'Policy Characteristics'!$C:$C,0))),"",INDEX('Policy Characteristics'!L:L,MATCH($C756,'Policy Characteristics'!$C:$C,0)))</f>
        <v>industry-energy-efficiency-standards.html</v>
      </c>
    </row>
    <row r="757" spans="1:18" s="293" customFormat="1" x14ac:dyDescent="0.25">
      <c r="A757" s="293" t="str">
        <f>IF(ISBLANK(INDEX('Policy Characteristics'!A:A,MATCH($C757,'Policy Characteristics'!$C:$C,0))),"",INDEX('Policy Characteristics'!A:A,MATCH($C757,'Policy Characteristics'!$C:$C,0)))</f>
        <v>Industry</v>
      </c>
      <c r="B757" s="294" t="str">
        <f>IF(ISBLANK(INDEX('Policy Characteristics'!B:B,MATCH($C757,'Policy Characteristics'!$C:$C,0))),"",INDEX('Policy Characteristics'!B:B,MATCH($C757,'Policy Characteristics'!$C:$C,0)))</f>
        <v>Industry Energy Efficiency Standards</v>
      </c>
      <c r="C757" s="293" t="str">
        <f t="shared" si="38"/>
        <v>Percentage Improvement in Eqpt Efficiency Standards above BAU</v>
      </c>
      <c r="D757" s="298" t="s">
        <v>741</v>
      </c>
      <c r="E757" s="298" t="s">
        <v>813</v>
      </c>
      <c r="F757" t="s">
        <v>742</v>
      </c>
      <c r="G757" s="298" t="s">
        <v>824</v>
      </c>
      <c r="H757" s="20">
        <v>967</v>
      </c>
      <c r="I757" s="295" t="s">
        <v>660</v>
      </c>
      <c r="J757" s="296" t="str">
        <f>IF(ISBLANK(INDEX('Policy Characteristics'!D:D,MATCH($C757,'Policy Characteristics'!$C:$C,0))),"",INDEX('Policy Characteristics'!D:D,MATCH($C757,'Policy Characteristics'!$C:$C,0)))</f>
        <v>Industry Energy Efficiency Standards</v>
      </c>
      <c r="K757" s="293" t="str">
        <f>IF(ISBLANK(INDEX('Policy Characteristics'!E:E,MATCH($C757,'Policy Characteristics'!$C:$C,0))),"",INDEX('Policy Characteristics'!E:E,MATCH($C757,'Policy Characteristics'!$C:$C,0)))</f>
        <v>indst efficiency standards</v>
      </c>
      <c r="L757" s="237">
        <f>IF(ISBLANK(INDEX('Policy Characteristics'!F:F,MATCH($C757,'Policy Characteristics'!$C:$C,0))),"",INDEX('Policy Characteristics'!F:F,MATCH($C757,'Policy Characteristics'!$C:$C,0)))</f>
        <v>0</v>
      </c>
      <c r="M757" s="237">
        <f>IF(ISBLANK(INDEX('Policy Characteristics'!G:G,MATCH($C757,'Policy Characteristics'!$C:$C,0))),"",INDEX('Policy Characteristics'!G:G,MATCH($C757,'Policy Characteristics'!$C:$C,0)))</f>
        <v>0.25</v>
      </c>
      <c r="N757" s="237">
        <f>IF(ISBLANK(INDEX('Policy Characteristics'!H:H,MATCH($C757,'Policy Characteristics'!$C:$C,0))),"",INDEX('Policy Characteristics'!H:H,MATCH($C757,'Policy Characteristics'!$C:$C,0)))</f>
        <v>0.01</v>
      </c>
      <c r="O757" s="293" t="str">
        <f>IF(ISBLANK(INDEX('Policy Characteristics'!I:I,MATCH($C757,'Policy Characteristics'!$C:$C,0))),"",INDEX('Policy Characteristics'!I:I,MATCH($C757,'Policy Characteristics'!$C:$C,0)))</f>
        <v>% reduction in energy use</v>
      </c>
      <c r="P757" s="293"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7" s="293" t="str">
        <f>IF(ISBLANK(INDEX('Policy Characteristics'!K:K,MATCH($C757,'Policy Characteristics'!$C:$C,0))),"",INDEX('Policy Characteristics'!K:K,MATCH($C757,'Policy Characteristics'!$C:$C,0)))</f>
        <v>industry-ag-main.html#eff-stds</v>
      </c>
      <c r="R757" s="293" t="str">
        <f>IF(ISBLANK(INDEX('Policy Characteristics'!L:L,MATCH($C757,'Policy Characteristics'!$C:$C,0))),"",INDEX('Policy Characteristics'!L:L,MATCH($C757,'Policy Characteristics'!$C:$C,0)))</f>
        <v>industry-energy-efficiency-standards.html</v>
      </c>
    </row>
    <row r="758" spans="1:18" s="293" customFormat="1" x14ac:dyDescent="0.25">
      <c r="A758" s="293" t="str">
        <f>IF(ISBLANK(INDEX('Policy Characteristics'!A:A,MATCH($C758,'Policy Characteristics'!$C:$C,0))),"",INDEX('Policy Characteristics'!A:A,MATCH($C758,'Policy Characteristics'!$C:$C,0)))</f>
        <v>Industry</v>
      </c>
      <c r="B758" s="294" t="str">
        <f>IF(ISBLANK(INDEX('Policy Characteristics'!B:B,MATCH($C758,'Policy Characteristics'!$C:$C,0))),"",INDEX('Policy Characteristics'!B:B,MATCH($C758,'Policy Characteristics'!$C:$C,0)))</f>
        <v>Industry Energy Efficiency Standards</v>
      </c>
      <c r="C758" s="293" t="str">
        <f t="shared" si="38"/>
        <v>Percentage Improvement in Eqpt Efficiency Standards above BAU</v>
      </c>
      <c r="D758" s="299" t="s">
        <v>743</v>
      </c>
      <c r="E758" s="298" t="s">
        <v>795</v>
      </c>
      <c r="F758" t="s">
        <v>744</v>
      </c>
      <c r="G758" s="298" t="s">
        <v>815</v>
      </c>
      <c r="H758" s="20">
        <v>968</v>
      </c>
      <c r="I758" s="295" t="s">
        <v>650</v>
      </c>
      <c r="J758" s="296" t="str">
        <f>IF(ISBLANK(INDEX('Policy Characteristics'!D:D,MATCH($C758,'Policy Characteristics'!$C:$C,0))),"",INDEX('Policy Characteristics'!D:D,MATCH($C758,'Policy Characteristics'!$C:$C,0)))</f>
        <v>Industry Energy Efficiency Standards</v>
      </c>
      <c r="K758" s="293" t="str">
        <f>IF(ISBLANK(INDEX('Policy Characteristics'!E:E,MATCH($C758,'Policy Characteristics'!$C:$C,0))),"",INDEX('Policy Characteristics'!E:E,MATCH($C758,'Policy Characteristics'!$C:$C,0)))</f>
        <v>indst efficiency standards</v>
      </c>
      <c r="L758" s="237">
        <f>IF(ISBLANK(INDEX('Policy Characteristics'!F:F,MATCH($C758,'Policy Characteristics'!$C:$C,0))),"",INDEX('Policy Characteristics'!F:F,MATCH($C758,'Policy Characteristics'!$C:$C,0)))</f>
        <v>0</v>
      </c>
      <c r="M758" s="237">
        <f>IF(ISBLANK(INDEX('Policy Characteristics'!G:G,MATCH($C758,'Policy Characteristics'!$C:$C,0))),"",INDEX('Policy Characteristics'!G:G,MATCH($C758,'Policy Characteristics'!$C:$C,0)))</f>
        <v>0.25</v>
      </c>
      <c r="N758" s="237">
        <f>IF(ISBLANK(INDEX('Policy Characteristics'!H:H,MATCH($C758,'Policy Characteristics'!$C:$C,0))),"",INDEX('Policy Characteristics'!H:H,MATCH($C758,'Policy Characteristics'!$C:$C,0)))</f>
        <v>0.01</v>
      </c>
      <c r="O758" s="293" t="str">
        <f>IF(ISBLANK(INDEX('Policy Characteristics'!I:I,MATCH($C758,'Policy Characteristics'!$C:$C,0))),"",INDEX('Policy Characteristics'!I:I,MATCH($C758,'Policy Characteristics'!$C:$C,0)))</f>
        <v>% reduction in energy use</v>
      </c>
      <c r="P758" s="293"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8" s="293" t="str">
        <f>IF(ISBLANK(INDEX('Policy Characteristics'!K:K,MATCH($C758,'Policy Characteristics'!$C:$C,0))),"",INDEX('Policy Characteristics'!K:K,MATCH($C758,'Policy Characteristics'!$C:$C,0)))</f>
        <v>industry-ag-main.html#eff-stds</v>
      </c>
      <c r="R758" s="293" t="str">
        <f>IF(ISBLANK(INDEX('Policy Characteristics'!L:L,MATCH($C758,'Policy Characteristics'!$C:$C,0))),"",INDEX('Policy Characteristics'!L:L,MATCH($C758,'Policy Characteristics'!$C:$C,0)))</f>
        <v>industry-energy-efficiency-standards.html</v>
      </c>
    </row>
    <row r="759" spans="1:18" s="293" customFormat="1" x14ac:dyDescent="0.25">
      <c r="A759" s="293" t="str">
        <f>IF(ISBLANK(INDEX('Policy Characteristics'!A:A,MATCH($C759,'Policy Characteristics'!$C:$C,0))),"",INDEX('Policy Characteristics'!A:A,MATCH($C759,'Policy Characteristics'!$C:$C,0)))</f>
        <v>Industry</v>
      </c>
      <c r="B759" s="294" t="str">
        <f>IF(ISBLANK(INDEX('Policy Characteristics'!B:B,MATCH($C759,'Policy Characteristics'!$C:$C,0))),"",INDEX('Policy Characteristics'!B:B,MATCH($C759,'Policy Characteristics'!$C:$C,0)))</f>
        <v>Industry Energy Efficiency Standards</v>
      </c>
      <c r="C759" s="293" t="str">
        <f t="shared" si="38"/>
        <v>Percentage Improvement in Eqpt Efficiency Standards above BAU</v>
      </c>
      <c r="D759" s="299" t="s">
        <v>743</v>
      </c>
      <c r="E759" s="298" t="s">
        <v>797</v>
      </c>
      <c r="F759" t="s">
        <v>744</v>
      </c>
      <c r="G759" s="298" t="s">
        <v>816</v>
      </c>
      <c r="H759" s="20">
        <v>969</v>
      </c>
      <c r="I759" s="295" t="s">
        <v>650</v>
      </c>
      <c r="J759" s="296" t="str">
        <f>IF(ISBLANK(INDEX('Policy Characteristics'!D:D,MATCH($C759,'Policy Characteristics'!$C:$C,0))),"",INDEX('Policy Characteristics'!D:D,MATCH($C759,'Policy Characteristics'!$C:$C,0)))</f>
        <v>Industry Energy Efficiency Standards</v>
      </c>
      <c r="K759" s="293" t="str">
        <f>IF(ISBLANK(INDEX('Policy Characteristics'!E:E,MATCH($C759,'Policy Characteristics'!$C:$C,0))),"",INDEX('Policy Characteristics'!E:E,MATCH($C759,'Policy Characteristics'!$C:$C,0)))</f>
        <v>indst efficiency standards</v>
      </c>
      <c r="L759" s="237">
        <f>IF(ISBLANK(INDEX('Policy Characteristics'!F:F,MATCH($C759,'Policy Characteristics'!$C:$C,0))),"",INDEX('Policy Characteristics'!F:F,MATCH($C759,'Policy Characteristics'!$C:$C,0)))</f>
        <v>0</v>
      </c>
      <c r="M759" s="237">
        <f>IF(ISBLANK(INDEX('Policy Characteristics'!G:G,MATCH($C759,'Policy Characteristics'!$C:$C,0))),"",INDEX('Policy Characteristics'!G:G,MATCH($C759,'Policy Characteristics'!$C:$C,0)))</f>
        <v>0.25</v>
      </c>
      <c r="N759" s="237">
        <f>IF(ISBLANK(INDEX('Policy Characteristics'!H:H,MATCH($C759,'Policy Characteristics'!$C:$C,0))),"",INDEX('Policy Characteristics'!H:H,MATCH($C759,'Policy Characteristics'!$C:$C,0)))</f>
        <v>0.01</v>
      </c>
      <c r="O759" s="293" t="str">
        <f>IF(ISBLANK(INDEX('Policy Characteristics'!I:I,MATCH($C759,'Policy Characteristics'!$C:$C,0))),"",INDEX('Policy Characteristics'!I:I,MATCH($C759,'Policy Characteristics'!$C:$C,0)))</f>
        <v>% reduction in energy use</v>
      </c>
      <c r="P759" s="293"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9" s="293" t="str">
        <f>IF(ISBLANK(INDEX('Policy Characteristics'!K:K,MATCH($C759,'Policy Characteristics'!$C:$C,0))),"",INDEX('Policy Characteristics'!K:K,MATCH($C759,'Policy Characteristics'!$C:$C,0)))</f>
        <v>industry-ag-main.html#eff-stds</v>
      </c>
      <c r="R759" s="293" t="str">
        <f>IF(ISBLANK(INDEX('Policy Characteristics'!L:L,MATCH($C759,'Policy Characteristics'!$C:$C,0))),"",INDEX('Policy Characteristics'!L:L,MATCH($C759,'Policy Characteristics'!$C:$C,0)))</f>
        <v>industry-energy-efficiency-standards.html</v>
      </c>
    </row>
    <row r="760" spans="1:18" s="293" customFormat="1" x14ac:dyDescent="0.25">
      <c r="A760" s="293" t="str">
        <f>IF(ISBLANK(INDEX('Policy Characteristics'!A:A,MATCH($C760,'Policy Characteristics'!$C:$C,0))),"",INDEX('Policy Characteristics'!A:A,MATCH($C760,'Policy Characteristics'!$C:$C,0)))</f>
        <v>Industry</v>
      </c>
      <c r="B760" s="294" t="str">
        <f>IF(ISBLANK(INDEX('Policy Characteristics'!B:B,MATCH($C760,'Policy Characteristics'!$C:$C,0))),"",INDEX('Policy Characteristics'!B:B,MATCH($C760,'Policy Characteristics'!$C:$C,0)))</f>
        <v>Industry Energy Efficiency Standards</v>
      </c>
      <c r="C760" s="293" t="str">
        <f t="shared" si="38"/>
        <v>Percentage Improvement in Eqpt Efficiency Standards above BAU</v>
      </c>
      <c r="D760" s="299" t="s">
        <v>743</v>
      </c>
      <c r="E760" s="298" t="s">
        <v>799</v>
      </c>
      <c r="F760" t="s">
        <v>744</v>
      </c>
      <c r="G760" s="298" t="s">
        <v>817</v>
      </c>
      <c r="H760" s="20">
        <v>970</v>
      </c>
      <c r="I760" s="295" t="s">
        <v>650</v>
      </c>
      <c r="J760" s="296" t="str">
        <f>IF(ISBLANK(INDEX('Policy Characteristics'!D:D,MATCH($C760,'Policy Characteristics'!$C:$C,0))),"",INDEX('Policy Characteristics'!D:D,MATCH($C760,'Policy Characteristics'!$C:$C,0)))</f>
        <v>Industry Energy Efficiency Standards</v>
      </c>
      <c r="K760" s="293" t="str">
        <f>IF(ISBLANK(INDEX('Policy Characteristics'!E:E,MATCH($C760,'Policy Characteristics'!$C:$C,0))),"",INDEX('Policy Characteristics'!E:E,MATCH($C760,'Policy Characteristics'!$C:$C,0)))</f>
        <v>indst efficiency standards</v>
      </c>
      <c r="L760" s="237">
        <f>IF(ISBLANK(INDEX('Policy Characteristics'!F:F,MATCH($C760,'Policy Characteristics'!$C:$C,0))),"",INDEX('Policy Characteristics'!F:F,MATCH($C760,'Policy Characteristics'!$C:$C,0)))</f>
        <v>0</v>
      </c>
      <c r="M760" s="237">
        <f>IF(ISBLANK(INDEX('Policy Characteristics'!G:G,MATCH($C760,'Policy Characteristics'!$C:$C,0))),"",INDEX('Policy Characteristics'!G:G,MATCH($C760,'Policy Characteristics'!$C:$C,0)))</f>
        <v>0.25</v>
      </c>
      <c r="N760" s="237">
        <f>IF(ISBLANK(INDEX('Policy Characteristics'!H:H,MATCH($C760,'Policy Characteristics'!$C:$C,0))),"",INDEX('Policy Characteristics'!H:H,MATCH($C760,'Policy Characteristics'!$C:$C,0)))</f>
        <v>0.01</v>
      </c>
      <c r="O760" s="293" t="str">
        <f>IF(ISBLANK(INDEX('Policy Characteristics'!I:I,MATCH($C760,'Policy Characteristics'!$C:$C,0))),"",INDEX('Policy Characteristics'!I:I,MATCH($C760,'Policy Characteristics'!$C:$C,0)))</f>
        <v>% reduction in energy use</v>
      </c>
      <c r="P760" s="293"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0" s="293" t="str">
        <f>IF(ISBLANK(INDEX('Policy Characteristics'!K:K,MATCH($C760,'Policy Characteristics'!$C:$C,0))),"",INDEX('Policy Characteristics'!K:K,MATCH($C760,'Policy Characteristics'!$C:$C,0)))</f>
        <v>industry-ag-main.html#eff-stds</v>
      </c>
      <c r="R760" s="293" t="str">
        <f>IF(ISBLANK(INDEX('Policy Characteristics'!L:L,MATCH($C760,'Policy Characteristics'!$C:$C,0))),"",INDEX('Policy Characteristics'!L:L,MATCH($C760,'Policy Characteristics'!$C:$C,0)))</f>
        <v>industry-energy-efficiency-standards.html</v>
      </c>
    </row>
    <row r="761" spans="1:18" s="293" customFormat="1" x14ac:dyDescent="0.25">
      <c r="A761" s="293" t="str">
        <f>IF(ISBLANK(INDEX('Policy Characteristics'!A:A,MATCH($C761,'Policy Characteristics'!$C:$C,0))),"",INDEX('Policy Characteristics'!A:A,MATCH($C761,'Policy Characteristics'!$C:$C,0)))</f>
        <v>Industry</v>
      </c>
      <c r="B761" s="294" t="str">
        <f>IF(ISBLANK(INDEX('Policy Characteristics'!B:B,MATCH($C761,'Policy Characteristics'!$C:$C,0))),"",INDEX('Policy Characteristics'!B:B,MATCH($C761,'Policy Characteristics'!$C:$C,0)))</f>
        <v>Industry Energy Efficiency Standards</v>
      </c>
      <c r="C761" s="293" t="str">
        <f t="shared" si="38"/>
        <v>Percentage Improvement in Eqpt Efficiency Standards above BAU</v>
      </c>
      <c r="D761" s="299" t="s">
        <v>743</v>
      </c>
      <c r="E761" s="298" t="s">
        <v>801</v>
      </c>
      <c r="F761" t="s">
        <v>744</v>
      </c>
      <c r="G761" s="298" t="s">
        <v>818</v>
      </c>
      <c r="H761" s="20">
        <v>971</v>
      </c>
      <c r="I761" s="295" t="s">
        <v>660</v>
      </c>
      <c r="J761" s="296" t="str">
        <f>IF(ISBLANK(INDEX('Policy Characteristics'!D:D,MATCH($C761,'Policy Characteristics'!$C:$C,0))),"",INDEX('Policy Characteristics'!D:D,MATCH($C761,'Policy Characteristics'!$C:$C,0)))</f>
        <v>Industry Energy Efficiency Standards</v>
      </c>
      <c r="K761" s="293" t="str">
        <f>IF(ISBLANK(INDEX('Policy Characteristics'!E:E,MATCH($C761,'Policy Characteristics'!$C:$C,0))),"",INDEX('Policy Characteristics'!E:E,MATCH($C761,'Policy Characteristics'!$C:$C,0)))</f>
        <v>indst efficiency standards</v>
      </c>
      <c r="L761" s="237">
        <f>IF(ISBLANK(INDEX('Policy Characteristics'!F:F,MATCH($C761,'Policy Characteristics'!$C:$C,0))),"",INDEX('Policy Characteristics'!F:F,MATCH($C761,'Policy Characteristics'!$C:$C,0)))</f>
        <v>0</v>
      </c>
      <c r="M761" s="237">
        <f>IF(ISBLANK(INDEX('Policy Characteristics'!G:G,MATCH($C761,'Policy Characteristics'!$C:$C,0))),"",INDEX('Policy Characteristics'!G:G,MATCH($C761,'Policy Characteristics'!$C:$C,0)))</f>
        <v>0.25</v>
      </c>
      <c r="N761" s="237">
        <f>IF(ISBLANK(INDEX('Policy Characteristics'!H:H,MATCH($C761,'Policy Characteristics'!$C:$C,0))),"",INDEX('Policy Characteristics'!H:H,MATCH($C761,'Policy Characteristics'!$C:$C,0)))</f>
        <v>0.01</v>
      </c>
      <c r="O761" s="293" t="str">
        <f>IF(ISBLANK(INDEX('Policy Characteristics'!I:I,MATCH($C761,'Policy Characteristics'!$C:$C,0))),"",INDEX('Policy Characteristics'!I:I,MATCH($C761,'Policy Characteristics'!$C:$C,0)))</f>
        <v>% reduction in energy use</v>
      </c>
      <c r="P761" s="293"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1" s="293" t="str">
        <f>IF(ISBLANK(INDEX('Policy Characteristics'!K:K,MATCH($C761,'Policy Characteristics'!$C:$C,0))),"",INDEX('Policy Characteristics'!K:K,MATCH($C761,'Policy Characteristics'!$C:$C,0)))</f>
        <v>industry-ag-main.html#eff-stds</v>
      </c>
      <c r="R761" s="293" t="str">
        <f>IF(ISBLANK(INDEX('Policy Characteristics'!L:L,MATCH($C761,'Policy Characteristics'!$C:$C,0))),"",INDEX('Policy Characteristics'!L:L,MATCH($C761,'Policy Characteristics'!$C:$C,0)))</f>
        <v>industry-energy-efficiency-standards.html</v>
      </c>
    </row>
    <row r="762" spans="1:18" s="293" customFormat="1" x14ac:dyDescent="0.25">
      <c r="A762" s="293" t="str">
        <f>IF(ISBLANK(INDEX('Policy Characteristics'!A:A,MATCH($C762,'Policy Characteristics'!$C:$C,0))),"",INDEX('Policy Characteristics'!A:A,MATCH($C762,'Policy Characteristics'!$C:$C,0)))</f>
        <v>Industry</v>
      </c>
      <c r="B762" s="294" t="str">
        <f>IF(ISBLANK(INDEX('Policy Characteristics'!B:B,MATCH($C762,'Policy Characteristics'!$C:$C,0))),"",INDEX('Policy Characteristics'!B:B,MATCH($C762,'Policy Characteristics'!$C:$C,0)))</f>
        <v>Industry Energy Efficiency Standards</v>
      </c>
      <c r="C762" s="293" t="str">
        <f t="shared" si="38"/>
        <v>Percentage Improvement in Eqpt Efficiency Standards above BAU</v>
      </c>
      <c r="D762" s="299" t="s">
        <v>743</v>
      </c>
      <c r="E762" s="298" t="s">
        <v>803</v>
      </c>
      <c r="F762" t="s">
        <v>744</v>
      </c>
      <c r="G762" s="298" t="s">
        <v>819</v>
      </c>
      <c r="H762" s="20">
        <v>972</v>
      </c>
      <c r="I762" s="295" t="s">
        <v>650</v>
      </c>
      <c r="J762" s="296" t="str">
        <f>IF(ISBLANK(INDEX('Policy Characteristics'!D:D,MATCH($C762,'Policy Characteristics'!$C:$C,0))),"",INDEX('Policy Characteristics'!D:D,MATCH($C762,'Policy Characteristics'!$C:$C,0)))</f>
        <v>Industry Energy Efficiency Standards</v>
      </c>
      <c r="K762" s="293" t="str">
        <f>IF(ISBLANK(INDEX('Policy Characteristics'!E:E,MATCH($C762,'Policy Characteristics'!$C:$C,0))),"",INDEX('Policy Characteristics'!E:E,MATCH($C762,'Policy Characteristics'!$C:$C,0)))</f>
        <v>indst efficiency standards</v>
      </c>
      <c r="L762" s="237">
        <f>IF(ISBLANK(INDEX('Policy Characteristics'!F:F,MATCH($C762,'Policy Characteristics'!$C:$C,0))),"",INDEX('Policy Characteristics'!F:F,MATCH($C762,'Policy Characteristics'!$C:$C,0)))</f>
        <v>0</v>
      </c>
      <c r="M762" s="237">
        <f>IF(ISBLANK(INDEX('Policy Characteristics'!G:G,MATCH($C762,'Policy Characteristics'!$C:$C,0))),"",INDEX('Policy Characteristics'!G:G,MATCH($C762,'Policy Characteristics'!$C:$C,0)))</f>
        <v>0.25</v>
      </c>
      <c r="N762" s="237">
        <f>IF(ISBLANK(INDEX('Policy Characteristics'!H:H,MATCH($C762,'Policy Characteristics'!$C:$C,0))),"",INDEX('Policy Characteristics'!H:H,MATCH($C762,'Policy Characteristics'!$C:$C,0)))</f>
        <v>0.01</v>
      </c>
      <c r="O762" s="293" t="str">
        <f>IF(ISBLANK(INDEX('Policy Characteristics'!I:I,MATCH($C762,'Policy Characteristics'!$C:$C,0))),"",INDEX('Policy Characteristics'!I:I,MATCH($C762,'Policy Characteristics'!$C:$C,0)))</f>
        <v>% reduction in energy use</v>
      </c>
      <c r="P762" s="293"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2" s="293" t="str">
        <f>IF(ISBLANK(INDEX('Policy Characteristics'!K:K,MATCH($C762,'Policy Characteristics'!$C:$C,0))),"",INDEX('Policy Characteristics'!K:K,MATCH($C762,'Policy Characteristics'!$C:$C,0)))</f>
        <v>industry-ag-main.html#eff-stds</v>
      </c>
      <c r="R762" s="293" t="str">
        <f>IF(ISBLANK(INDEX('Policy Characteristics'!L:L,MATCH($C762,'Policy Characteristics'!$C:$C,0))),"",INDEX('Policy Characteristics'!L:L,MATCH($C762,'Policy Characteristics'!$C:$C,0)))</f>
        <v>industry-energy-efficiency-standards.html</v>
      </c>
    </row>
    <row r="763" spans="1:18" s="293" customFormat="1" x14ac:dyDescent="0.25">
      <c r="A763" s="293" t="str">
        <f>IF(ISBLANK(INDEX('Policy Characteristics'!A:A,MATCH($C763,'Policy Characteristics'!$C:$C,0))),"",INDEX('Policy Characteristics'!A:A,MATCH($C763,'Policy Characteristics'!$C:$C,0)))</f>
        <v>Industry</v>
      </c>
      <c r="B763" s="294" t="str">
        <f>IF(ISBLANK(INDEX('Policy Characteristics'!B:B,MATCH($C763,'Policy Characteristics'!$C:$C,0))),"",INDEX('Policy Characteristics'!B:B,MATCH($C763,'Policy Characteristics'!$C:$C,0)))</f>
        <v>Industry Energy Efficiency Standards</v>
      </c>
      <c r="C763" s="293" t="str">
        <f t="shared" si="38"/>
        <v>Percentage Improvement in Eqpt Efficiency Standards above BAU</v>
      </c>
      <c r="D763" s="299" t="s">
        <v>743</v>
      </c>
      <c r="E763" s="298" t="s">
        <v>805</v>
      </c>
      <c r="F763" t="s">
        <v>744</v>
      </c>
      <c r="G763" s="298" t="s">
        <v>820</v>
      </c>
      <c r="H763" s="20">
        <v>973</v>
      </c>
      <c r="I763" s="295" t="s">
        <v>660</v>
      </c>
      <c r="J763" s="296" t="str">
        <f>IF(ISBLANK(INDEX('Policy Characteristics'!D:D,MATCH($C763,'Policy Characteristics'!$C:$C,0))),"",INDEX('Policy Characteristics'!D:D,MATCH($C763,'Policy Characteristics'!$C:$C,0)))</f>
        <v>Industry Energy Efficiency Standards</v>
      </c>
      <c r="K763" s="293" t="str">
        <f>IF(ISBLANK(INDEX('Policy Characteristics'!E:E,MATCH($C763,'Policy Characteristics'!$C:$C,0))),"",INDEX('Policy Characteristics'!E:E,MATCH($C763,'Policy Characteristics'!$C:$C,0)))</f>
        <v>indst efficiency standards</v>
      </c>
      <c r="L763" s="237">
        <f>IF(ISBLANK(INDEX('Policy Characteristics'!F:F,MATCH($C763,'Policy Characteristics'!$C:$C,0))),"",INDEX('Policy Characteristics'!F:F,MATCH($C763,'Policy Characteristics'!$C:$C,0)))</f>
        <v>0</v>
      </c>
      <c r="M763" s="237">
        <f>IF(ISBLANK(INDEX('Policy Characteristics'!G:G,MATCH($C763,'Policy Characteristics'!$C:$C,0))),"",INDEX('Policy Characteristics'!G:G,MATCH($C763,'Policy Characteristics'!$C:$C,0)))</f>
        <v>0.25</v>
      </c>
      <c r="N763" s="237">
        <f>IF(ISBLANK(INDEX('Policy Characteristics'!H:H,MATCH($C763,'Policy Characteristics'!$C:$C,0))),"",INDEX('Policy Characteristics'!H:H,MATCH($C763,'Policy Characteristics'!$C:$C,0)))</f>
        <v>0.01</v>
      </c>
      <c r="O763" s="293" t="str">
        <f>IF(ISBLANK(INDEX('Policy Characteristics'!I:I,MATCH($C763,'Policy Characteristics'!$C:$C,0))),"",INDEX('Policy Characteristics'!I:I,MATCH($C763,'Policy Characteristics'!$C:$C,0)))</f>
        <v>% reduction in energy use</v>
      </c>
      <c r="P763" s="293"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3" s="293" t="str">
        <f>IF(ISBLANK(INDEX('Policy Characteristics'!K:K,MATCH($C763,'Policy Characteristics'!$C:$C,0))),"",INDEX('Policy Characteristics'!K:K,MATCH($C763,'Policy Characteristics'!$C:$C,0)))</f>
        <v>industry-ag-main.html#eff-stds</v>
      </c>
      <c r="R763" s="293" t="str">
        <f>IF(ISBLANK(INDEX('Policy Characteristics'!L:L,MATCH($C763,'Policy Characteristics'!$C:$C,0))),"",INDEX('Policy Characteristics'!L:L,MATCH($C763,'Policy Characteristics'!$C:$C,0)))</f>
        <v>industry-energy-efficiency-standards.html</v>
      </c>
    </row>
    <row r="764" spans="1:18" s="293" customFormat="1" x14ac:dyDescent="0.25">
      <c r="A764" s="293" t="str">
        <f>IF(ISBLANK(INDEX('Policy Characteristics'!A:A,MATCH($C764,'Policy Characteristics'!$C:$C,0))),"",INDEX('Policy Characteristics'!A:A,MATCH($C764,'Policy Characteristics'!$C:$C,0)))</f>
        <v>Industry</v>
      </c>
      <c r="B764" s="294" t="str">
        <f>IF(ISBLANK(INDEX('Policy Characteristics'!B:B,MATCH($C764,'Policy Characteristics'!$C:$C,0))),"",INDEX('Policy Characteristics'!B:B,MATCH($C764,'Policy Characteristics'!$C:$C,0)))</f>
        <v>Industry Energy Efficiency Standards</v>
      </c>
      <c r="C764" s="293" t="str">
        <f t="shared" si="38"/>
        <v>Percentage Improvement in Eqpt Efficiency Standards above BAU</v>
      </c>
      <c r="D764" s="299" t="s">
        <v>743</v>
      </c>
      <c r="E764" s="298" t="s">
        <v>807</v>
      </c>
      <c r="F764" t="s">
        <v>744</v>
      </c>
      <c r="G764" s="298" t="s">
        <v>821</v>
      </c>
      <c r="H764" s="20">
        <v>974</v>
      </c>
      <c r="I764" s="295" t="s">
        <v>660</v>
      </c>
      <c r="J764" s="296" t="str">
        <f>IF(ISBLANK(INDEX('Policy Characteristics'!D:D,MATCH($C764,'Policy Characteristics'!$C:$C,0))),"",INDEX('Policy Characteristics'!D:D,MATCH($C764,'Policy Characteristics'!$C:$C,0)))</f>
        <v>Industry Energy Efficiency Standards</v>
      </c>
      <c r="K764" s="293" t="str">
        <f>IF(ISBLANK(INDEX('Policy Characteristics'!E:E,MATCH($C764,'Policy Characteristics'!$C:$C,0))),"",INDEX('Policy Characteristics'!E:E,MATCH($C764,'Policy Characteristics'!$C:$C,0)))</f>
        <v>indst efficiency standards</v>
      </c>
      <c r="L764" s="237">
        <f>IF(ISBLANK(INDEX('Policy Characteristics'!F:F,MATCH($C764,'Policy Characteristics'!$C:$C,0))),"",INDEX('Policy Characteristics'!F:F,MATCH($C764,'Policy Characteristics'!$C:$C,0)))</f>
        <v>0</v>
      </c>
      <c r="M764" s="237">
        <f>IF(ISBLANK(INDEX('Policy Characteristics'!G:G,MATCH($C764,'Policy Characteristics'!$C:$C,0))),"",INDEX('Policy Characteristics'!G:G,MATCH($C764,'Policy Characteristics'!$C:$C,0)))</f>
        <v>0.25</v>
      </c>
      <c r="N764" s="237">
        <f>IF(ISBLANK(INDEX('Policy Characteristics'!H:H,MATCH($C764,'Policy Characteristics'!$C:$C,0))),"",INDEX('Policy Characteristics'!H:H,MATCH($C764,'Policy Characteristics'!$C:$C,0)))</f>
        <v>0.01</v>
      </c>
      <c r="O764" s="293" t="str">
        <f>IF(ISBLANK(INDEX('Policy Characteristics'!I:I,MATCH($C764,'Policy Characteristics'!$C:$C,0))),"",INDEX('Policy Characteristics'!I:I,MATCH($C764,'Policy Characteristics'!$C:$C,0)))</f>
        <v>% reduction in energy use</v>
      </c>
      <c r="P764" s="293"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4" s="293" t="str">
        <f>IF(ISBLANK(INDEX('Policy Characteristics'!K:K,MATCH($C764,'Policy Characteristics'!$C:$C,0))),"",INDEX('Policy Characteristics'!K:K,MATCH($C764,'Policy Characteristics'!$C:$C,0)))</f>
        <v>industry-ag-main.html#eff-stds</v>
      </c>
      <c r="R764" s="293" t="str">
        <f>IF(ISBLANK(INDEX('Policy Characteristics'!L:L,MATCH($C764,'Policy Characteristics'!$C:$C,0))),"",INDEX('Policy Characteristics'!L:L,MATCH($C764,'Policy Characteristics'!$C:$C,0)))</f>
        <v>industry-energy-efficiency-standards.html</v>
      </c>
    </row>
    <row r="765" spans="1:18" s="293" customFormat="1" x14ac:dyDescent="0.25">
      <c r="A765" s="293" t="str">
        <f>IF(ISBLANK(INDEX('Policy Characteristics'!A:A,MATCH($C765,'Policy Characteristics'!$C:$C,0))),"",INDEX('Policy Characteristics'!A:A,MATCH($C765,'Policy Characteristics'!$C:$C,0)))</f>
        <v>Industry</v>
      </c>
      <c r="B765" s="294" t="str">
        <f>IF(ISBLANK(INDEX('Policy Characteristics'!B:B,MATCH($C765,'Policy Characteristics'!$C:$C,0))),"",INDEX('Policy Characteristics'!B:B,MATCH($C765,'Policy Characteristics'!$C:$C,0)))</f>
        <v>Industry Energy Efficiency Standards</v>
      </c>
      <c r="C765" s="293" t="str">
        <f t="shared" si="38"/>
        <v>Percentage Improvement in Eqpt Efficiency Standards above BAU</v>
      </c>
      <c r="D765" s="299" t="s">
        <v>743</v>
      </c>
      <c r="E765" s="298" t="s">
        <v>809</v>
      </c>
      <c r="F765" t="s">
        <v>744</v>
      </c>
      <c r="G765" s="298" t="s">
        <v>822</v>
      </c>
      <c r="H765" s="20">
        <v>975</v>
      </c>
      <c r="I765" s="295" t="s">
        <v>650</v>
      </c>
      <c r="J765" s="296" t="str">
        <f>IF(ISBLANK(INDEX('Policy Characteristics'!D:D,MATCH($C765,'Policy Characteristics'!$C:$C,0))),"",INDEX('Policy Characteristics'!D:D,MATCH($C765,'Policy Characteristics'!$C:$C,0)))</f>
        <v>Industry Energy Efficiency Standards</v>
      </c>
      <c r="K765" s="293" t="str">
        <f>IF(ISBLANK(INDEX('Policy Characteristics'!E:E,MATCH($C765,'Policy Characteristics'!$C:$C,0))),"",INDEX('Policy Characteristics'!E:E,MATCH($C765,'Policy Characteristics'!$C:$C,0)))</f>
        <v>indst efficiency standards</v>
      </c>
      <c r="L765" s="237">
        <f>IF(ISBLANK(INDEX('Policy Characteristics'!F:F,MATCH($C765,'Policy Characteristics'!$C:$C,0))),"",INDEX('Policy Characteristics'!F:F,MATCH($C765,'Policy Characteristics'!$C:$C,0)))</f>
        <v>0</v>
      </c>
      <c r="M765" s="237">
        <f>IF(ISBLANK(INDEX('Policy Characteristics'!G:G,MATCH($C765,'Policy Characteristics'!$C:$C,0))),"",INDEX('Policy Characteristics'!G:G,MATCH($C765,'Policy Characteristics'!$C:$C,0)))</f>
        <v>0.25</v>
      </c>
      <c r="N765" s="237">
        <f>IF(ISBLANK(INDEX('Policy Characteristics'!H:H,MATCH($C765,'Policy Characteristics'!$C:$C,0))),"",INDEX('Policy Characteristics'!H:H,MATCH($C765,'Policy Characteristics'!$C:$C,0)))</f>
        <v>0.01</v>
      </c>
      <c r="O765" s="293" t="str">
        <f>IF(ISBLANK(INDEX('Policy Characteristics'!I:I,MATCH($C765,'Policy Characteristics'!$C:$C,0))),"",INDEX('Policy Characteristics'!I:I,MATCH($C765,'Policy Characteristics'!$C:$C,0)))</f>
        <v>% reduction in energy use</v>
      </c>
      <c r="P765" s="293"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5" s="293" t="str">
        <f>IF(ISBLANK(INDEX('Policy Characteristics'!K:K,MATCH($C765,'Policy Characteristics'!$C:$C,0))),"",INDEX('Policy Characteristics'!K:K,MATCH($C765,'Policy Characteristics'!$C:$C,0)))</f>
        <v>industry-ag-main.html#eff-stds</v>
      </c>
      <c r="R765" s="293" t="str">
        <f>IF(ISBLANK(INDEX('Policy Characteristics'!L:L,MATCH($C765,'Policy Characteristics'!$C:$C,0))),"",INDEX('Policy Characteristics'!L:L,MATCH($C765,'Policy Characteristics'!$C:$C,0)))</f>
        <v>industry-energy-efficiency-standards.html</v>
      </c>
    </row>
    <row r="766" spans="1:18" s="293" customFormat="1" x14ac:dyDescent="0.25">
      <c r="A766" s="293" t="str">
        <f>IF(ISBLANK(INDEX('Policy Characteristics'!A:A,MATCH($C766,'Policy Characteristics'!$C:$C,0))),"",INDEX('Policy Characteristics'!A:A,MATCH($C766,'Policy Characteristics'!$C:$C,0)))</f>
        <v>Industry</v>
      </c>
      <c r="B766" s="294" t="str">
        <f>IF(ISBLANK(INDEX('Policy Characteristics'!B:B,MATCH($C766,'Policy Characteristics'!$C:$C,0))),"",INDEX('Policy Characteristics'!B:B,MATCH($C766,'Policy Characteristics'!$C:$C,0)))</f>
        <v>Industry Energy Efficiency Standards</v>
      </c>
      <c r="C766" s="293" t="str">
        <f t="shared" si="38"/>
        <v>Percentage Improvement in Eqpt Efficiency Standards above BAU</v>
      </c>
      <c r="D766" s="299" t="s">
        <v>743</v>
      </c>
      <c r="E766" s="298" t="s">
        <v>811</v>
      </c>
      <c r="F766" t="s">
        <v>744</v>
      </c>
      <c r="G766" s="298" t="s">
        <v>823</v>
      </c>
      <c r="H766" s="20">
        <v>976</v>
      </c>
      <c r="I766" s="295" t="s">
        <v>660</v>
      </c>
      <c r="J766" s="296" t="str">
        <f>IF(ISBLANK(INDEX('Policy Characteristics'!D:D,MATCH($C766,'Policy Characteristics'!$C:$C,0))),"",INDEX('Policy Characteristics'!D:D,MATCH($C766,'Policy Characteristics'!$C:$C,0)))</f>
        <v>Industry Energy Efficiency Standards</v>
      </c>
      <c r="K766" s="293" t="str">
        <f>IF(ISBLANK(INDEX('Policy Characteristics'!E:E,MATCH($C766,'Policy Characteristics'!$C:$C,0))),"",INDEX('Policy Characteristics'!E:E,MATCH($C766,'Policy Characteristics'!$C:$C,0)))</f>
        <v>indst efficiency standards</v>
      </c>
      <c r="L766" s="237">
        <f>IF(ISBLANK(INDEX('Policy Characteristics'!F:F,MATCH($C766,'Policy Characteristics'!$C:$C,0))),"",INDEX('Policy Characteristics'!F:F,MATCH($C766,'Policy Characteristics'!$C:$C,0)))</f>
        <v>0</v>
      </c>
      <c r="M766" s="237">
        <f>IF(ISBLANK(INDEX('Policy Characteristics'!G:G,MATCH($C766,'Policy Characteristics'!$C:$C,0))),"",INDEX('Policy Characteristics'!G:G,MATCH($C766,'Policy Characteristics'!$C:$C,0)))</f>
        <v>0.25</v>
      </c>
      <c r="N766" s="237">
        <f>IF(ISBLANK(INDEX('Policy Characteristics'!H:H,MATCH($C766,'Policy Characteristics'!$C:$C,0))),"",INDEX('Policy Characteristics'!H:H,MATCH($C766,'Policy Characteristics'!$C:$C,0)))</f>
        <v>0.01</v>
      </c>
      <c r="O766" s="293" t="str">
        <f>IF(ISBLANK(INDEX('Policy Characteristics'!I:I,MATCH($C766,'Policy Characteristics'!$C:$C,0))),"",INDEX('Policy Characteristics'!I:I,MATCH($C766,'Policy Characteristics'!$C:$C,0)))</f>
        <v>% reduction in energy use</v>
      </c>
      <c r="P766" s="293"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6" s="293" t="str">
        <f>IF(ISBLANK(INDEX('Policy Characteristics'!K:K,MATCH($C766,'Policy Characteristics'!$C:$C,0))),"",INDEX('Policy Characteristics'!K:K,MATCH($C766,'Policy Characteristics'!$C:$C,0)))</f>
        <v>industry-ag-main.html#eff-stds</v>
      </c>
      <c r="R766" s="293" t="str">
        <f>IF(ISBLANK(INDEX('Policy Characteristics'!L:L,MATCH($C766,'Policy Characteristics'!$C:$C,0))),"",INDEX('Policy Characteristics'!L:L,MATCH($C766,'Policy Characteristics'!$C:$C,0)))</f>
        <v>industry-energy-efficiency-standards.html</v>
      </c>
    </row>
    <row r="767" spans="1:18" s="293" customFormat="1" x14ac:dyDescent="0.25">
      <c r="A767" s="293" t="str">
        <f>IF(ISBLANK(INDEX('Policy Characteristics'!A:A,MATCH($C767,'Policy Characteristics'!$C:$C,0))),"",INDEX('Policy Characteristics'!A:A,MATCH($C767,'Policy Characteristics'!$C:$C,0)))</f>
        <v>Industry</v>
      </c>
      <c r="B767" s="294" t="str">
        <f>IF(ISBLANK(INDEX('Policy Characteristics'!B:B,MATCH($C767,'Policy Characteristics'!$C:$C,0))),"",INDEX('Policy Characteristics'!B:B,MATCH($C767,'Policy Characteristics'!$C:$C,0)))</f>
        <v>Industry Energy Efficiency Standards</v>
      </c>
      <c r="C767" s="293" t="str">
        <f t="shared" si="38"/>
        <v>Percentage Improvement in Eqpt Efficiency Standards above BAU</v>
      </c>
      <c r="D767" s="299" t="s">
        <v>743</v>
      </c>
      <c r="E767" s="298" t="s">
        <v>813</v>
      </c>
      <c r="F767" t="s">
        <v>744</v>
      </c>
      <c r="G767" s="298" t="s">
        <v>824</v>
      </c>
      <c r="H767" s="20">
        <v>977</v>
      </c>
      <c r="I767" s="295" t="s">
        <v>660</v>
      </c>
      <c r="J767" s="296" t="str">
        <f>IF(ISBLANK(INDEX('Policy Characteristics'!D:D,MATCH($C767,'Policy Characteristics'!$C:$C,0))),"",INDEX('Policy Characteristics'!D:D,MATCH($C767,'Policy Characteristics'!$C:$C,0)))</f>
        <v>Industry Energy Efficiency Standards</v>
      </c>
      <c r="K767" s="293" t="str">
        <f>IF(ISBLANK(INDEX('Policy Characteristics'!E:E,MATCH($C767,'Policy Characteristics'!$C:$C,0))),"",INDEX('Policy Characteristics'!E:E,MATCH($C767,'Policy Characteristics'!$C:$C,0)))</f>
        <v>indst efficiency standards</v>
      </c>
      <c r="L767" s="237">
        <f>IF(ISBLANK(INDEX('Policy Characteristics'!F:F,MATCH($C767,'Policy Characteristics'!$C:$C,0))),"",INDEX('Policy Characteristics'!F:F,MATCH($C767,'Policy Characteristics'!$C:$C,0)))</f>
        <v>0</v>
      </c>
      <c r="M767" s="237">
        <f>IF(ISBLANK(INDEX('Policy Characteristics'!G:G,MATCH($C767,'Policy Characteristics'!$C:$C,0))),"",INDEX('Policy Characteristics'!G:G,MATCH($C767,'Policy Characteristics'!$C:$C,0)))</f>
        <v>0.25</v>
      </c>
      <c r="N767" s="237">
        <f>IF(ISBLANK(INDEX('Policy Characteristics'!H:H,MATCH($C767,'Policy Characteristics'!$C:$C,0))),"",INDEX('Policy Characteristics'!H:H,MATCH($C767,'Policy Characteristics'!$C:$C,0)))</f>
        <v>0.01</v>
      </c>
      <c r="O767" s="293" t="str">
        <f>IF(ISBLANK(INDEX('Policy Characteristics'!I:I,MATCH($C767,'Policy Characteristics'!$C:$C,0))),"",INDEX('Policy Characteristics'!I:I,MATCH($C767,'Policy Characteristics'!$C:$C,0)))</f>
        <v>% reduction in energy use</v>
      </c>
      <c r="P767" s="293"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7" s="293" t="str">
        <f>IF(ISBLANK(INDEX('Policy Characteristics'!K:K,MATCH($C767,'Policy Characteristics'!$C:$C,0))),"",INDEX('Policy Characteristics'!K:K,MATCH($C767,'Policy Characteristics'!$C:$C,0)))</f>
        <v>industry-ag-main.html#eff-stds</v>
      </c>
      <c r="R767" s="293" t="str">
        <f>IF(ISBLANK(INDEX('Policy Characteristics'!L:L,MATCH($C767,'Policy Characteristics'!$C:$C,0))),"",INDEX('Policy Characteristics'!L:L,MATCH($C767,'Policy Characteristics'!$C:$C,0)))</f>
        <v>industry-energy-efficiency-standards.html</v>
      </c>
    </row>
    <row r="768" spans="1:18" s="293" customFormat="1" x14ac:dyDescent="0.25">
      <c r="A768" s="293" t="str">
        <f>IF(ISBLANK(INDEX('Policy Characteristics'!A:A,MATCH($C768,'Policy Characteristics'!$C:$C,0))),"",INDEX('Policy Characteristics'!A:A,MATCH($C768,'Policy Characteristics'!$C:$C,0)))</f>
        <v>Industry</v>
      </c>
      <c r="B768" s="294" t="str">
        <f>IF(ISBLANK(INDEX('Policy Characteristics'!B:B,MATCH($C768,'Policy Characteristics'!$C:$C,0))),"",INDEX('Policy Characteristics'!B:B,MATCH($C768,'Policy Characteristics'!$C:$C,0)))</f>
        <v>Industry Energy Efficiency Standards</v>
      </c>
      <c r="C768" s="293" t="str">
        <f t="shared" si="38"/>
        <v>Percentage Improvement in Eqpt Efficiency Standards above BAU</v>
      </c>
      <c r="D768" s="299" t="s">
        <v>745</v>
      </c>
      <c r="E768" s="298" t="s">
        <v>795</v>
      </c>
      <c r="F768" t="s">
        <v>746</v>
      </c>
      <c r="G768" s="298" t="s">
        <v>815</v>
      </c>
      <c r="H768" s="20">
        <v>978</v>
      </c>
      <c r="I768" s="295" t="s">
        <v>650</v>
      </c>
      <c r="J768" s="296" t="str">
        <f>IF(ISBLANK(INDEX('Policy Characteristics'!D:D,MATCH($C768,'Policy Characteristics'!$C:$C,0))),"",INDEX('Policy Characteristics'!D:D,MATCH($C768,'Policy Characteristics'!$C:$C,0)))</f>
        <v>Industry Energy Efficiency Standards</v>
      </c>
      <c r="K768" s="293" t="str">
        <f>IF(ISBLANK(INDEX('Policy Characteristics'!E:E,MATCH($C768,'Policy Characteristics'!$C:$C,0))),"",INDEX('Policy Characteristics'!E:E,MATCH($C768,'Policy Characteristics'!$C:$C,0)))</f>
        <v>indst efficiency standards</v>
      </c>
      <c r="L768" s="237">
        <f>IF(ISBLANK(INDEX('Policy Characteristics'!F:F,MATCH($C768,'Policy Characteristics'!$C:$C,0))),"",INDEX('Policy Characteristics'!F:F,MATCH($C768,'Policy Characteristics'!$C:$C,0)))</f>
        <v>0</v>
      </c>
      <c r="M768" s="237">
        <f>IF(ISBLANK(INDEX('Policy Characteristics'!G:G,MATCH($C768,'Policy Characteristics'!$C:$C,0))),"",INDEX('Policy Characteristics'!G:G,MATCH($C768,'Policy Characteristics'!$C:$C,0)))</f>
        <v>0.25</v>
      </c>
      <c r="N768" s="237">
        <f>IF(ISBLANK(INDEX('Policy Characteristics'!H:H,MATCH($C768,'Policy Characteristics'!$C:$C,0))),"",INDEX('Policy Characteristics'!H:H,MATCH($C768,'Policy Characteristics'!$C:$C,0)))</f>
        <v>0.01</v>
      </c>
      <c r="O768" s="293" t="str">
        <f>IF(ISBLANK(INDEX('Policy Characteristics'!I:I,MATCH($C768,'Policy Characteristics'!$C:$C,0))),"",INDEX('Policy Characteristics'!I:I,MATCH($C768,'Policy Characteristics'!$C:$C,0)))</f>
        <v>% reduction in energy use</v>
      </c>
      <c r="P768" s="293"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8" s="293" t="str">
        <f>IF(ISBLANK(INDEX('Policy Characteristics'!K:K,MATCH($C768,'Policy Characteristics'!$C:$C,0))),"",INDEX('Policy Characteristics'!K:K,MATCH($C768,'Policy Characteristics'!$C:$C,0)))</f>
        <v>industry-ag-main.html#eff-stds</v>
      </c>
      <c r="R768" s="293" t="str">
        <f>IF(ISBLANK(INDEX('Policy Characteristics'!L:L,MATCH($C768,'Policy Characteristics'!$C:$C,0))),"",INDEX('Policy Characteristics'!L:L,MATCH($C768,'Policy Characteristics'!$C:$C,0)))</f>
        <v>industry-energy-efficiency-standards.html</v>
      </c>
    </row>
    <row r="769" spans="1:18" s="293" customFormat="1" x14ac:dyDescent="0.25">
      <c r="A769" s="293" t="str">
        <f>IF(ISBLANK(INDEX('Policy Characteristics'!A:A,MATCH($C769,'Policy Characteristics'!$C:$C,0))),"",INDEX('Policy Characteristics'!A:A,MATCH($C769,'Policy Characteristics'!$C:$C,0)))</f>
        <v>Industry</v>
      </c>
      <c r="B769" s="294" t="str">
        <f>IF(ISBLANK(INDEX('Policy Characteristics'!B:B,MATCH($C769,'Policy Characteristics'!$C:$C,0))),"",INDEX('Policy Characteristics'!B:B,MATCH($C769,'Policy Characteristics'!$C:$C,0)))</f>
        <v>Industry Energy Efficiency Standards</v>
      </c>
      <c r="C769" s="293" t="str">
        <f t="shared" si="38"/>
        <v>Percentage Improvement in Eqpt Efficiency Standards above BAU</v>
      </c>
      <c r="D769" s="299" t="s">
        <v>745</v>
      </c>
      <c r="E769" s="298" t="s">
        <v>797</v>
      </c>
      <c r="F769" t="s">
        <v>746</v>
      </c>
      <c r="G769" s="298" t="s">
        <v>816</v>
      </c>
      <c r="H769" s="20">
        <v>979</v>
      </c>
      <c r="I769" s="295" t="s">
        <v>660</v>
      </c>
      <c r="J769" s="296" t="str">
        <f>IF(ISBLANK(INDEX('Policy Characteristics'!D:D,MATCH($C769,'Policy Characteristics'!$C:$C,0))),"",INDEX('Policy Characteristics'!D:D,MATCH($C769,'Policy Characteristics'!$C:$C,0)))</f>
        <v>Industry Energy Efficiency Standards</v>
      </c>
      <c r="K769" s="293" t="str">
        <f>IF(ISBLANK(INDEX('Policy Characteristics'!E:E,MATCH($C769,'Policy Characteristics'!$C:$C,0))),"",INDEX('Policy Characteristics'!E:E,MATCH($C769,'Policy Characteristics'!$C:$C,0)))</f>
        <v>indst efficiency standards</v>
      </c>
      <c r="L769" s="237">
        <f>IF(ISBLANK(INDEX('Policy Characteristics'!F:F,MATCH($C769,'Policy Characteristics'!$C:$C,0))),"",INDEX('Policy Characteristics'!F:F,MATCH($C769,'Policy Characteristics'!$C:$C,0)))</f>
        <v>0</v>
      </c>
      <c r="M769" s="237">
        <f>IF(ISBLANK(INDEX('Policy Characteristics'!G:G,MATCH($C769,'Policy Characteristics'!$C:$C,0))),"",INDEX('Policy Characteristics'!G:G,MATCH($C769,'Policy Characteristics'!$C:$C,0)))</f>
        <v>0.25</v>
      </c>
      <c r="N769" s="237">
        <f>IF(ISBLANK(INDEX('Policy Characteristics'!H:H,MATCH($C769,'Policy Characteristics'!$C:$C,0))),"",INDEX('Policy Characteristics'!H:H,MATCH($C769,'Policy Characteristics'!$C:$C,0)))</f>
        <v>0.01</v>
      </c>
      <c r="O769" s="293" t="str">
        <f>IF(ISBLANK(INDEX('Policy Characteristics'!I:I,MATCH($C769,'Policy Characteristics'!$C:$C,0))),"",INDEX('Policy Characteristics'!I:I,MATCH($C769,'Policy Characteristics'!$C:$C,0)))</f>
        <v>% reduction in energy use</v>
      </c>
      <c r="P769" s="293"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9" s="293" t="str">
        <f>IF(ISBLANK(INDEX('Policy Characteristics'!K:K,MATCH($C769,'Policy Characteristics'!$C:$C,0))),"",INDEX('Policy Characteristics'!K:K,MATCH($C769,'Policy Characteristics'!$C:$C,0)))</f>
        <v>industry-ag-main.html#eff-stds</v>
      </c>
      <c r="R769" s="293" t="str">
        <f>IF(ISBLANK(INDEX('Policy Characteristics'!L:L,MATCH($C769,'Policy Characteristics'!$C:$C,0))),"",INDEX('Policy Characteristics'!L:L,MATCH($C769,'Policy Characteristics'!$C:$C,0)))</f>
        <v>industry-energy-efficiency-standards.html</v>
      </c>
    </row>
    <row r="770" spans="1:18" s="293" customFormat="1" x14ac:dyDescent="0.25">
      <c r="A770" s="293" t="str">
        <f>IF(ISBLANK(INDEX('Policy Characteristics'!A:A,MATCH($C770,'Policy Characteristics'!$C:$C,0))),"",INDEX('Policy Characteristics'!A:A,MATCH($C770,'Policy Characteristics'!$C:$C,0)))</f>
        <v>Industry</v>
      </c>
      <c r="B770" s="294" t="str">
        <f>IF(ISBLANK(INDEX('Policy Characteristics'!B:B,MATCH($C770,'Policy Characteristics'!$C:$C,0))),"",INDEX('Policy Characteristics'!B:B,MATCH($C770,'Policy Characteristics'!$C:$C,0)))</f>
        <v>Industry Energy Efficiency Standards</v>
      </c>
      <c r="C770" s="293" t="str">
        <f t="shared" si="38"/>
        <v>Percentage Improvement in Eqpt Efficiency Standards above BAU</v>
      </c>
      <c r="D770" s="299" t="s">
        <v>745</v>
      </c>
      <c r="E770" s="298" t="s">
        <v>799</v>
      </c>
      <c r="F770" t="s">
        <v>746</v>
      </c>
      <c r="G770" s="298" t="s">
        <v>817</v>
      </c>
      <c r="H770" s="20">
        <v>980</v>
      </c>
      <c r="I770" s="295" t="s">
        <v>650</v>
      </c>
      <c r="J770" s="296" t="str">
        <f>IF(ISBLANK(INDEX('Policy Characteristics'!D:D,MATCH($C770,'Policy Characteristics'!$C:$C,0))),"",INDEX('Policy Characteristics'!D:D,MATCH($C770,'Policy Characteristics'!$C:$C,0)))</f>
        <v>Industry Energy Efficiency Standards</v>
      </c>
      <c r="K770" s="293" t="str">
        <f>IF(ISBLANK(INDEX('Policy Characteristics'!E:E,MATCH($C770,'Policy Characteristics'!$C:$C,0))),"",INDEX('Policy Characteristics'!E:E,MATCH($C770,'Policy Characteristics'!$C:$C,0)))</f>
        <v>indst efficiency standards</v>
      </c>
      <c r="L770" s="237">
        <f>IF(ISBLANK(INDEX('Policy Characteristics'!F:F,MATCH($C770,'Policy Characteristics'!$C:$C,0))),"",INDEX('Policy Characteristics'!F:F,MATCH($C770,'Policy Characteristics'!$C:$C,0)))</f>
        <v>0</v>
      </c>
      <c r="M770" s="237">
        <f>IF(ISBLANK(INDEX('Policy Characteristics'!G:G,MATCH($C770,'Policy Characteristics'!$C:$C,0))),"",INDEX('Policy Characteristics'!G:G,MATCH($C770,'Policy Characteristics'!$C:$C,0)))</f>
        <v>0.25</v>
      </c>
      <c r="N770" s="237">
        <f>IF(ISBLANK(INDEX('Policy Characteristics'!H:H,MATCH($C770,'Policy Characteristics'!$C:$C,0))),"",INDEX('Policy Characteristics'!H:H,MATCH($C770,'Policy Characteristics'!$C:$C,0)))</f>
        <v>0.01</v>
      </c>
      <c r="O770" s="293" t="str">
        <f>IF(ISBLANK(INDEX('Policy Characteristics'!I:I,MATCH($C770,'Policy Characteristics'!$C:$C,0))),"",INDEX('Policy Characteristics'!I:I,MATCH($C770,'Policy Characteristics'!$C:$C,0)))</f>
        <v>% reduction in energy use</v>
      </c>
      <c r="P770" s="293"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0" s="293" t="str">
        <f>IF(ISBLANK(INDEX('Policy Characteristics'!K:K,MATCH($C770,'Policy Characteristics'!$C:$C,0))),"",INDEX('Policy Characteristics'!K:K,MATCH($C770,'Policy Characteristics'!$C:$C,0)))</f>
        <v>industry-ag-main.html#eff-stds</v>
      </c>
      <c r="R770" s="293" t="str">
        <f>IF(ISBLANK(INDEX('Policy Characteristics'!L:L,MATCH($C770,'Policy Characteristics'!$C:$C,0))),"",INDEX('Policy Characteristics'!L:L,MATCH($C770,'Policy Characteristics'!$C:$C,0)))</f>
        <v>industry-energy-efficiency-standards.html</v>
      </c>
    </row>
    <row r="771" spans="1:18" s="293" customFormat="1" x14ac:dyDescent="0.25">
      <c r="A771" s="293" t="str">
        <f>IF(ISBLANK(INDEX('Policy Characteristics'!A:A,MATCH($C771,'Policy Characteristics'!$C:$C,0))),"",INDEX('Policy Characteristics'!A:A,MATCH($C771,'Policy Characteristics'!$C:$C,0)))</f>
        <v>Industry</v>
      </c>
      <c r="B771" s="294" t="str">
        <f>IF(ISBLANK(INDEX('Policy Characteristics'!B:B,MATCH($C771,'Policy Characteristics'!$C:$C,0))),"",INDEX('Policy Characteristics'!B:B,MATCH($C771,'Policy Characteristics'!$C:$C,0)))</f>
        <v>Industry Energy Efficiency Standards</v>
      </c>
      <c r="C771" s="293" t="str">
        <f t="shared" si="38"/>
        <v>Percentage Improvement in Eqpt Efficiency Standards above BAU</v>
      </c>
      <c r="D771" s="299" t="s">
        <v>745</v>
      </c>
      <c r="E771" s="298" t="s">
        <v>801</v>
      </c>
      <c r="F771" t="s">
        <v>746</v>
      </c>
      <c r="G771" s="298" t="s">
        <v>818</v>
      </c>
      <c r="H771" s="20">
        <v>981</v>
      </c>
      <c r="I771" s="295" t="s">
        <v>660</v>
      </c>
      <c r="J771" s="296" t="str">
        <f>IF(ISBLANK(INDEX('Policy Characteristics'!D:D,MATCH($C771,'Policy Characteristics'!$C:$C,0))),"",INDEX('Policy Characteristics'!D:D,MATCH($C771,'Policy Characteristics'!$C:$C,0)))</f>
        <v>Industry Energy Efficiency Standards</v>
      </c>
      <c r="K771" s="293" t="str">
        <f>IF(ISBLANK(INDEX('Policy Characteristics'!E:E,MATCH($C771,'Policy Characteristics'!$C:$C,0))),"",INDEX('Policy Characteristics'!E:E,MATCH($C771,'Policy Characteristics'!$C:$C,0)))</f>
        <v>indst efficiency standards</v>
      </c>
      <c r="L771" s="237">
        <f>IF(ISBLANK(INDEX('Policy Characteristics'!F:F,MATCH($C771,'Policy Characteristics'!$C:$C,0))),"",INDEX('Policy Characteristics'!F:F,MATCH($C771,'Policy Characteristics'!$C:$C,0)))</f>
        <v>0</v>
      </c>
      <c r="M771" s="237">
        <f>IF(ISBLANK(INDEX('Policy Characteristics'!G:G,MATCH($C771,'Policy Characteristics'!$C:$C,0))),"",INDEX('Policy Characteristics'!G:G,MATCH($C771,'Policy Characteristics'!$C:$C,0)))</f>
        <v>0.25</v>
      </c>
      <c r="N771" s="237">
        <f>IF(ISBLANK(INDEX('Policy Characteristics'!H:H,MATCH($C771,'Policy Characteristics'!$C:$C,0))),"",INDEX('Policy Characteristics'!H:H,MATCH($C771,'Policy Characteristics'!$C:$C,0)))</f>
        <v>0.01</v>
      </c>
      <c r="O771" s="293" t="str">
        <f>IF(ISBLANK(INDEX('Policy Characteristics'!I:I,MATCH($C771,'Policy Characteristics'!$C:$C,0))),"",INDEX('Policy Characteristics'!I:I,MATCH($C771,'Policy Characteristics'!$C:$C,0)))</f>
        <v>% reduction in energy use</v>
      </c>
      <c r="P771" s="293"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1" s="293" t="str">
        <f>IF(ISBLANK(INDEX('Policy Characteristics'!K:K,MATCH($C771,'Policy Characteristics'!$C:$C,0))),"",INDEX('Policy Characteristics'!K:K,MATCH($C771,'Policy Characteristics'!$C:$C,0)))</f>
        <v>industry-ag-main.html#eff-stds</v>
      </c>
      <c r="R771" s="293" t="str">
        <f>IF(ISBLANK(INDEX('Policy Characteristics'!L:L,MATCH($C771,'Policy Characteristics'!$C:$C,0))),"",INDEX('Policy Characteristics'!L:L,MATCH($C771,'Policy Characteristics'!$C:$C,0)))</f>
        <v>industry-energy-efficiency-standards.html</v>
      </c>
    </row>
    <row r="772" spans="1:18" s="293" customFormat="1" x14ac:dyDescent="0.25">
      <c r="A772" s="293" t="str">
        <f>IF(ISBLANK(INDEX('Policy Characteristics'!A:A,MATCH($C772,'Policy Characteristics'!$C:$C,0))),"",INDEX('Policy Characteristics'!A:A,MATCH($C772,'Policy Characteristics'!$C:$C,0)))</f>
        <v>Industry</v>
      </c>
      <c r="B772" s="294" t="str">
        <f>IF(ISBLANK(INDEX('Policy Characteristics'!B:B,MATCH($C772,'Policy Characteristics'!$C:$C,0))),"",INDEX('Policy Characteristics'!B:B,MATCH($C772,'Policy Characteristics'!$C:$C,0)))</f>
        <v>Industry Energy Efficiency Standards</v>
      </c>
      <c r="C772" s="293" t="str">
        <f t="shared" si="38"/>
        <v>Percentage Improvement in Eqpt Efficiency Standards above BAU</v>
      </c>
      <c r="D772" s="299" t="s">
        <v>745</v>
      </c>
      <c r="E772" s="298" t="s">
        <v>803</v>
      </c>
      <c r="F772" t="s">
        <v>746</v>
      </c>
      <c r="G772" s="298" t="s">
        <v>819</v>
      </c>
      <c r="H772" s="20">
        <v>982</v>
      </c>
      <c r="I772" s="295" t="s">
        <v>650</v>
      </c>
      <c r="J772" s="296" t="str">
        <f>IF(ISBLANK(INDEX('Policy Characteristics'!D:D,MATCH($C772,'Policy Characteristics'!$C:$C,0))),"",INDEX('Policy Characteristics'!D:D,MATCH($C772,'Policy Characteristics'!$C:$C,0)))</f>
        <v>Industry Energy Efficiency Standards</v>
      </c>
      <c r="K772" s="293" t="str">
        <f>IF(ISBLANK(INDEX('Policy Characteristics'!E:E,MATCH($C772,'Policy Characteristics'!$C:$C,0))),"",INDEX('Policy Characteristics'!E:E,MATCH($C772,'Policy Characteristics'!$C:$C,0)))</f>
        <v>indst efficiency standards</v>
      </c>
      <c r="L772" s="237">
        <f>IF(ISBLANK(INDEX('Policy Characteristics'!F:F,MATCH($C772,'Policy Characteristics'!$C:$C,0))),"",INDEX('Policy Characteristics'!F:F,MATCH($C772,'Policy Characteristics'!$C:$C,0)))</f>
        <v>0</v>
      </c>
      <c r="M772" s="237">
        <f>IF(ISBLANK(INDEX('Policy Characteristics'!G:G,MATCH($C772,'Policy Characteristics'!$C:$C,0))),"",INDEX('Policy Characteristics'!G:G,MATCH($C772,'Policy Characteristics'!$C:$C,0)))</f>
        <v>0.25</v>
      </c>
      <c r="N772" s="237">
        <f>IF(ISBLANK(INDEX('Policy Characteristics'!H:H,MATCH($C772,'Policy Characteristics'!$C:$C,0))),"",INDEX('Policy Characteristics'!H:H,MATCH($C772,'Policy Characteristics'!$C:$C,0)))</f>
        <v>0.01</v>
      </c>
      <c r="O772" s="293" t="str">
        <f>IF(ISBLANK(INDEX('Policy Characteristics'!I:I,MATCH($C772,'Policy Characteristics'!$C:$C,0))),"",INDEX('Policy Characteristics'!I:I,MATCH($C772,'Policy Characteristics'!$C:$C,0)))</f>
        <v>% reduction in energy use</v>
      </c>
      <c r="P772" s="293"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2" s="293" t="str">
        <f>IF(ISBLANK(INDEX('Policy Characteristics'!K:K,MATCH($C772,'Policy Characteristics'!$C:$C,0))),"",INDEX('Policy Characteristics'!K:K,MATCH($C772,'Policy Characteristics'!$C:$C,0)))</f>
        <v>industry-ag-main.html#eff-stds</v>
      </c>
      <c r="R772" s="293" t="str">
        <f>IF(ISBLANK(INDEX('Policy Characteristics'!L:L,MATCH($C772,'Policy Characteristics'!$C:$C,0))),"",INDEX('Policy Characteristics'!L:L,MATCH($C772,'Policy Characteristics'!$C:$C,0)))</f>
        <v>industry-energy-efficiency-standards.html</v>
      </c>
    </row>
    <row r="773" spans="1:18" s="293" customFormat="1" x14ac:dyDescent="0.25">
      <c r="A773" s="293" t="str">
        <f>IF(ISBLANK(INDEX('Policy Characteristics'!A:A,MATCH($C773,'Policy Characteristics'!$C:$C,0))),"",INDEX('Policy Characteristics'!A:A,MATCH($C773,'Policy Characteristics'!$C:$C,0)))</f>
        <v>Industry</v>
      </c>
      <c r="B773" s="294" t="str">
        <f>IF(ISBLANK(INDEX('Policy Characteristics'!B:B,MATCH($C773,'Policy Characteristics'!$C:$C,0))),"",INDEX('Policy Characteristics'!B:B,MATCH($C773,'Policy Characteristics'!$C:$C,0)))</f>
        <v>Industry Energy Efficiency Standards</v>
      </c>
      <c r="C773" s="293" t="str">
        <f t="shared" si="38"/>
        <v>Percentage Improvement in Eqpt Efficiency Standards above BAU</v>
      </c>
      <c r="D773" s="299" t="s">
        <v>745</v>
      </c>
      <c r="E773" s="298" t="s">
        <v>805</v>
      </c>
      <c r="F773" t="s">
        <v>746</v>
      </c>
      <c r="G773" s="298" t="s">
        <v>820</v>
      </c>
      <c r="H773" s="20">
        <v>983</v>
      </c>
      <c r="I773" s="295" t="s">
        <v>660</v>
      </c>
      <c r="J773" s="296" t="str">
        <f>IF(ISBLANK(INDEX('Policy Characteristics'!D:D,MATCH($C773,'Policy Characteristics'!$C:$C,0))),"",INDEX('Policy Characteristics'!D:D,MATCH($C773,'Policy Characteristics'!$C:$C,0)))</f>
        <v>Industry Energy Efficiency Standards</v>
      </c>
      <c r="K773" s="293" t="str">
        <f>IF(ISBLANK(INDEX('Policy Characteristics'!E:E,MATCH($C773,'Policy Characteristics'!$C:$C,0))),"",INDEX('Policy Characteristics'!E:E,MATCH($C773,'Policy Characteristics'!$C:$C,0)))</f>
        <v>indst efficiency standards</v>
      </c>
      <c r="L773" s="237">
        <f>IF(ISBLANK(INDEX('Policy Characteristics'!F:F,MATCH($C773,'Policy Characteristics'!$C:$C,0))),"",INDEX('Policy Characteristics'!F:F,MATCH($C773,'Policy Characteristics'!$C:$C,0)))</f>
        <v>0</v>
      </c>
      <c r="M773" s="237">
        <f>IF(ISBLANK(INDEX('Policy Characteristics'!G:G,MATCH($C773,'Policy Characteristics'!$C:$C,0))),"",INDEX('Policy Characteristics'!G:G,MATCH($C773,'Policy Characteristics'!$C:$C,0)))</f>
        <v>0.25</v>
      </c>
      <c r="N773" s="237">
        <f>IF(ISBLANK(INDEX('Policy Characteristics'!H:H,MATCH($C773,'Policy Characteristics'!$C:$C,0))),"",INDEX('Policy Characteristics'!H:H,MATCH($C773,'Policy Characteristics'!$C:$C,0)))</f>
        <v>0.01</v>
      </c>
      <c r="O773" s="293" t="str">
        <f>IF(ISBLANK(INDEX('Policy Characteristics'!I:I,MATCH($C773,'Policy Characteristics'!$C:$C,0))),"",INDEX('Policy Characteristics'!I:I,MATCH($C773,'Policy Characteristics'!$C:$C,0)))</f>
        <v>% reduction in energy use</v>
      </c>
      <c r="P773" s="293"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3" s="293" t="str">
        <f>IF(ISBLANK(INDEX('Policy Characteristics'!K:K,MATCH($C773,'Policy Characteristics'!$C:$C,0))),"",INDEX('Policy Characteristics'!K:K,MATCH($C773,'Policy Characteristics'!$C:$C,0)))</f>
        <v>industry-ag-main.html#eff-stds</v>
      </c>
      <c r="R773" s="293" t="str">
        <f>IF(ISBLANK(INDEX('Policy Characteristics'!L:L,MATCH($C773,'Policy Characteristics'!$C:$C,0))),"",INDEX('Policy Characteristics'!L:L,MATCH($C773,'Policy Characteristics'!$C:$C,0)))</f>
        <v>industry-energy-efficiency-standards.html</v>
      </c>
    </row>
    <row r="774" spans="1:18" s="293" customFormat="1" x14ac:dyDescent="0.25">
      <c r="A774" s="293" t="str">
        <f>IF(ISBLANK(INDEX('Policy Characteristics'!A:A,MATCH($C774,'Policy Characteristics'!$C:$C,0))),"",INDEX('Policy Characteristics'!A:A,MATCH($C774,'Policy Characteristics'!$C:$C,0)))</f>
        <v>Industry</v>
      </c>
      <c r="B774" s="294" t="str">
        <f>IF(ISBLANK(INDEX('Policy Characteristics'!B:B,MATCH($C774,'Policy Characteristics'!$C:$C,0))),"",INDEX('Policy Characteristics'!B:B,MATCH($C774,'Policy Characteristics'!$C:$C,0)))</f>
        <v>Industry Energy Efficiency Standards</v>
      </c>
      <c r="C774" s="293" t="str">
        <f t="shared" si="38"/>
        <v>Percentage Improvement in Eqpt Efficiency Standards above BAU</v>
      </c>
      <c r="D774" s="299" t="s">
        <v>745</v>
      </c>
      <c r="E774" s="298" t="s">
        <v>807</v>
      </c>
      <c r="F774" t="s">
        <v>746</v>
      </c>
      <c r="G774" s="298" t="s">
        <v>821</v>
      </c>
      <c r="H774" s="20">
        <v>984</v>
      </c>
      <c r="I774" s="295" t="s">
        <v>660</v>
      </c>
      <c r="J774" s="296" t="str">
        <f>IF(ISBLANK(INDEX('Policy Characteristics'!D:D,MATCH($C774,'Policy Characteristics'!$C:$C,0))),"",INDEX('Policy Characteristics'!D:D,MATCH($C774,'Policy Characteristics'!$C:$C,0)))</f>
        <v>Industry Energy Efficiency Standards</v>
      </c>
      <c r="K774" s="293" t="str">
        <f>IF(ISBLANK(INDEX('Policy Characteristics'!E:E,MATCH($C774,'Policy Characteristics'!$C:$C,0))),"",INDEX('Policy Characteristics'!E:E,MATCH($C774,'Policy Characteristics'!$C:$C,0)))</f>
        <v>indst efficiency standards</v>
      </c>
      <c r="L774" s="237">
        <f>IF(ISBLANK(INDEX('Policy Characteristics'!F:F,MATCH($C774,'Policy Characteristics'!$C:$C,0))),"",INDEX('Policy Characteristics'!F:F,MATCH($C774,'Policy Characteristics'!$C:$C,0)))</f>
        <v>0</v>
      </c>
      <c r="M774" s="237">
        <f>IF(ISBLANK(INDEX('Policy Characteristics'!G:G,MATCH($C774,'Policy Characteristics'!$C:$C,0))),"",INDEX('Policy Characteristics'!G:G,MATCH($C774,'Policy Characteristics'!$C:$C,0)))</f>
        <v>0.25</v>
      </c>
      <c r="N774" s="237">
        <f>IF(ISBLANK(INDEX('Policy Characteristics'!H:H,MATCH($C774,'Policy Characteristics'!$C:$C,0))),"",INDEX('Policy Characteristics'!H:H,MATCH($C774,'Policy Characteristics'!$C:$C,0)))</f>
        <v>0.01</v>
      </c>
      <c r="O774" s="293" t="str">
        <f>IF(ISBLANK(INDEX('Policy Characteristics'!I:I,MATCH($C774,'Policy Characteristics'!$C:$C,0))),"",INDEX('Policy Characteristics'!I:I,MATCH($C774,'Policy Characteristics'!$C:$C,0)))</f>
        <v>% reduction in energy use</v>
      </c>
      <c r="P774" s="293"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4" s="293" t="str">
        <f>IF(ISBLANK(INDEX('Policy Characteristics'!K:K,MATCH($C774,'Policy Characteristics'!$C:$C,0))),"",INDEX('Policy Characteristics'!K:K,MATCH($C774,'Policy Characteristics'!$C:$C,0)))</f>
        <v>industry-ag-main.html#eff-stds</v>
      </c>
      <c r="R774" s="293" t="str">
        <f>IF(ISBLANK(INDEX('Policy Characteristics'!L:L,MATCH($C774,'Policy Characteristics'!$C:$C,0))),"",INDEX('Policy Characteristics'!L:L,MATCH($C774,'Policy Characteristics'!$C:$C,0)))</f>
        <v>industry-energy-efficiency-standards.html</v>
      </c>
    </row>
    <row r="775" spans="1:18" s="293" customFormat="1" x14ac:dyDescent="0.25">
      <c r="A775" s="293" t="str">
        <f>IF(ISBLANK(INDEX('Policy Characteristics'!A:A,MATCH($C775,'Policy Characteristics'!$C:$C,0))),"",INDEX('Policy Characteristics'!A:A,MATCH($C775,'Policy Characteristics'!$C:$C,0)))</f>
        <v>Industry</v>
      </c>
      <c r="B775" s="294" t="str">
        <f>IF(ISBLANK(INDEX('Policy Characteristics'!B:B,MATCH($C775,'Policy Characteristics'!$C:$C,0))),"",INDEX('Policy Characteristics'!B:B,MATCH($C775,'Policy Characteristics'!$C:$C,0)))</f>
        <v>Industry Energy Efficiency Standards</v>
      </c>
      <c r="C775" s="293" t="str">
        <f t="shared" si="38"/>
        <v>Percentage Improvement in Eqpt Efficiency Standards above BAU</v>
      </c>
      <c r="D775" s="299" t="s">
        <v>745</v>
      </c>
      <c r="E775" s="298" t="s">
        <v>809</v>
      </c>
      <c r="F775" t="s">
        <v>746</v>
      </c>
      <c r="G775" s="298" t="s">
        <v>822</v>
      </c>
      <c r="H775" s="20">
        <v>985</v>
      </c>
      <c r="I775" s="295" t="s">
        <v>650</v>
      </c>
      <c r="J775" s="296" t="str">
        <f>IF(ISBLANK(INDEX('Policy Characteristics'!D:D,MATCH($C775,'Policy Characteristics'!$C:$C,0))),"",INDEX('Policy Characteristics'!D:D,MATCH($C775,'Policy Characteristics'!$C:$C,0)))</f>
        <v>Industry Energy Efficiency Standards</v>
      </c>
      <c r="K775" s="293" t="str">
        <f>IF(ISBLANK(INDEX('Policy Characteristics'!E:E,MATCH($C775,'Policy Characteristics'!$C:$C,0))),"",INDEX('Policy Characteristics'!E:E,MATCH($C775,'Policy Characteristics'!$C:$C,0)))</f>
        <v>indst efficiency standards</v>
      </c>
      <c r="L775" s="237">
        <f>IF(ISBLANK(INDEX('Policy Characteristics'!F:F,MATCH($C775,'Policy Characteristics'!$C:$C,0))),"",INDEX('Policy Characteristics'!F:F,MATCH($C775,'Policy Characteristics'!$C:$C,0)))</f>
        <v>0</v>
      </c>
      <c r="M775" s="237">
        <f>IF(ISBLANK(INDEX('Policy Characteristics'!G:G,MATCH($C775,'Policy Characteristics'!$C:$C,0))),"",INDEX('Policy Characteristics'!G:G,MATCH($C775,'Policy Characteristics'!$C:$C,0)))</f>
        <v>0.25</v>
      </c>
      <c r="N775" s="237">
        <f>IF(ISBLANK(INDEX('Policy Characteristics'!H:H,MATCH($C775,'Policy Characteristics'!$C:$C,0))),"",INDEX('Policy Characteristics'!H:H,MATCH($C775,'Policy Characteristics'!$C:$C,0)))</f>
        <v>0.01</v>
      </c>
      <c r="O775" s="293" t="str">
        <f>IF(ISBLANK(INDEX('Policy Characteristics'!I:I,MATCH($C775,'Policy Characteristics'!$C:$C,0))),"",INDEX('Policy Characteristics'!I:I,MATCH($C775,'Policy Characteristics'!$C:$C,0)))</f>
        <v>% reduction in energy use</v>
      </c>
      <c r="P775" s="293"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5" s="293" t="str">
        <f>IF(ISBLANK(INDEX('Policy Characteristics'!K:K,MATCH($C775,'Policy Characteristics'!$C:$C,0))),"",INDEX('Policy Characteristics'!K:K,MATCH($C775,'Policy Characteristics'!$C:$C,0)))</f>
        <v>industry-ag-main.html#eff-stds</v>
      </c>
      <c r="R775" s="293" t="str">
        <f>IF(ISBLANK(INDEX('Policy Characteristics'!L:L,MATCH($C775,'Policy Characteristics'!$C:$C,0))),"",INDEX('Policy Characteristics'!L:L,MATCH($C775,'Policy Characteristics'!$C:$C,0)))</f>
        <v>industry-energy-efficiency-standards.html</v>
      </c>
    </row>
    <row r="776" spans="1:18" s="293" customFormat="1" x14ac:dyDescent="0.25">
      <c r="A776" s="293" t="str">
        <f>IF(ISBLANK(INDEX('Policy Characteristics'!A:A,MATCH($C776,'Policy Characteristics'!$C:$C,0))),"",INDEX('Policy Characteristics'!A:A,MATCH($C776,'Policy Characteristics'!$C:$C,0)))</f>
        <v>Industry</v>
      </c>
      <c r="B776" s="294" t="str">
        <f>IF(ISBLANK(INDEX('Policy Characteristics'!B:B,MATCH($C776,'Policy Characteristics'!$C:$C,0))),"",INDEX('Policy Characteristics'!B:B,MATCH($C776,'Policy Characteristics'!$C:$C,0)))</f>
        <v>Industry Energy Efficiency Standards</v>
      </c>
      <c r="C776" s="293" t="str">
        <f t="shared" si="38"/>
        <v>Percentage Improvement in Eqpt Efficiency Standards above BAU</v>
      </c>
      <c r="D776" s="299" t="s">
        <v>745</v>
      </c>
      <c r="E776" s="298" t="s">
        <v>811</v>
      </c>
      <c r="F776" t="s">
        <v>746</v>
      </c>
      <c r="G776" s="298" t="s">
        <v>823</v>
      </c>
      <c r="H776" s="20">
        <v>986</v>
      </c>
      <c r="I776" s="295" t="s">
        <v>660</v>
      </c>
      <c r="J776" s="296" t="str">
        <f>IF(ISBLANK(INDEX('Policy Characteristics'!D:D,MATCH($C776,'Policy Characteristics'!$C:$C,0))),"",INDEX('Policy Characteristics'!D:D,MATCH($C776,'Policy Characteristics'!$C:$C,0)))</f>
        <v>Industry Energy Efficiency Standards</v>
      </c>
      <c r="K776" s="293" t="str">
        <f>IF(ISBLANK(INDEX('Policy Characteristics'!E:E,MATCH($C776,'Policy Characteristics'!$C:$C,0))),"",INDEX('Policy Characteristics'!E:E,MATCH($C776,'Policy Characteristics'!$C:$C,0)))</f>
        <v>indst efficiency standards</v>
      </c>
      <c r="L776" s="237">
        <f>IF(ISBLANK(INDEX('Policy Characteristics'!F:F,MATCH($C776,'Policy Characteristics'!$C:$C,0))),"",INDEX('Policy Characteristics'!F:F,MATCH($C776,'Policy Characteristics'!$C:$C,0)))</f>
        <v>0</v>
      </c>
      <c r="M776" s="237">
        <f>IF(ISBLANK(INDEX('Policy Characteristics'!G:G,MATCH($C776,'Policy Characteristics'!$C:$C,0))),"",INDEX('Policy Characteristics'!G:G,MATCH($C776,'Policy Characteristics'!$C:$C,0)))</f>
        <v>0.25</v>
      </c>
      <c r="N776" s="237">
        <f>IF(ISBLANK(INDEX('Policy Characteristics'!H:H,MATCH($C776,'Policy Characteristics'!$C:$C,0))),"",INDEX('Policy Characteristics'!H:H,MATCH($C776,'Policy Characteristics'!$C:$C,0)))</f>
        <v>0.01</v>
      </c>
      <c r="O776" s="293" t="str">
        <f>IF(ISBLANK(INDEX('Policy Characteristics'!I:I,MATCH($C776,'Policy Characteristics'!$C:$C,0))),"",INDEX('Policy Characteristics'!I:I,MATCH($C776,'Policy Characteristics'!$C:$C,0)))</f>
        <v>% reduction in energy use</v>
      </c>
      <c r="P776" s="293"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6" s="293" t="str">
        <f>IF(ISBLANK(INDEX('Policy Characteristics'!K:K,MATCH($C776,'Policy Characteristics'!$C:$C,0))),"",INDEX('Policy Characteristics'!K:K,MATCH($C776,'Policy Characteristics'!$C:$C,0)))</f>
        <v>industry-ag-main.html#eff-stds</v>
      </c>
      <c r="R776" s="293" t="str">
        <f>IF(ISBLANK(INDEX('Policy Characteristics'!L:L,MATCH($C776,'Policy Characteristics'!$C:$C,0))),"",INDEX('Policy Characteristics'!L:L,MATCH($C776,'Policy Characteristics'!$C:$C,0)))</f>
        <v>industry-energy-efficiency-standards.html</v>
      </c>
    </row>
    <row r="777" spans="1:18" s="293" customFormat="1" x14ac:dyDescent="0.25">
      <c r="A777" s="293" t="str">
        <f>IF(ISBLANK(INDEX('Policy Characteristics'!A:A,MATCH($C777,'Policy Characteristics'!$C:$C,0))),"",INDEX('Policy Characteristics'!A:A,MATCH($C777,'Policy Characteristics'!$C:$C,0)))</f>
        <v>Industry</v>
      </c>
      <c r="B777" s="294" t="str">
        <f>IF(ISBLANK(INDEX('Policy Characteristics'!B:B,MATCH($C777,'Policy Characteristics'!$C:$C,0))),"",INDEX('Policy Characteristics'!B:B,MATCH($C777,'Policy Characteristics'!$C:$C,0)))</f>
        <v>Industry Energy Efficiency Standards</v>
      </c>
      <c r="C777" s="293" t="str">
        <f t="shared" si="38"/>
        <v>Percentage Improvement in Eqpt Efficiency Standards above BAU</v>
      </c>
      <c r="D777" s="299" t="s">
        <v>745</v>
      </c>
      <c r="E777" s="298" t="s">
        <v>813</v>
      </c>
      <c r="F777" t="s">
        <v>746</v>
      </c>
      <c r="G777" s="298" t="s">
        <v>824</v>
      </c>
      <c r="H777" s="20">
        <v>987</v>
      </c>
      <c r="I777" s="295" t="s">
        <v>660</v>
      </c>
      <c r="J777" s="296" t="str">
        <f>IF(ISBLANK(INDEX('Policy Characteristics'!D:D,MATCH($C777,'Policy Characteristics'!$C:$C,0))),"",INDEX('Policy Characteristics'!D:D,MATCH($C777,'Policy Characteristics'!$C:$C,0)))</f>
        <v>Industry Energy Efficiency Standards</v>
      </c>
      <c r="K777" s="293" t="str">
        <f>IF(ISBLANK(INDEX('Policy Characteristics'!E:E,MATCH($C777,'Policy Characteristics'!$C:$C,0))),"",INDEX('Policy Characteristics'!E:E,MATCH($C777,'Policy Characteristics'!$C:$C,0)))</f>
        <v>indst efficiency standards</v>
      </c>
      <c r="L777" s="237">
        <f>IF(ISBLANK(INDEX('Policy Characteristics'!F:F,MATCH($C777,'Policy Characteristics'!$C:$C,0))),"",INDEX('Policy Characteristics'!F:F,MATCH($C777,'Policy Characteristics'!$C:$C,0)))</f>
        <v>0</v>
      </c>
      <c r="M777" s="237">
        <f>IF(ISBLANK(INDEX('Policy Characteristics'!G:G,MATCH($C777,'Policy Characteristics'!$C:$C,0))),"",INDEX('Policy Characteristics'!G:G,MATCH($C777,'Policy Characteristics'!$C:$C,0)))</f>
        <v>0.25</v>
      </c>
      <c r="N777" s="237">
        <f>IF(ISBLANK(INDEX('Policy Characteristics'!H:H,MATCH($C777,'Policy Characteristics'!$C:$C,0))),"",INDEX('Policy Characteristics'!H:H,MATCH($C777,'Policy Characteristics'!$C:$C,0)))</f>
        <v>0.01</v>
      </c>
      <c r="O777" s="293" t="str">
        <f>IF(ISBLANK(INDEX('Policy Characteristics'!I:I,MATCH($C777,'Policy Characteristics'!$C:$C,0))),"",INDEX('Policy Characteristics'!I:I,MATCH($C777,'Policy Characteristics'!$C:$C,0)))</f>
        <v>% reduction in energy use</v>
      </c>
      <c r="P777" s="293"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7" s="293" t="str">
        <f>IF(ISBLANK(INDEX('Policy Characteristics'!K:K,MATCH($C777,'Policy Characteristics'!$C:$C,0))),"",INDEX('Policy Characteristics'!K:K,MATCH($C777,'Policy Characteristics'!$C:$C,0)))</f>
        <v>industry-ag-main.html#eff-stds</v>
      </c>
      <c r="R777" s="293" t="str">
        <f>IF(ISBLANK(INDEX('Policy Characteristics'!L:L,MATCH($C777,'Policy Characteristics'!$C:$C,0))),"",INDEX('Policy Characteristics'!L:L,MATCH($C777,'Policy Characteristics'!$C:$C,0)))</f>
        <v>industry-energy-efficiency-standards.html</v>
      </c>
    </row>
    <row r="778" spans="1:18" s="293" customFormat="1" x14ac:dyDescent="0.25">
      <c r="A778" s="293" t="str">
        <f>IF(ISBLANK(INDEX('Policy Characteristics'!A:A,MATCH($C778,'Policy Characteristics'!$C:$C,0))),"",INDEX('Policy Characteristics'!A:A,MATCH($C778,'Policy Characteristics'!$C:$C,0)))</f>
        <v>Industry</v>
      </c>
      <c r="B778" s="294" t="str">
        <f>IF(ISBLANK(INDEX('Policy Characteristics'!B:B,MATCH($C778,'Policy Characteristics'!$C:$C,0))),"",INDEX('Policy Characteristics'!B:B,MATCH($C778,'Policy Characteristics'!$C:$C,0)))</f>
        <v>Industry Energy Efficiency Standards</v>
      </c>
      <c r="C778" s="293" t="str">
        <f t="shared" si="38"/>
        <v>Percentage Improvement in Eqpt Efficiency Standards above BAU</v>
      </c>
      <c r="D778" s="299" t="s">
        <v>747</v>
      </c>
      <c r="E778" s="298" t="s">
        <v>795</v>
      </c>
      <c r="F778" t="s">
        <v>748</v>
      </c>
      <c r="G778" s="298" t="s">
        <v>815</v>
      </c>
      <c r="H778" s="20">
        <v>988</v>
      </c>
      <c r="I778" s="295" t="s">
        <v>650</v>
      </c>
      <c r="J778" s="296" t="str">
        <f>IF(ISBLANK(INDEX('Policy Characteristics'!D:D,MATCH($C778,'Policy Characteristics'!$C:$C,0))),"",INDEX('Policy Characteristics'!D:D,MATCH($C778,'Policy Characteristics'!$C:$C,0)))</f>
        <v>Industry Energy Efficiency Standards</v>
      </c>
      <c r="K778" s="293" t="str">
        <f>IF(ISBLANK(INDEX('Policy Characteristics'!E:E,MATCH($C778,'Policy Characteristics'!$C:$C,0))),"",INDEX('Policy Characteristics'!E:E,MATCH($C778,'Policy Characteristics'!$C:$C,0)))</f>
        <v>indst efficiency standards</v>
      </c>
      <c r="L778" s="237">
        <f>IF(ISBLANK(INDEX('Policy Characteristics'!F:F,MATCH($C778,'Policy Characteristics'!$C:$C,0))),"",INDEX('Policy Characteristics'!F:F,MATCH($C778,'Policy Characteristics'!$C:$C,0)))</f>
        <v>0</v>
      </c>
      <c r="M778" s="237">
        <f>IF(ISBLANK(INDEX('Policy Characteristics'!G:G,MATCH($C778,'Policy Characteristics'!$C:$C,0))),"",INDEX('Policy Characteristics'!G:G,MATCH($C778,'Policy Characteristics'!$C:$C,0)))</f>
        <v>0.25</v>
      </c>
      <c r="N778" s="237">
        <f>IF(ISBLANK(INDEX('Policy Characteristics'!H:H,MATCH($C778,'Policy Characteristics'!$C:$C,0))),"",INDEX('Policy Characteristics'!H:H,MATCH($C778,'Policy Characteristics'!$C:$C,0)))</f>
        <v>0.01</v>
      </c>
      <c r="O778" s="293" t="str">
        <f>IF(ISBLANK(INDEX('Policy Characteristics'!I:I,MATCH($C778,'Policy Characteristics'!$C:$C,0))),"",INDEX('Policy Characteristics'!I:I,MATCH($C778,'Policy Characteristics'!$C:$C,0)))</f>
        <v>% reduction in energy use</v>
      </c>
      <c r="P778" s="293"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8" s="293" t="str">
        <f>IF(ISBLANK(INDEX('Policy Characteristics'!K:K,MATCH($C778,'Policy Characteristics'!$C:$C,0))),"",INDEX('Policy Characteristics'!K:K,MATCH($C778,'Policy Characteristics'!$C:$C,0)))</f>
        <v>industry-ag-main.html#eff-stds</v>
      </c>
      <c r="R778" s="293" t="str">
        <f>IF(ISBLANK(INDEX('Policy Characteristics'!L:L,MATCH($C778,'Policy Characteristics'!$C:$C,0))),"",INDEX('Policy Characteristics'!L:L,MATCH($C778,'Policy Characteristics'!$C:$C,0)))</f>
        <v>industry-energy-efficiency-standards.html</v>
      </c>
    </row>
    <row r="779" spans="1:18" s="293" customFormat="1" x14ac:dyDescent="0.25">
      <c r="A779" s="293" t="str">
        <f>IF(ISBLANK(INDEX('Policy Characteristics'!A:A,MATCH($C779,'Policy Characteristics'!$C:$C,0))),"",INDEX('Policy Characteristics'!A:A,MATCH($C779,'Policy Characteristics'!$C:$C,0)))</f>
        <v>Industry</v>
      </c>
      <c r="B779" s="294" t="str">
        <f>IF(ISBLANK(INDEX('Policy Characteristics'!B:B,MATCH($C779,'Policy Characteristics'!$C:$C,0))),"",INDEX('Policy Characteristics'!B:B,MATCH($C779,'Policy Characteristics'!$C:$C,0)))</f>
        <v>Industry Energy Efficiency Standards</v>
      </c>
      <c r="C779" s="293" t="str">
        <f t="shared" si="38"/>
        <v>Percentage Improvement in Eqpt Efficiency Standards above BAU</v>
      </c>
      <c r="D779" s="299" t="s">
        <v>747</v>
      </c>
      <c r="E779" s="298" t="s">
        <v>797</v>
      </c>
      <c r="F779" t="s">
        <v>748</v>
      </c>
      <c r="G779" s="298" t="s">
        <v>816</v>
      </c>
      <c r="H779" s="20">
        <v>989</v>
      </c>
      <c r="I779" s="295" t="s">
        <v>660</v>
      </c>
      <c r="J779" s="296" t="str">
        <f>IF(ISBLANK(INDEX('Policy Characteristics'!D:D,MATCH($C779,'Policy Characteristics'!$C:$C,0))),"",INDEX('Policy Characteristics'!D:D,MATCH($C779,'Policy Characteristics'!$C:$C,0)))</f>
        <v>Industry Energy Efficiency Standards</v>
      </c>
      <c r="K779" s="293" t="str">
        <f>IF(ISBLANK(INDEX('Policy Characteristics'!E:E,MATCH($C779,'Policy Characteristics'!$C:$C,0))),"",INDEX('Policy Characteristics'!E:E,MATCH($C779,'Policy Characteristics'!$C:$C,0)))</f>
        <v>indst efficiency standards</v>
      </c>
      <c r="L779" s="237">
        <f>IF(ISBLANK(INDEX('Policy Characteristics'!F:F,MATCH($C779,'Policy Characteristics'!$C:$C,0))),"",INDEX('Policy Characteristics'!F:F,MATCH($C779,'Policy Characteristics'!$C:$C,0)))</f>
        <v>0</v>
      </c>
      <c r="M779" s="237">
        <f>IF(ISBLANK(INDEX('Policy Characteristics'!G:G,MATCH($C779,'Policy Characteristics'!$C:$C,0))),"",INDEX('Policy Characteristics'!G:G,MATCH($C779,'Policy Characteristics'!$C:$C,0)))</f>
        <v>0.25</v>
      </c>
      <c r="N779" s="237">
        <f>IF(ISBLANK(INDEX('Policy Characteristics'!H:H,MATCH($C779,'Policy Characteristics'!$C:$C,0))),"",INDEX('Policy Characteristics'!H:H,MATCH($C779,'Policy Characteristics'!$C:$C,0)))</f>
        <v>0.01</v>
      </c>
      <c r="O779" s="293" t="str">
        <f>IF(ISBLANK(INDEX('Policy Characteristics'!I:I,MATCH($C779,'Policy Characteristics'!$C:$C,0))),"",INDEX('Policy Characteristics'!I:I,MATCH($C779,'Policy Characteristics'!$C:$C,0)))</f>
        <v>% reduction in energy use</v>
      </c>
      <c r="P779" s="293"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9" s="293" t="str">
        <f>IF(ISBLANK(INDEX('Policy Characteristics'!K:K,MATCH($C779,'Policy Characteristics'!$C:$C,0))),"",INDEX('Policy Characteristics'!K:K,MATCH($C779,'Policy Characteristics'!$C:$C,0)))</f>
        <v>industry-ag-main.html#eff-stds</v>
      </c>
      <c r="R779" s="293" t="str">
        <f>IF(ISBLANK(INDEX('Policy Characteristics'!L:L,MATCH($C779,'Policy Characteristics'!$C:$C,0))),"",INDEX('Policy Characteristics'!L:L,MATCH($C779,'Policy Characteristics'!$C:$C,0)))</f>
        <v>industry-energy-efficiency-standards.html</v>
      </c>
    </row>
    <row r="780" spans="1:18" s="293" customFormat="1" x14ac:dyDescent="0.25">
      <c r="A780" s="293" t="str">
        <f>IF(ISBLANK(INDEX('Policy Characteristics'!A:A,MATCH($C780,'Policy Characteristics'!$C:$C,0))),"",INDEX('Policy Characteristics'!A:A,MATCH($C780,'Policy Characteristics'!$C:$C,0)))</f>
        <v>Industry</v>
      </c>
      <c r="B780" s="294" t="str">
        <f>IF(ISBLANK(INDEX('Policy Characteristics'!B:B,MATCH($C780,'Policy Characteristics'!$C:$C,0))),"",INDEX('Policy Characteristics'!B:B,MATCH($C780,'Policy Characteristics'!$C:$C,0)))</f>
        <v>Industry Energy Efficiency Standards</v>
      </c>
      <c r="C780" s="293" t="str">
        <f t="shared" si="38"/>
        <v>Percentage Improvement in Eqpt Efficiency Standards above BAU</v>
      </c>
      <c r="D780" s="299" t="s">
        <v>747</v>
      </c>
      <c r="E780" s="298" t="s">
        <v>799</v>
      </c>
      <c r="F780" t="s">
        <v>748</v>
      </c>
      <c r="G780" s="298" t="s">
        <v>817</v>
      </c>
      <c r="H780" s="20">
        <v>990</v>
      </c>
      <c r="I780" s="295" t="s">
        <v>650</v>
      </c>
      <c r="J780" s="296" t="str">
        <f>IF(ISBLANK(INDEX('Policy Characteristics'!D:D,MATCH($C780,'Policy Characteristics'!$C:$C,0))),"",INDEX('Policy Characteristics'!D:D,MATCH($C780,'Policy Characteristics'!$C:$C,0)))</f>
        <v>Industry Energy Efficiency Standards</v>
      </c>
      <c r="K780" s="293" t="str">
        <f>IF(ISBLANK(INDEX('Policy Characteristics'!E:E,MATCH($C780,'Policy Characteristics'!$C:$C,0))),"",INDEX('Policy Characteristics'!E:E,MATCH($C780,'Policy Characteristics'!$C:$C,0)))</f>
        <v>indst efficiency standards</v>
      </c>
      <c r="L780" s="237">
        <f>IF(ISBLANK(INDEX('Policy Characteristics'!F:F,MATCH($C780,'Policy Characteristics'!$C:$C,0))),"",INDEX('Policy Characteristics'!F:F,MATCH($C780,'Policy Characteristics'!$C:$C,0)))</f>
        <v>0</v>
      </c>
      <c r="M780" s="237">
        <f>IF(ISBLANK(INDEX('Policy Characteristics'!G:G,MATCH($C780,'Policy Characteristics'!$C:$C,0))),"",INDEX('Policy Characteristics'!G:G,MATCH($C780,'Policy Characteristics'!$C:$C,0)))</f>
        <v>0.25</v>
      </c>
      <c r="N780" s="237">
        <f>IF(ISBLANK(INDEX('Policy Characteristics'!H:H,MATCH($C780,'Policy Characteristics'!$C:$C,0))),"",INDEX('Policy Characteristics'!H:H,MATCH($C780,'Policy Characteristics'!$C:$C,0)))</f>
        <v>0.01</v>
      </c>
      <c r="O780" s="293" t="str">
        <f>IF(ISBLANK(INDEX('Policy Characteristics'!I:I,MATCH($C780,'Policy Characteristics'!$C:$C,0))),"",INDEX('Policy Characteristics'!I:I,MATCH($C780,'Policy Characteristics'!$C:$C,0)))</f>
        <v>% reduction in energy use</v>
      </c>
      <c r="P780" s="293"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0" s="293" t="str">
        <f>IF(ISBLANK(INDEX('Policy Characteristics'!K:K,MATCH($C780,'Policy Characteristics'!$C:$C,0))),"",INDEX('Policy Characteristics'!K:K,MATCH($C780,'Policy Characteristics'!$C:$C,0)))</f>
        <v>industry-ag-main.html#eff-stds</v>
      </c>
      <c r="R780" s="293" t="str">
        <f>IF(ISBLANK(INDEX('Policy Characteristics'!L:L,MATCH($C780,'Policy Characteristics'!$C:$C,0))),"",INDEX('Policy Characteristics'!L:L,MATCH($C780,'Policy Characteristics'!$C:$C,0)))</f>
        <v>industry-energy-efficiency-standards.html</v>
      </c>
    </row>
    <row r="781" spans="1:18" s="293" customFormat="1" x14ac:dyDescent="0.25">
      <c r="A781" s="293" t="str">
        <f>IF(ISBLANK(INDEX('Policy Characteristics'!A:A,MATCH($C781,'Policy Characteristics'!$C:$C,0))),"",INDEX('Policy Characteristics'!A:A,MATCH($C781,'Policy Characteristics'!$C:$C,0)))</f>
        <v>Industry</v>
      </c>
      <c r="B781" s="294" t="str">
        <f>IF(ISBLANK(INDEX('Policy Characteristics'!B:B,MATCH($C781,'Policy Characteristics'!$C:$C,0))),"",INDEX('Policy Characteristics'!B:B,MATCH($C781,'Policy Characteristics'!$C:$C,0)))</f>
        <v>Industry Energy Efficiency Standards</v>
      </c>
      <c r="C781" s="293" t="str">
        <f t="shared" si="38"/>
        <v>Percentage Improvement in Eqpt Efficiency Standards above BAU</v>
      </c>
      <c r="D781" s="299" t="s">
        <v>747</v>
      </c>
      <c r="E781" s="298" t="s">
        <v>801</v>
      </c>
      <c r="F781" t="s">
        <v>748</v>
      </c>
      <c r="G781" s="298" t="s">
        <v>818</v>
      </c>
      <c r="H781" s="20">
        <v>991</v>
      </c>
      <c r="I781" s="295" t="s">
        <v>660</v>
      </c>
      <c r="J781" s="296" t="str">
        <f>IF(ISBLANK(INDEX('Policy Characteristics'!D:D,MATCH($C781,'Policy Characteristics'!$C:$C,0))),"",INDEX('Policy Characteristics'!D:D,MATCH($C781,'Policy Characteristics'!$C:$C,0)))</f>
        <v>Industry Energy Efficiency Standards</v>
      </c>
      <c r="K781" s="293" t="str">
        <f>IF(ISBLANK(INDEX('Policy Characteristics'!E:E,MATCH($C781,'Policy Characteristics'!$C:$C,0))),"",INDEX('Policy Characteristics'!E:E,MATCH($C781,'Policy Characteristics'!$C:$C,0)))</f>
        <v>indst efficiency standards</v>
      </c>
      <c r="L781" s="237">
        <f>IF(ISBLANK(INDEX('Policy Characteristics'!F:F,MATCH($C781,'Policy Characteristics'!$C:$C,0))),"",INDEX('Policy Characteristics'!F:F,MATCH($C781,'Policy Characteristics'!$C:$C,0)))</f>
        <v>0</v>
      </c>
      <c r="M781" s="237">
        <f>IF(ISBLANK(INDEX('Policy Characteristics'!G:G,MATCH($C781,'Policy Characteristics'!$C:$C,0))),"",INDEX('Policy Characteristics'!G:G,MATCH($C781,'Policy Characteristics'!$C:$C,0)))</f>
        <v>0.25</v>
      </c>
      <c r="N781" s="237">
        <f>IF(ISBLANK(INDEX('Policy Characteristics'!H:H,MATCH($C781,'Policy Characteristics'!$C:$C,0))),"",INDEX('Policy Characteristics'!H:H,MATCH($C781,'Policy Characteristics'!$C:$C,0)))</f>
        <v>0.01</v>
      </c>
      <c r="O781" s="293" t="str">
        <f>IF(ISBLANK(INDEX('Policy Characteristics'!I:I,MATCH($C781,'Policy Characteristics'!$C:$C,0))),"",INDEX('Policy Characteristics'!I:I,MATCH($C781,'Policy Characteristics'!$C:$C,0)))</f>
        <v>% reduction in energy use</v>
      </c>
      <c r="P781" s="293"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1" s="293" t="str">
        <f>IF(ISBLANK(INDEX('Policy Characteristics'!K:K,MATCH($C781,'Policy Characteristics'!$C:$C,0))),"",INDEX('Policy Characteristics'!K:K,MATCH($C781,'Policy Characteristics'!$C:$C,0)))</f>
        <v>industry-ag-main.html#eff-stds</v>
      </c>
      <c r="R781" s="293" t="str">
        <f>IF(ISBLANK(INDEX('Policy Characteristics'!L:L,MATCH($C781,'Policy Characteristics'!$C:$C,0))),"",INDEX('Policy Characteristics'!L:L,MATCH($C781,'Policy Characteristics'!$C:$C,0)))</f>
        <v>industry-energy-efficiency-standards.html</v>
      </c>
    </row>
    <row r="782" spans="1:18" s="293" customFormat="1" x14ac:dyDescent="0.25">
      <c r="A782" s="293" t="str">
        <f>IF(ISBLANK(INDEX('Policy Characteristics'!A:A,MATCH($C782,'Policy Characteristics'!$C:$C,0))),"",INDEX('Policy Characteristics'!A:A,MATCH($C782,'Policy Characteristics'!$C:$C,0)))</f>
        <v>Industry</v>
      </c>
      <c r="B782" s="294" t="str">
        <f>IF(ISBLANK(INDEX('Policy Characteristics'!B:B,MATCH($C782,'Policy Characteristics'!$C:$C,0))),"",INDEX('Policy Characteristics'!B:B,MATCH($C782,'Policy Characteristics'!$C:$C,0)))</f>
        <v>Industry Energy Efficiency Standards</v>
      </c>
      <c r="C782" s="293" t="str">
        <f t="shared" si="38"/>
        <v>Percentage Improvement in Eqpt Efficiency Standards above BAU</v>
      </c>
      <c r="D782" s="299" t="s">
        <v>747</v>
      </c>
      <c r="E782" s="298" t="s">
        <v>803</v>
      </c>
      <c r="F782" t="s">
        <v>748</v>
      </c>
      <c r="G782" s="298" t="s">
        <v>819</v>
      </c>
      <c r="H782" s="20">
        <v>992</v>
      </c>
      <c r="I782" s="295" t="s">
        <v>650</v>
      </c>
      <c r="J782" s="296" t="str">
        <f>IF(ISBLANK(INDEX('Policy Characteristics'!D:D,MATCH($C782,'Policy Characteristics'!$C:$C,0))),"",INDEX('Policy Characteristics'!D:D,MATCH($C782,'Policy Characteristics'!$C:$C,0)))</f>
        <v>Industry Energy Efficiency Standards</v>
      </c>
      <c r="K782" s="293" t="str">
        <f>IF(ISBLANK(INDEX('Policy Characteristics'!E:E,MATCH($C782,'Policy Characteristics'!$C:$C,0))),"",INDEX('Policy Characteristics'!E:E,MATCH($C782,'Policy Characteristics'!$C:$C,0)))</f>
        <v>indst efficiency standards</v>
      </c>
      <c r="L782" s="237">
        <f>IF(ISBLANK(INDEX('Policy Characteristics'!F:F,MATCH($C782,'Policy Characteristics'!$C:$C,0))),"",INDEX('Policy Characteristics'!F:F,MATCH($C782,'Policy Characteristics'!$C:$C,0)))</f>
        <v>0</v>
      </c>
      <c r="M782" s="237">
        <f>IF(ISBLANK(INDEX('Policy Characteristics'!G:G,MATCH($C782,'Policy Characteristics'!$C:$C,0))),"",INDEX('Policy Characteristics'!G:G,MATCH($C782,'Policy Characteristics'!$C:$C,0)))</f>
        <v>0.25</v>
      </c>
      <c r="N782" s="237">
        <f>IF(ISBLANK(INDEX('Policy Characteristics'!H:H,MATCH($C782,'Policy Characteristics'!$C:$C,0))),"",INDEX('Policy Characteristics'!H:H,MATCH($C782,'Policy Characteristics'!$C:$C,0)))</f>
        <v>0.01</v>
      </c>
      <c r="O782" s="293" t="str">
        <f>IF(ISBLANK(INDEX('Policy Characteristics'!I:I,MATCH($C782,'Policy Characteristics'!$C:$C,0))),"",INDEX('Policy Characteristics'!I:I,MATCH($C782,'Policy Characteristics'!$C:$C,0)))</f>
        <v>% reduction in energy use</v>
      </c>
      <c r="P782" s="293"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2" s="293" t="str">
        <f>IF(ISBLANK(INDEX('Policy Characteristics'!K:K,MATCH($C782,'Policy Characteristics'!$C:$C,0))),"",INDEX('Policy Characteristics'!K:K,MATCH($C782,'Policy Characteristics'!$C:$C,0)))</f>
        <v>industry-ag-main.html#eff-stds</v>
      </c>
      <c r="R782" s="293" t="str">
        <f>IF(ISBLANK(INDEX('Policy Characteristics'!L:L,MATCH($C782,'Policy Characteristics'!$C:$C,0))),"",INDEX('Policy Characteristics'!L:L,MATCH($C782,'Policy Characteristics'!$C:$C,0)))</f>
        <v>industry-energy-efficiency-standards.html</v>
      </c>
    </row>
    <row r="783" spans="1:18" s="293" customFormat="1" x14ac:dyDescent="0.25">
      <c r="A783" s="293" t="str">
        <f>IF(ISBLANK(INDEX('Policy Characteristics'!A:A,MATCH($C783,'Policy Characteristics'!$C:$C,0))),"",INDEX('Policy Characteristics'!A:A,MATCH($C783,'Policy Characteristics'!$C:$C,0)))</f>
        <v>Industry</v>
      </c>
      <c r="B783" s="294" t="str">
        <f>IF(ISBLANK(INDEX('Policy Characteristics'!B:B,MATCH($C783,'Policy Characteristics'!$C:$C,0))),"",INDEX('Policy Characteristics'!B:B,MATCH($C783,'Policy Characteristics'!$C:$C,0)))</f>
        <v>Industry Energy Efficiency Standards</v>
      </c>
      <c r="C783" s="293" t="str">
        <f t="shared" si="38"/>
        <v>Percentage Improvement in Eqpt Efficiency Standards above BAU</v>
      </c>
      <c r="D783" s="299" t="s">
        <v>747</v>
      </c>
      <c r="E783" s="298" t="s">
        <v>805</v>
      </c>
      <c r="F783" t="s">
        <v>748</v>
      </c>
      <c r="G783" s="298" t="s">
        <v>820</v>
      </c>
      <c r="H783" s="20">
        <v>993</v>
      </c>
      <c r="I783" s="295" t="s">
        <v>660</v>
      </c>
      <c r="J783" s="296" t="str">
        <f>IF(ISBLANK(INDEX('Policy Characteristics'!D:D,MATCH($C783,'Policy Characteristics'!$C:$C,0))),"",INDEX('Policy Characteristics'!D:D,MATCH($C783,'Policy Characteristics'!$C:$C,0)))</f>
        <v>Industry Energy Efficiency Standards</v>
      </c>
      <c r="K783" s="293" t="str">
        <f>IF(ISBLANK(INDEX('Policy Characteristics'!E:E,MATCH($C783,'Policy Characteristics'!$C:$C,0))),"",INDEX('Policy Characteristics'!E:E,MATCH($C783,'Policy Characteristics'!$C:$C,0)))</f>
        <v>indst efficiency standards</v>
      </c>
      <c r="L783" s="237">
        <f>IF(ISBLANK(INDEX('Policy Characteristics'!F:F,MATCH($C783,'Policy Characteristics'!$C:$C,0))),"",INDEX('Policy Characteristics'!F:F,MATCH($C783,'Policy Characteristics'!$C:$C,0)))</f>
        <v>0</v>
      </c>
      <c r="M783" s="237">
        <f>IF(ISBLANK(INDEX('Policy Characteristics'!G:G,MATCH($C783,'Policy Characteristics'!$C:$C,0))),"",INDEX('Policy Characteristics'!G:G,MATCH($C783,'Policy Characteristics'!$C:$C,0)))</f>
        <v>0.25</v>
      </c>
      <c r="N783" s="237">
        <f>IF(ISBLANK(INDEX('Policy Characteristics'!H:H,MATCH($C783,'Policy Characteristics'!$C:$C,0))),"",INDEX('Policy Characteristics'!H:H,MATCH($C783,'Policy Characteristics'!$C:$C,0)))</f>
        <v>0.01</v>
      </c>
      <c r="O783" s="293" t="str">
        <f>IF(ISBLANK(INDEX('Policy Characteristics'!I:I,MATCH($C783,'Policy Characteristics'!$C:$C,0))),"",INDEX('Policy Characteristics'!I:I,MATCH($C783,'Policy Characteristics'!$C:$C,0)))</f>
        <v>% reduction in energy use</v>
      </c>
      <c r="P783" s="293"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3" s="293" t="str">
        <f>IF(ISBLANK(INDEX('Policy Characteristics'!K:K,MATCH($C783,'Policy Characteristics'!$C:$C,0))),"",INDEX('Policy Characteristics'!K:K,MATCH($C783,'Policy Characteristics'!$C:$C,0)))</f>
        <v>industry-ag-main.html#eff-stds</v>
      </c>
      <c r="R783" s="293" t="str">
        <f>IF(ISBLANK(INDEX('Policy Characteristics'!L:L,MATCH($C783,'Policy Characteristics'!$C:$C,0))),"",INDEX('Policy Characteristics'!L:L,MATCH($C783,'Policy Characteristics'!$C:$C,0)))</f>
        <v>industry-energy-efficiency-standards.html</v>
      </c>
    </row>
    <row r="784" spans="1:18" s="293" customFormat="1" x14ac:dyDescent="0.25">
      <c r="A784" s="293" t="str">
        <f>IF(ISBLANK(INDEX('Policy Characteristics'!A:A,MATCH($C784,'Policy Characteristics'!$C:$C,0))),"",INDEX('Policy Characteristics'!A:A,MATCH($C784,'Policy Characteristics'!$C:$C,0)))</f>
        <v>Industry</v>
      </c>
      <c r="B784" s="294" t="str">
        <f>IF(ISBLANK(INDEX('Policy Characteristics'!B:B,MATCH($C784,'Policy Characteristics'!$C:$C,0))),"",INDEX('Policy Characteristics'!B:B,MATCH($C784,'Policy Characteristics'!$C:$C,0)))</f>
        <v>Industry Energy Efficiency Standards</v>
      </c>
      <c r="C784" s="293" t="str">
        <f t="shared" si="38"/>
        <v>Percentage Improvement in Eqpt Efficiency Standards above BAU</v>
      </c>
      <c r="D784" s="299" t="s">
        <v>747</v>
      </c>
      <c r="E784" s="298" t="s">
        <v>807</v>
      </c>
      <c r="F784" t="s">
        <v>748</v>
      </c>
      <c r="G784" s="298" t="s">
        <v>821</v>
      </c>
      <c r="H784" s="20">
        <v>994</v>
      </c>
      <c r="I784" s="295" t="s">
        <v>660</v>
      </c>
      <c r="J784" s="296" t="str">
        <f>IF(ISBLANK(INDEX('Policy Characteristics'!D:D,MATCH($C784,'Policy Characteristics'!$C:$C,0))),"",INDEX('Policy Characteristics'!D:D,MATCH($C784,'Policy Characteristics'!$C:$C,0)))</f>
        <v>Industry Energy Efficiency Standards</v>
      </c>
      <c r="K784" s="293" t="str">
        <f>IF(ISBLANK(INDEX('Policy Characteristics'!E:E,MATCH($C784,'Policy Characteristics'!$C:$C,0))),"",INDEX('Policy Characteristics'!E:E,MATCH($C784,'Policy Characteristics'!$C:$C,0)))</f>
        <v>indst efficiency standards</v>
      </c>
      <c r="L784" s="237">
        <f>IF(ISBLANK(INDEX('Policy Characteristics'!F:F,MATCH($C784,'Policy Characteristics'!$C:$C,0))),"",INDEX('Policy Characteristics'!F:F,MATCH($C784,'Policy Characteristics'!$C:$C,0)))</f>
        <v>0</v>
      </c>
      <c r="M784" s="237">
        <f>IF(ISBLANK(INDEX('Policy Characteristics'!G:G,MATCH($C784,'Policy Characteristics'!$C:$C,0))),"",INDEX('Policy Characteristics'!G:G,MATCH($C784,'Policy Characteristics'!$C:$C,0)))</f>
        <v>0.25</v>
      </c>
      <c r="N784" s="237">
        <f>IF(ISBLANK(INDEX('Policy Characteristics'!H:H,MATCH($C784,'Policy Characteristics'!$C:$C,0))),"",INDEX('Policy Characteristics'!H:H,MATCH($C784,'Policy Characteristics'!$C:$C,0)))</f>
        <v>0.01</v>
      </c>
      <c r="O784" s="293" t="str">
        <f>IF(ISBLANK(INDEX('Policy Characteristics'!I:I,MATCH($C784,'Policy Characteristics'!$C:$C,0))),"",INDEX('Policy Characteristics'!I:I,MATCH($C784,'Policy Characteristics'!$C:$C,0)))</f>
        <v>% reduction in energy use</v>
      </c>
      <c r="P784" s="293"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4" s="293" t="str">
        <f>IF(ISBLANK(INDEX('Policy Characteristics'!K:K,MATCH($C784,'Policy Characteristics'!$C:$C,0))),"",INDEX('Policy Characteristics'!K:K,MATCH($C784,'Policy Characteristics'!$C:$C,0)))</f>
        <v>industry-ag-main.html#eff-stds</v>
      </c>
      <c r="R784" s="293" t="str">
        <f>IF(ISBLANK(INDEX('Policy Characteristics'!L:L,MATCH($C784,'Policy Characteristics'!$C:$C,0))),"",INDEX('Policy Characteristics'!L:L,MATCH($C784,'Policy Characteristics'!$C:$C,0)))</f>
        <v>industry-energy-efficiency-standards.html</v>
      </c>
    </row>
    <row r="785" spans="1:18" s="293" customFormat="1" x14ac:dyDescent="0.25">
      <c r="A785" s="293" t="str">
        <f>IF(ISBLANK(INDEX('Policy Characteristics'!A:A,MATCH($C785,'Policy Characteristics'!$C:$C,0))),"",INDEX('Policy Characteristics'!A:A,MATCH($C785,'Policy Characteristics'!$C:$C,0)))</f>
        <v>Industry</v>
      </c>
      <c r="B785" s="294" t="str">
        <f>IF(ISBLANK(INDEX('Policy Characteristics'!B:B,MATCH($C785,'Policy Characteristics'!$C:$C,0))),"",INDEX('Policy Characteristics'!B:B,MATCH($C785,'Policy Characteristics'!$C:$C,0)))</f>
        <v>Industry Energy Efficiency Standards</v>
      </c>
      <c r="C785" s="293" t="str">
        <f t="shared" si="38"/>
        <v>Percentage Improvement in Eqpt Efficiency Standards above BAU</v>
      </c>
      <c r="D785" s="299" t="s">
        <v>747</v>
      </c>
      <c r="E785" s="298" t="s">
        <v>809</v>
      </c>
      <c r="F785" t="s">
        <v>748</v>
      </c>
      <c r="G785" s="298" t="s">
        <v>822</v>
      </c>
      <c r="H785" s="20">
        <v>995</v>
      </c>
      <c r="I785" s="295" t="s">
        <v>650</v>
      </c>
      <c r="J785" s="296" t="str">
        <f>IF(ISBLANK(INDEX('Policy Characteristics'!D:D,MATCH($C785,'Policy Characteristics'!$C:$C,0))),"",INDEX('Policy Characteristics'!D:D,MATCH($C785,'Policy Characteristics'!$C:$C,0)))</f>
        <v>Industry Energy Efficiency Standards</v>
      </c>
      <c r="K785" s="293" t="str">
        <f>IF(ISBLANK(INDEX('Policy Characteristics'!E:E,MATCH($C785,'Policy Characteristics'!$C:$C,0))),"",INDEX('Policy Characteristics'!E:E,MATCH($C785,'Policy Characteristics'!$C:$C,0)))</f>
        <v>indst efficiency standards</v>
      </c>
      <c r="L785" s="237">
        <f>IF(ISBLANK(INDEX('Policy Characteristics'!F:F,MATCH($C785,'Policy Characteristics'!$C:$C,0))),"",INDEX('Policy Characteristics'!F:F,MATCH($C785,'Policy Characteristics'!$C:$C,0)))</f>
        <v>0</v>
      </c>
      <c r="M785" s="237">
        <f>IF(ISBLANK(INDEX('Policy Characteristics'!G:G,MATCH($C785,'Policy Characteristics'!$C:$C,0))),"",INDEX('Policy Characteristics'!G:G,MATCH($C785,'Policy Characteristics'!$C:$C,0)))</f>
        <v>0.25</v>
      </c>
      <c r="N785" s="237">
        <f>IF(ISBLANK(INDEX('Policy Characteristics'!H:H,MATCH($C785,'Policy Characteristics'!$C:$C,0))),"",INDEX('Policy Characteristics'!H:H,MATCH($C785,'Policy Characteristics'!$C:$C,0)))</f>
        <v>0.01</v>
      </c>
      <c r="O785" s="293" t="str">
        <f>IF(ISBLANK(INDEX('Policy Characteristics'!I:I,MATCH($C785,'Policy Characteristics'!$C:$C,0))),"",INDEX('Policy Characteristics'!I:I,MATCH($C785,'Policy Characteristics'!$C:$C,0)))</f>
        <v>% reduction in energy use</v>
      </c>
      <c r="P785" s="293"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5" s="293" t="str">
        <f>IF(ISBLANK(INDEX('Policy Characteristics'!K:K,MATCH($C785,'Policy Characteristics'!$C:$C,0))),"",INDEX('Policy Characteristics'!K:K,MATCH($C785,'Policy Characteristics'!$C:$C,0)))</f>
        <v>industry-ag-main.html#eff-stds</v>
      </c>
      <c r="R785" s="293" t="str">
        <f>IF(ISBLANK(INDEX('Policy Characteristics'!L:L,MATCH($C785,'Policy Characteristics'!$C:$C,0))),"",INDEX('Policy Characteristics'!L:L,MATCH($C785,'Policy Characteristics'!$C:$C,0)))</f>
        <v>industry-energy-efficiency-standards.html</v>
      </c>
    </row>
    <row r="786" spans="1:18" s="293" customFormat="1" x14ac:dyDescent="0.25">
      <c r="A786" s="293" t="str">
        <f>IF(ISBLANK(INDEX('Policy Characteristics'!A:A,MATCH($C786,'Policy Characteristics'!$C:$C,0))),"",INDEX('Policy Characteristics'!A:A,MATCH($C786,'Policy Characteristics'!$C:$C,0)))</f>
        <v>Industry</v>
      </c>
      <c r="B786" s="294" t="str">
        <f>IF(ISBLANK(INDEX('Policy Characteristics'!B:B,MATCH($C786,'Policy Characteristics'!$C:$C,0))),"",INDEX('Policy Characteristics'!B:B,MATCH($C786,'Policy Characteristics'!$C:$C,0)))</f>
        <v>Industry Energy Efficiency Standards</v>
      </c>
      <c r="C786" s="293" t="str">
        <f t="shared" si="38"/>
        <v>Percentage Improvement in Eqpt Efficiency Standards above BAU</v>
      </c>
      <c r="D786" s="299" t="s">
        <v>747</v>
      </c>
      <c r="E786" s="298" t="s">
        <v>811</v>
      </c>
      <c r="F786" t="s">
        <v>748</v>
      </c>
      <c r="G786" s="298" t="s">
        <v>823</v>
      </c>
      <c r="H786" s="20">
        <v>996</v>
      </c>
      <c r="I786" s="295" t="s">
        <v>660</v>
      </c>
      <c r="J786" s="296" t="str">
        <f>IF(ISBLANK(INDEX('Policy Characteristics'!D:D,MATCH($C786,'Policy Characteristics'!$C:$C,0))),"",INDEX('Policy Characteristics'!D:D,MATCH($C786,'Policy Characteristics'!$C:$C,0)))</f>
        <v>Industry Energy Efficiency Standards</v>
      </c>
      <c r="K786" s="293" t="str">
        <f>IF(ISBLANK(INDEX('Policy Characteristics'!E:E,MATCH($C786,'Policy Characteristics'!$C:$C,0))),"",INDEX('Policy Characteristics'!E:E,MATCH($C786,'Policy Characteristics'!$C:$C,0)))</f>
        <v>indst efficiency standards</v>
      </c>
      <c r="L786" s="237">
        <f>IF(ISBLANK(INDEX('Policy Characteristics'!F:F,MATCH($C786,'Policy Characteristics'!$C:$C,0))),"",INDEX('Policy Characteristics'!F:F,MATCH($C786,'Policy Characteristics'!$C:$C,0)))</f>
        <v>0</v>
      </c>
      <c r="M786" s="237">
        <f>IF(ISBLANK(INDEX('Policy Characteristics'!G:G,MATCH($C786,'Policy Characteristics'!$C:$C,0))),"",INDEX('Policy Characteristics'!G:G,MATCH($C786,'Policy Characteristics'!$C:$C,0)))</f>
        <v>0.25</v>
      </c>
      <c r="N786" s="237">
        <f>IF(ISBLANK(INDEX('Policy Characteristics'!H:H,MATCH($C786,'Policy Characteristics'!$C:$C,0))),"",INDEX('Policy Characteristics'!H:H,MATCH($C786,'Policy Characteristics'!$C:$C,0)))</f>
        <v>0.01</v>
      </c>
      <c r="O786" s="293" t="str">
        <f>IF(ISBLANK(INDEX('Policy Characteristics'!I:I,MATCH($C786,'Policy Characteristics'!$C:$C,0))),"",INDEX('Policy Characteristics'!I:I,MATCH($C786,'Policy Characteristics'!$C:$C,0)))</f>
        <v>% reduction in energy use</v>
      </c>
      <c r="P786" s="293"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6" s="293" t="str">
        <f>IF(ISBLANK(INDEX('Policy Characteristics'!K:K,MATCH($C786,'Policy Characteristics'!$C:$C,0))),"",INDEX('Policy Characteristics'!K:K,MATCH($C786,'Policy Characteristics'!$C:$C,0)))</f>
        <v>industry-ag-main.html#eff-stds</v>
      </c>
      <c r="R786" s="293" t="str">
        <f>IF(ISBLANK(INDEX('Policy Characteristics'!L:L,MATCH($C786,'Policy Characteristics'!$C:$C,0))),"",INDEX('Policy Characteristics'!L:L,MATCH($C786,'Policy Characteristics'!$C:$C,0)))</f>
        <v>industry-energy-efficiency-standards.html</v>
      </c>
    </row>
    <row r="787" spans="1:18" s="293" customFormat="1" x14ac:dyDescent="0.25">
      <c r="A787" s="293" t="str">
        <f>IF(ISBLANK(INDEX('Policy Characteristics'!A:A,MATCH($C787,'Policy Characteristics'!$C:$C,0))),"",INDEX('Policy Characteristics'!A:A,MATCH($C787,'Policy Characteristics'!$C:$C,0)))</f>
        <v>Industry</v>
      </c>
      <c r="B787" s="294" t="str">
        <f>IF(ISBLANK(INDEX('Policy Characteristics'!B:B,MATCH($C787,'Policy Characteristics'!$C:$C,0))),"",INDEX('Policy Characteristics'!B:B,MATCH($C787,'Policy Characteristics'!$C:$C,0)))</f>
        <v>Industry Energy Efficiency Standards</v>
      </c>
      <c r="C787" s="293" t="str">
        <f t="shared" si="38"/>
        <v>Percentage Improvement in Eqpt Efficiency Standards above BAU</v>
      </c>
      <c r="D787" s="299" t="s">
        <v>747</v>
      </c>
      <c r="E787" s="298" t="s">
        <v>813</v>
      </c>
      <c r="F787" t="s">
        <v>748</v>
      </c>
      <c r="G787" s="298" t="s">
        <v>824</v>
      </c>
      <c r="H787" s="20">
        <v>997</v>
      </c>
      <c r="I787" s="295" t="s">
        <v>660</v>
      </c>
      <c r="J787" s="296" t="str">
        <f>IF(ISBLANK(INDEX('Policy Characteristics'!D:D,MATCH($C787,'Policy Characteristics'!$C:$C,0))),"",INDEX('Policy Characteristics'!D:D,MATCH($C787,'Policy Characteristics'!$C:$C,0)))</f>
        <v>Industry Energy Efficiency Standards</v>
      </c>
      <c r="K787" s="293" t="str">
        <f>IF(ISBLANK(INDEX('Policy Characteristics'!E:E,MATCH($C787,'Policy Characteristics'!$C:$C,0))),"",INDEX('Policy Characteristics'!E:E,MATCH($C787,'Policy Characteristics'!$C:$C,0)))</f>
        <v>indst efficiency standards</v>
      </c>
      <c r="L787" s="237">
        <f>IF(ISBLANK(INDEX('Policy Characteristics'!F:F,MATCH($C787,'Policy Characteristics'!$C:$C,0))),"",INDEX('Policy Characteristics'!F:F,MATCH($C787,'Policy Characteristics'!$C:$C,0)))</f>
        <v>0</v>
      </c>
      <c r="M787" s="237">
        <f>IF(ISBLANK(INDEX('Policy Characteristics'!G:G,MATCH($C787,'Policy Characteristics'!$C:$C,0))),"",INDEX('Policy Characteristics'!G:G,MATCH($C787,'Policy Characteristics'!$C:$C,0)))</f>
        <v>0.25</v>
      </c>
      <c r="N787" s="237">
        <f>IF(ISBLANK(INDEX('Policy Characteristics'!H:H,MATCH($C787,'Policy Characteristics'!$C:$C,0))),"",INDEX('Policy Characteristics'!H:H,MATCH($C787,'Policy Characteristics'!$C:$C,0)))</f>
        <v>0.01</v>
      </c>
      <c r="O787" s="293" t="str">
        <f>IF(ISBLANK(INDEX('Policy Characteristics'!I:I,MATCH($C787,'Policy Characteristics'!$C:$C,0))),"",INDEX('Policy Characteristics'!I:I,MATCH($C787,'Policy Characteristics'!$C:$C,0)))</f>
        <v>% reduction in energy use</v>
      </c>
      <c r="P787" s="293"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7" s="293" t="str">
        <f>IF(ISBLANK(INDEX('Policy Characteristics'!K:K,MATCH($C787,'Policy Characteristics'!$C:$C,0))),"",INDEX('Policy Characteristics'!K:K,MATCH($C787,'Policy Characteristics'!$C:$C,0)))</f>
        <v>industry-ag-main.html#eff-stds</v>
      </c>
      <c r="R787" s="293" t="str">
        <f>IF(ISBLANK(INDEX('Policy Characteristics'!L:L,MATCH($C787,'Policy Characteristics'!$C:$C,0))),"",INDEX('Policy Characteristics'!L:L,MATCH($C787,'Policy Characteristics'!$C:$C,0)))</f>
        <v>industry-energy-efficiency-standards.html</v>
      </c>
    </row>
    <row r="788" spans="1:18" s="293" customFormat="1" x14ac:dyDescent="0.25">
      <c r="A788" s="293" t="str">
        <f>IF(ISBLANK(INDEX('Policy Characteristics'!A:A,MATCH($C788,'Policy Characteristics'!$C:$C,0))),"",INDEX('Policy Characteristics'!A:A,MATCH($C788,'Policy Characteristics'!$C:$C,0)))</f>
        <v>Industry</v>
      </c>
      <c r="B788" s="294" t="str">
        <f>IF(ISBLANK(INDEX('Policy Characteristics'!B:B,MATCH($C788,'Policy Characteristics'!$C:$C,0))),"",INDEX('Policy Characteristics'!B:B,MATCH($C788,'Policy Characteristics'!$C:$C,0)))</f>
        <v>Industry Energy Efficiency Standards</v>
      </c>
      <c r="C788" s="293" t="str">
        <f t="shared" si="38"/>
        <v>Percentage Improvement in Eqpt Efficiency Standards above BAU</v>
      </c>
      <c r="D788" s="299" t="s">
        <v>749</v>
      </c>
      <c r="E788" s="298" t="s">
        <v>795</v>
      </c>
      <c r="F788" t="s">
        <v>750</v>
      </c>
      <c r="G788" s="298" t="s">
        <v>815</v>
      </c>
      <c r="H788" s="20">
        <v>998</v>
      </c>
      <c r="I788" s="295" t="s">
        <v>650</v>
      </c>
      <c r="J788" s="296" t="str">
        <f>IF(ISBLANK(INDEX('Policy Characteristics'!D:D,MATCH($C788,'Policy Characteristics'!$C:$C,0))),"",INDEX('Policy Characteristics'!D:D,MATCH($C788,'Policy Characteristics'!$C:$C,0)))</f>
        <v>Industry Energy Efficiency Standards</v>
      </c>
      <c r="K788" s="293" t="str">
        <f>IF(ISBLANK(INDEX('Policy Characteristics'!E:E,MATCH($C788,'Policy Characteristics'!$C:$C,0))),"",INDEX('Policy Characteristics'!E:E,MATCH($C788,'Policy Characteristics'!$C:$C,0)))</f>
        <v>indst efficiency standards</v>
      </c>
      <c r="L788" s="237">
        <f>IF(ISBLANK(INDEX('Policy Characteristics'!F:F,MATCH($C788,'Policy Characteristics'!$C:$C,0))),"",INDEX('Policy Characteristics'!F:F,MATCH($C788,'Policy Characteristics'!$C:$C,0)))</f>
        <v>0</v>
      </c>
      <c r="M788" s="237">
        <f>IF(ISBLANK(INDEX('Policy Characteristics'!G:G,MATCH($C788,'Policy Characteristics'!$C:$C,0))),"",INDEX('Policy Characteristics'!G:G,MATCH($C788,'Policy Characteristics'!$C:$C,0)))</f>
        <v>0.25</v>
      </c>
      <c r="N788" s="237">
        <f>IF(ISBLANK(INDEX('Policy Characteristics'!H:H,MATCH($C788,'Policy Characteristics'!$C:$C,0))),"",INDEX('Policy Characteristics'!H:H,MATCH($C788,'Policy Characteristics'!$C:$C,0)))</f>
        <v>0.01</v>
      </c>
      <c r="O788" s="293" t="str">
        <f>IF(ISBLANK(INDEX('Policy Characteristics'!I:I,MATCH($C788,'Policy Characteristics'!$C:$C,0))),"",INDEX('Policy Characteristics'!I:I,MATCH($C788,'Policy Characteristics'!$C:$C,0)))</f>
        <v>% reduction in energy use</v>
      </c>
      <c r="P788" s="293"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8" s="293" t="str">
        <f>IF(ISBLANK(INDEX('Policy Characteristics'!K:K,MATCH($C788,'Policy Characteristics'!$C:$C,0))),"",INDEX('Policy Characteristics'!K:K,MATCH($C788,'Policy Characteristics'!$C:$C,0)))</f>
        <v>industry-ag-main.html#eff-stds</v>
      </c>
      <c r="R788" s="293" t="str">
        <f>IF(ISBLANK(INDEX('Policy Characteristics'!L:L,MATCH($C788,'Policy Characteristics'!$C:$C,0))),"",INDEX('Policy Characteristics'!L:L,MATCH($C788,'Policy Characteristics'!$C:$C,0)))</f>
        <v>industry-energy-efficiency-standards.html</v>
      </c>
    </row>
    <row r="789" spans="1:18" s="293" customFormat="1" x14ac:dyDescent="0.25">
      <c r="A789" s="293" t="str">
        <f>IF(ISBLANK(INDEX('Policy Characteristics'!A:A,MATCH($C789,'Policy Characteristics'!$C:$C,0))),"",INDEX('Policy Characteristics'!A:A,MATCH($C789,'Policy Characteristics'!$C:$C,0)))</f>
        <v>Industry</v>
      </c>
      <c r="B789" s="294" t="str">
        <f>IF(ISBLANK(INDEX('Policy Characteristics'!B:B,MATCH($C789,'Policy Characteristics'!$C:$C,0))),"",INDEX('Policy Characteristics'!B:B,MATCH($C789,'Policy Characteristics'!$C:$C,0)))</f>
        <v>Industry Energy Efficiency Standards</v>
      </c>
      <c r="C789" s="293" t="str">
        <f t="shared" si="38"/>
        <v>Percentage Improvement in Eqpt Efficiency Standards above BAU</v>
      </c>
      <c r="D789" s="299" t="s">
        <v>749</v>
      </c>
      <c r="E789" s="298" t="s">
        <v>797</v>
      </c>
      <c r="F789" t="s">
        <v>750</v>
      </c>
      <c r="G789" s="298" t="s">
        <v>816</v>
      </c>
      <c r="H789" s="20">
        <v>999</v>
      </c>
      <c r="I789" s="295" t="s">
        <v>650</v>
      </c>
      <c r="J789" s="296" t="str">
        <f>IF(ISBLANK(INDEX('Policy Characteristics'!D:D,MATCH($C789,'Policy Characteristics'!$C:$C,0))),"",INDEX('Policy Characteristics'!D:D,MATCH($C789,'Policy Characteristics'!$C:$C,0)))</f>
        <v>Industry Energy Efficiency Standards</v>
      </c>
      <c r="K789" s="293" t="str">
        <f>IF(ISBLANK(INDEX('Policy Characteristics'!E:E,MATCH($C789,'Policy Characteristics'!$C:$C,0))),"",INDEX('Policy Characteristics'!E:E,MATCH($C789,'Policy Characteristics'!$C:$C,0)))</f>
        <v>indst efficiency standards</v>
      </c>
      <c r="L789" s="237">
        <f>IF(ISBLANK(INDEX('Policy Characteristics'!F:F,MATCH($C789,'Policy Characteristics'!$C:$C,0))),"",INDEX('Policy Characteristics'!F:F,MATCH($C789,'Policy Characteristics'!$C:$C,0)))</f>
        <v>0</v>
      </c>
      <c r="M789" s="237">
        <f>IF(ISBLANK(INDEX('Policy Characteristics'!G:G,MATCH($C789,'Policy Characteristics'!$C:$C,0))),"",INDEX('Policy Characteristics'!G:G,MATCH($C789,'Policy Characteristics'!$C:$C,0)))</f>
        <v>0.25</v>
      </c>
      <c r="N789" s="237">
        <f>IF(ISBLANK(INDEX('Policy Characteristics'!H:H,MATCH($C789,'Policy Characteristics'!$C:$C,0))),"",INDEX('Policy Characteristics'!H:H,MATCH($C789,'Policy Characteristics'!$C:$C,0)))</f>
        <v>0.01</v>
      </c>
      <c r="O789" s="293" t="str">
        <f>IF(ISBLANK(INDEX('Policy Characteristics'!I:I,MATCH($C789,'Policy Characteristics'!$C:$C,0))),"",INDEX('Policy Characteristics'!I:I,MATCH($C789,'Policy Characteristics'!$C:$C,0)))</f>
        <v>% reduction in energy use</v>
      </c>
      <c r="P789" s="293"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9" s="293" t="str">
        <f>IF(ISBLANK(INDEX('Policy Characteristics'!K:K,MATCH($C789,'Policy Characteristics'!$C:$C,0))),"",INDEX('Policy Characteristics'!K:K,MATCH($C789,'Policy Characteristics'!$C:$C,0)))</f>
        <v>industry-ag-main.html#eff-stds</v>
      </c>
      <c r="R789" s="293" t="str">
        <f>IF(ISBLANK(INDEX('Policy Characteristics'!L:L,MATCH($C789,'Policy Characteristics'!$C:$C,0))),"",INDEX('Policy Characteristics'!L:L,MATCH($C789,'Policy Characteristics'!$C:$C,0)))</f>
        <v>industry-energy-efficiency-standards.html</v>
      </c>
    </row>
    <row r="790" spans="1:18" s="293" customFormat="1" x14ac:dyDescent="0.25">
      <c r="A790" s="293" t="str">
        <f>IF(ISBLANK(INDEX('Policy Characteristics'!A:A,MATCH($C790,'Policy Characteristics'!$C:$C,0))),"",INDEX('Policy Characteristics'!A:A,MATCH($C790,'Policy Characteristics'!$C:$C,0)))</f>
        <v>Industry</v>
      </c>
      <c r="B790" s="294" t="str">
        <f>IF(ISBLANK(INDEX('Policy Characteristics'!B:B,MATCH($C790,'Policy Characteristics'!$C:$C,0))),"",INDEX('Policy Characteristics'!B:B,MATCH($C790,'Policy Characteristics'!$C:$C,0)))</f>
        <v>Industry Energy Efficiency Standards</v>
      </c>
      <c r="C790" s="293" t="str">
        <f t="shared" si="38"/>
        <v>Percentage Improvement in Eqpt Efficiency Standards above BAU</v>
      </c>
      <c r="D790" s="299" t="s">
        <v>749</v>
      </c>
      <c r="E790" s="298" t="s">
        <v>799</v>
      </c>
      <c r="F790" t="s">
        <v>750</v>
      </c>
      <c r="G790" s="298" t="s">
        <v>817</v>
      </c>
      <c r="H790" s="20">
        <v>1000</v>
      </c>
      <c r="I790" s="295" t="s">
        <v>650</v>
      </c>
      <c r="J790" s="296" t="str">
        <f>IF(ISBLANK(INDEX('Policy Characteristics'!D:D,MATCH($C790,'Policy Characteristics'!$C:$C,0))),"",INDEX('Policy Characteristics'!D:D,MATCH($C790,'Policy Characteristics'!$C:$C,0)))</f>
        <v>Industry Energy Efficiency Standards</v>
      </c>
      <c r="K790" s="293" t="str">
        <f>IF(ISBLANK(INDEX('Policy Characteristics'!E:E,MATCH($C790,'Policy Characteristics'!$C:$C,0))),"",INDEX('Policy Characteristics'!E:E,MATCH($C790,'Policy Characteristics'!$C:$C,0)))</f>
        <v>indst efficiency standards</v>
      </c>
      <c r="L790" s="237">
        <f>IF(ISBLANK(INDEX('Policy Characteristics'!F:F,MATCH($C790,'Policy Characteristics'!$C:$C,0))),"",INDEX('Policy Characteristics'!F:F,MATCH($C790,'Policy Characteristics'!$C:$C,0)))</f>
        <v>0</v>
      </c>
      <c r="M790" s="237">
        <f>IF(ISBLANK(INDEX('Policy Characteristics'!G:G,MATCH($C790,'Policy Characteristics'!$C:$C,0))),"",INDEX('Policy Characteristics'!G:G,MATCH($C790,'Policy Characteristics'!$C:$C,0)))</f>
        <v>0.25</v>
      </c>
      <c r="N790" s="237">
        <f>IF(ISBLANK(INDEX('Policy Characteristics'!H:H,MATCH($C790,'Policy Characteristics'!$C:$C,0))),"",INDEX('Policy Characteristics'!H:H,MATCH($C790,'Policy Characteristics'!$C:$C,0)))</f>
        <v>0.01</v>
      </c>
      <c r="O790" s="293" t="str">
        <f>IF(ISBLANK(INDEX('Policy Characteristics'!I:I,MATCH($C790,'Policy Characteristics'!$C:$C,0))),"",INDEX('Policy Characteristics'!I:I,MATCH($C790,'Policy Characteristics'!$C:$C,0)))</f>
        <v>% reduction in energy use</v>
      </c>
      <c r="P790" s="293"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0" s="293" t="str">
        <f>IF(ISBLANK(INDEX('Policy Characteristics'!K:K,MATCH($C790,'Policy Characteristics'!$C:$C,0))),"",INDEX('Policy Characteristics'!K:K,MATCH($C790,'Policy Characteristics'!$C:$C,0)))</f>
        <v>industry-ag-main.html#eff-stds</v>
      </c>
      <c r="R790" s="293" t="str">
        <f>IF(ISBLANK(INDEX('Policy Characteristics'!L:L,MATCH($C790,'Policy Characteristics'!$C:$C,0))),"",INDEX('Policy Characteristics'!L:L,MATCH($C790,'Policy Characteristics'!$C:$C,0)))</f>
        <v>industry-energy-efficiency-standards.html</v>
      </c>
    </row>
    <row r="791" spans="1:18" s="293" customFormat="1" x14ac:dyDescent="0.25">
      <c r="A791" s="293" t="str">
        <f>IF(ISBLANK(INDEX('Policy Characteristics'!A:A,MATCH($C791,'Policy Characteristics'!$C:$C,0))),"",INDEX('Policy Characteristics'!A:A,MATCH($C791,'Policy Characteristics'!$C:$C,0)))</f>
        <v>Industry</v>
      </c>
      <c r="B791" s="294" t="str">
        <f>IF(ISBLANK(INDEX('Policy Characteristics'!B:B,MATCH($C791,'Policy Characteristics'!$C:$C,0))),"",INDEX('Policy Characteristics'!B:B,MATCH($C791,'Policy Characteristics'!$C:$C,0)))</f>
        <v>Industry Energy Efficiency Standards</v>
      </c>
      <c r="C791" s="293" t="str">
        <f t="shared" si="38"/>
        <v>Percentage Improvement in Eqpt Efficiency Standards above BAU</v>
      </c>
      <c r="D791" s="299" t="s">
        <v>749</v>
      </c>
      <c r="E791" s="298" t="s">
        <v>801</v>
      </c>
      <c r="F791" t="s">
        <v>750</v>
      </c>
      <c r="G791" s="298" t="s">
        <v>818</v>
      </c>
      <c r="H791" s="20">
        <v>1001</v>
      </c>
      <c r="I791" s="295" t="s">
        <v>660</v>
      </c>
      <c r="J791" s="296" t="str">
        <f>IF(ISBLANK(INDEX('Policy Characteristics'!D:D,MATCH($C791,'Policy Characteristics'!$C:$C,0))),"",INDEX('Policy Characteristics'!D:D,MATCH($C791,'Policy Characteristics'!$C:$C,0)))</f>
        <v>Industry Energy Efficiency Standards</v>
      </c>
      <c r="K791" s="293" t="str">
        <f>IF(ISBLANK(INDEX('Policy Characteristics'!E:E,MATCH($C791,'Policy Characteristics'!$C:$C,0))),"",INDEX('Policy Characteristics'!E:E,MATCH($C791,'Policy Characteristics'!$C:$C,0)))</f>
        <v>indst efficiency standards</v>
      </c>
      <c r="L791" s="237">
        <f>IF(ISBLANK(INDEX('Policy Characteristics'!F:F,MATCH($C791,'Policy Characteristics'!$C:$C,0))),"",INDEX('Policy Characteristics'!F:F,MATCH($C791,'Policy Characteristics'!$C:$C,0)))</f>
        <v>0</v>
      </c>
      <c r="M791" s="237">
        <f>IF(ISBLANK(INDEX('Policy Characteristics'!G:G,MATCH($C791,'Policy Characteristics'!$C:$C,0))),"",INDEX('Policy Characteristics'!G:G,MATCH($C791,'Policy Characteristics'!$C:$C,0)))</f>
        <v>0.25</v>
      </c>
      <c r="N791" s="237">
        <f>IF(ISBLANK(INDEX('Policy Characteristics'!H:H,MATCH($C791,'Policy Characteristics'!$C:$C,0))),"",INDEX('Policy Characteristics'!H:H,MATCH($C791,'Policy Characteristics'!$C:$C,0)))</f>
        <v>0.01</v>
      </c>
      <c r="O791" s="293" t="str">
        <f>IF(ISBLANK(INDEX('Policy Characteristics'!I:I,MATCH($C791,'Policy Characteristics'!$C:$C,0))),"",INDEX('Policy Characteristics'!I:I,MATCH($C791,'Policy Characteristics'!$C:$C,0)))</f>
        <v>% reduction in energy use</v>
      </c>
      <c r="P791" s="293"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1" s="293" t="str">
        <f>IF(ISBLANK(INDEX('Policy Characteristics'!K:K,MATCH($C791,'Policy Characteristics'!$C:$C,0))),"",INDEX('Policy Characteristics'!K:K,MATCH($C791,'Policy Characteristics'!$C:$C,0)))</f>
        <v>industry-ag-main.html#eff-stds</v>
      </c>
      <c r="R791" s="293" t="str">
        <f>IF(ISBLANK(INDEX('Policy Characteristics'!L:L,MATCH($C791,'Policy Characteristics'!$C:$C,0))),"",INDEX('Policy Characteristics'!L:L,MATCH($C791,'Policy Characteristics'!$C:$C,0)))</f>
        <v>industry-energy-efficiency-standards.html</v>
      </c>
    </row>
    <row r="792" spans="1:18" s="293" customFormat="1" x14ac:dyDescent="0.25">
      <c r="A792" s="293" t="str">
        <f>IF(ISBLANK(INDEX('Policy Characteristics'!A:A,MATCH($C792,'Policy Characteristics'!$C:$C,0))),"",INDEX('Policy Characteristics'!A:A,MATCH($C792,'Policy Characteristics'!$C:$C,0)))</f>
        <v>Industry</v>
      </c>
      <c r="B792" s="294" t="str">
        <f>IF(ISBLANK(INDEX('Policy Characteristics'!B:B,MATCH($C792,'Policy Characteristics'!$C:$C,0))),"",INDEX('Policy Characteristics'!B:B,MATCH($C792,'Policy Characteristics'!$C:$C,0)))</f>
        <v>Industry Energy Efficiency Standards</v>
      </c>
      <c r="C792" s="293" t="str">
        <f t="shared" si="38"/>
        <v>Percentage Improvement in Eqpt Efficiency Standards above BAU</v>
      </c>
      <c r="D792" s="299" t="s">
        <v>749</v>
      </c>
      <c r="E792" s="298" t="s">
        <v>803</v>
      </c>
      <c r="F792" t="s">
        <v>750</v>
      </c>
      <c r="G792" s="298" t="s">
        <v>819</v>
      </c>
      <c r="H792" s="20">
        <v>1002</v>
      </c>
      <c r="I792" s="295" t="s">
        <v>650</v>
      </c>
      <c r="J792" s="296" t="str">
        <f>IF(ISBLANK(INDEX('Policy Characteristics'!D:D,MATCH($C792,'Policy Characteristics'!$C:$C,0))),"",INDEX('Policy Characteristics'!D:D,MATCH($C792,'Policy Characteristics'!$C:$C,0)))</f>
        <v>Industry Energy Efficiency Standards</v>
      </c>
      <c r="K792" s="293" t="str">
        <f>IF(ISBLANK(INDEX('Policy Characteristics'!E:E,MATCH($C792,'Policy Characteristics'!$C:$C,0))),"",INDEX('Policy Characteristics'!E:E,MATCH($C792,'Policy Characteristics'!$C:$C,0)))</f>
        <v>indst efficiency standards</v>
      </c>
      <c r="L792" s="237">
        <f>IF(ISBLANK(INDEX('Policy Characteristics'!F:F,MATCH($C792,'Policy Characteristics'!$C:$C,0))),"",INDEX('Policy Characteristics'!F:F,MATCH($C792,'Policy Characteristics'!$C:$C,0)))</f>
        <v>0</v>
      </c>
      <c r="M792" s="237">
        <f>IF(ISBLANK(INDEX('Policy Characteristics'!G:G,MATCH($C792,'Policy Characteristics'!$C:$C,0))),"",INDEX('Policy Characteristics'!G:G,MATCH($C792,'Policy Characteristics'!$C:$C,0)))</f>
        <v>0.25</v>
      </c>
      <c r="N792" s="237">
        <f>IF(ISBLANK(INDEX('Policy Characteristics'!H:H,MATCH($C792,'Policy Characteristics'!$C:$C,0))),"",INDEX('Policy Characteristics'!H:H,MATCH($C792,'Policy Characteristics'!$C:$C,0)))</f>
        <v>0.01</v>
      </c>
      <c r="O792" s="293" t="str">
        <f>IF(ISBLANK(INDEX('Policy Characteristics'!I:I,MATCH($C792,'Policy Characteristics'!$C:$C,0))),"",INDEX('Policy Characteristics'!I:I,MATCH($C792,'Policy Characteristics'!$C:$C,0)))</f>
        <v>% reduction in energy use</v>
      </c>
      <c r="P792" s="293"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2" s="293" t="str">
        <f>IF(ISBLANK(INDEX('Policy Characteristics'!K:K,MATCH($C792,'Policy Characteristics'!$C:$C,0))),"",INDEX('Policy Characteristics'!K:K,MATCH($C792,'Policy Characteristics'!$C:$C,0)))</f>
        <v>industry-ag-main.html#eff-stds</v>
      </c>
      <c r="R792" s="293" t="str">
        <f>IF(ISBLANK(INDEX('Policy Characteristics'!L:L,MATCH($C792,'Policy Characteristics'!$C:$C,0))),"",INDEX('Policy Characteristics'!L:L,MATCH($C792,'Policy Characteristics'!$C:$C,0)))</f>
        <v>industry-energy-efficiency-standards.html</v>
      </c>
    </row>
    <row r="793" spans="1:18" s="293" customFormat="1" x14ac:dyDescent="0.25">
      <c r="A793" s="293" t="str">
        <f>IF(ISBLANK(INDEX('Policy Characteristics'!A:A,MATCH($C793,'Policy Characteristics'!$C:$C,0))),"",INDEX('Policy Characteristics'!A:A,MATCH($C793,'Policy Characteristics'!$C:$C,0)))</f>
        <v>Industry</v>
      </c>
      <c r="B793" s="294" t="str">
        <f>IF(ISBLANK(INDEX('Policy Characteristics'!B:B,MATCH($C793,'Policy Characteristics'!$C:$C,0))),"",INDEX('Policy Characteristics'!B:B,MATCH($C793,'Policy Characteristics'!$C:$C,0)))</f>
        <v>Industry Energy Efficiency Standards</v>
      </c>
      <c r="C793" s="293" t="str">
        <f t="shared" si="38"/>
        <v>Percentage Improvement in Eqpt Efficiency Standards above BAU</v>
      </c>
      <c r="D793" s="299" t="s">
        <v>749</v>
      </c>
      <c r="E793" s="298" t="s">
        <v>805</v>
      </c>
      <c r="F793" t="s">
        <v>750</v>
      </c>
      <c r="G793" s="298" t="s">
        <v>820</v>
      </c>
      <c r="H793" s="20">
        <v>1003</v>
      </c>
      <c r="I793" s="295" t="s">
        <v>660</v>
      </c>
      <c r="J793" s="296" t="str">
        <f>IF(ISBLANK(INDEX('Policy Characteristics'!D:D,MATCH($C793,'Policy Characteristics'!$C:$C,0))),"",INDEX('Policy Characteristics'!D:D,MATCH($C793,'Policy Characteristics'!$C:$C,0)))</f>
        <v>Industry Energy Efficiency Standards</v>
      </c>
      <c r="K793" s="293" t="str">
        <f>IF(ISBLANK(INDEX('Policy Characteristics'!E:E,MATCH($C793,'Policy Characteristics'!$C:$C,0))),"",INDEX('Policy Characteristics'!E:E,MATCH($C793,'Policy Characteristics'!$C:$C,0)))</f>
        <v>indst efficiency standards</v>
      </c>
      <c r="L793" s="237">
        <f>IF(ISBLANK(INDEX('Policy Characteristics'!F:F,MATCH($C793,'Policy Characteristics'!$C:$C,0))),"",INDEX('Policy Characteristics'!F:F,MATCH($C793,'Policy Characteristics'!$C:$C,0)))</f>
        <v>0</v>
      </c>
      <c r="M793" s="237">
        <f>IF(ISBLANK(INDEX('Policy Characteristics'!G:G,MATCH($C793,'Policy Characteristics'!$C:$C,0))),"",INDEX('Policy Characteristics'!G:G,MATCH($C793,'Policy Characteristics'!$C:$C,0)))</f>
        <v>0.25</v>
      </c>
      <c r="N793" s="237">
        <f>IF(ISBLANK(INDEX('Policy Characteristics'!H:H,MATCH($C793,'Policy Characteristics'!$C:$C,0))),"",INDEX('Policy Characteristics'!H:H,MATCH($C793,'Policy Characteristics'!$C:$C,0)))</f>
        <v>0.01</v>
      </c>
      <c r="O793" s="293" t="str">
        <f>IF(ISBLANK(INDEX('Policy Characteristics'!I:I,MATCH($C793,'Policy Characteristics'!$C:$C,0))),"",INDEX('Policy Characteristics'!I:I,MATCH($C793,'Policy Characteristics'!$C:$C,0)))</f>
        <v>% reduction in energy use</v>
      </c>
      <c r="P793" s="293"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3" s="293" t="str">
        <f>IF(ISBLANK(INDEX('Policy Characteristics'!K:K,MATCH($C793,'Policy Characteristics'!$C:$C,0))),"",INDEX('Policy Characteristics'!K:K,MATCH($C793,'Policy Characteristics'!$C:$C,0)))</f>
        <v>industry-ag-main.html#eff-stds</v>
      </c>
      <c r="R793" s="293" t="str">
        <f>IF(ISBLANK(INDEX('Policy Characteristics'!L:L,MATCH($C793,'Policy Characteristics'!$C:$C,0))),"",INDEX('Policy Characteristics'!L:L,MATCH($C793,'Policy Characteristics'!$C:$C,0)))</f>
        <v>industry-energy-efficiency-standards.html</v>
      </c>
    </row>
    <row r="794" spans="1:18" s="293" customFormat="1" x14ac:dyDescent="0.25">
      <c r="A794" s="293" t="str">
        <f>IF(ISBLANK(INDEX('Policy Characteristics'!A:A,MATCH($C794,'Policy Characteristics'!$C:$C,0))),"",INDEX('Policy Characteristics'!A:A,MATCH($C794,'Policy Characteristics'!$C:$C,0)))</f>
        <v>Industry</v>
      </c>
      <c r="B794" s="294" t="str">
        <f>IF(ISBLANK(INDEX('Policy Characteristics'!B:B,MATCH($C794,'Policy Characteristics'!$C:$C,0))),"",INDEX('Policy Characteristics'!B:B,MATCH($C794,'Policy Characteristics'!$C:$C,0)))</f>
        <v>Industry Energy Efficiency Standards</v>
      </c>
      <c r="C794" s="293" t="str">
        <f t="shared" si="38"/>
        <v>Percentage Improvement in Eqpt Efficiency Standards above BAU</v>
      </c>
      <c r="D794" s="299" t="s">
        <v>749</v>
      </c>
      <c r="E794" s="298" t="s">
        <v>807</v>
      </c>
      <c r="F794" t="s">
        <v>750</v>
      </c>
      <c r="G794" s="298" t="s">
        <v>821</v>
      </c>
      <c r="H794" s="20">
        <v>1004</v>
      </c>
      <c r="I794" s="295" t="s">
        <v>660</v>
      </c>
      <c r="J794" s="296" t="str">
        <f>IF(ISBLANK(INDEX('Policy Characteristics'!D:D,MATCH($C794,'Policy Characteristics'!$C:$C,0))),"",INDEX('Policy Characteristics'!D:D,MATCH($C794,'Policy Characteristics'!$C:$C,0)))</f>
        <v>Industry Energy Efficiency Standards</v>
      </c>
      <c r="K794" s="293" t="str">
        <f>IF(ISBLANK(INDEX('Policy Characteristics'!E:E,MATCH($C794,'Policy Characteristics'!$C:$C,0))),"",INDEX('Policy Characteristics'!E:E,MATCH($C794,'Policy Characteristics'!$C:$C,0)))</f>
        <v>indst efficiency standards</v>
      </c>
      <c r="L794" s="237">
        <f>IF(ISBLANK(INDEX('Policy Characteristics'!F:F,MATCH($C794,'Policy Characteristics'!$C:$C,0))),"",INDEX('Policy Characteristics'!F:F,MATCH($C794,'Policy Characteristics'!$C:$C,0)))</f>
        <v>0</v>
      </c>
      <c r="M794" s="237">
        <f>IF(ISBLANK(INDEX('Policy Characteristics'!G:G,MATCH($C794,'Policy Characteristics'!$C:$C,0))),"",INDEX('Policy Characteristics'!G:G,MATCH($C794,'Policy Characteristics'!$C:$C,0)))</f>
        <v>0.25</v>
      </c>
      <c r="N794" s="237">
        <f>IF(ISBLANK(INDEX('Policy Characteristics'!H:H,MATCH($C794,'Policy Characteristics'!$C:$C,0))),"",INDEX('Policy Characteristics'!H:H,MATCH($C794,'Policy Characteristics'!$C:$C,0)))</f>
        <v>0.01</v>
      </c>
      <c r="O794" s="293" t="str">
        <f>IF(ISBLANK(INDEX('Policy Characteristics'!I:I,MATCH($C794,'Policy Characteristics'!$C:$C,0))),"",INDEX('Policy Characteristics'!I:I,MATCH($C794,'Policy Characteristics'!$C:$C,0)))</f>
        <v>% reduction in energy use</v>
      </c>
      <c r="P794" s="293"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4" s="293" t="str">
        <f>IF(ISBLANK(INDEX('Policy Characteristics'!K:K,MATCH($C794,'Policy Characteristics'!$C:$C,0))),"",INDEX('Policy Characteristics'!K:K,MATCH($C794,'Policy Characteristics'!$C:$C,0)))</f>
        <v>industry-ag-main.html#eff-stds</v>
      </c>
      <c r="R794" s="293" t="str">
        <f>IF(ISBLANK(INDEX('Policy Characteristics'!L:L,MATCH($C794,'Policy Characteristics'!$C:$C,0))),"",INDEX('Policy Characteristics'!L:L,MATCH($C794,'Policy Characteristics'!$C:$C,0)))</f>
        <v>industry-energy-efficiency-standards.html</v>
      </c>
    </row>
    <row r="795" spans="1:18" s="293" customFormat="1" x14ac:dyDescent="0.25">
      <c r="A795" s="293" t="str">
        <f>IF(ISBLANK(INDEX('Policy Characteristics'!A:A,MATCH($C795,'Policy Characteristics'!$C:$C,0))),"",INDEX('Policy Characteristics'!A:A,MATCH($C795,'Policy Characteristics'!$C:$C,0)))</f>
        <v>Industry</v>
      </c>
      <c r="B795" s="294" t="str">
        <f>IF(ISBLANK(INDEX('Policy Characteristics'!B:B,MATCH($C795,'Policy Characteristics'!$C:$C,0))),"",INDEX('Policy Characteristics'!B:B,MATCH($C795,'Policy Characteristics'!$C:$C,0)))</f>
        <v>Industry Energy Efficiency Standards</v>
      </c>
      <c r="C795" s="293" t="str">
        <f t="shared" si="38"/>
        <v>Percentage Improvement in Eqpt Efficiency Standards above BAU</v>
      </c>
      <c r="D795" s="299" t="s">
        <v>749</v>
      </c>
      <c r="E795" s="298" t="s">
        <v>809</v>
      </c>
      <c r="F795" t="s">
        <v>750</v>
      </c>
      <c r="G795" s="298" t="s">
        <v>822</v>
      </c>
      <c r="H795" s="20">
        <v>1005</v>
      </c>
      <c r="I795" s="295" t="s">
        <v>650</v>
      </c>
      <c r="J795" s="296" t="str">
        <f>IF(ISBLANK(INDEX('Policy Characteristics'!D:D,MATCH($C795,'Policy Characteristics'!$C:$C,0))),"",INDEX('Policy Characteristics'!D:D,MATCH($C795,'Policy Characteristics'!$C:$C,0)))</f>
        <v>Industry Energy Efficiency Standards</v>
      </c>
      <c r="K795" s="293" t="str">
        <f>IF(ISBLANK(INDEX('Policy Characteristics'!E:E,MATCH($C795,'Policy Characteristics'!$C:$C,0))),"",INDEX('Policy Characteristics'!E:E,MATCH($C795,'Policy Characteristics'!$C:$C,0)))</f>
        <v>indst efficiency standards</v>
      </c>
      <c r="L795" s="237">
        <f>IF(ISBLANK(INDEX('Policy Characteristics'!F:F,MATCH($C795,'Policy Characteristics'!$C:$C,0))),"",INDEX('Policy Characteristics'!F:F,MATCH($C795,'Policy Characteristics'!$C:$C,0)))</f>
        <v>0</v>
      </c>
      <c r="M795" s="237">
        <f>IF(ISBLANK(INDEX('Policy Characteristics'!G:G,MATCH($C795,'Policy Characteristics'!$C:$C,0))),"",INDEX('Policy Characteristics'!G:G,MATCH($C795,'Policy Characteristics'!$C:$C,0)))</f>
        <v>0.25</v>
      </c>
      <c r="N795" s="237">
        <f>IF(ISBLANK(INDEX('Policy Characteristics'!H:H,MATCH($C795,'Policy Characteristics'!$C:$C,0))),"",INDEX('Policy Characteristics'!H:H,MATCH($C795,'Policy Characteristics'!$C:$C,0)))</f>
        <v>0.01</v>
      </c>
      <c r="O795" s="293" t="str">
        <f>IF(ISBLANK(INDEX('Policy Characteristics'!I:I,MATCH($C795,'Policy Characteristics'!$C:$C,0))),"",INDEX('Policy Characteristics'!I:I,MATCH($C795,'Policy Characteristics'!$C:$C,0)))</f>
        <v>% reduction in energy use</v>
      </c>
      <c r="P795" s="293"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5" s="293" t="str">
        <f>IF(ISBLANK(INDEX('Policy Characteristics'!K:K,MATCH($C795,'Policy Characteristics'!$C:$C,0))),"",INDEX('Policy Characteristics'!K:K,MATCH($C795,'Policy Characteristics'!$C:$C,0)))</f>
        <v>industry-ag-main.html#eff-stds</v>
      </c>
      <c r="R795" s="293" t="str">
        <f>IF(ISBLANK(INDEX('Policy Characteristics'!L:L,MATCH($C795,'Policy Characteristics'!$C:$C,0))),"",INDEX('Policy Characteristics'!L:L,MATCH($C795,'Policy Characteristics'!$C:$C,0)))</f>
        <v>industry-energy-efficiency-standards.html</v>
      </c>
    </row>
    <row r="796" spans="1:18" s="293" customFormat="1" x14ac:dyDescent="0.25">
      <c r="A796" s="293" t="str">
        <f>IF(ISBLANK(INDEX('Policy Characteristics'!A:A,MATCH($C796,'Policy Characteristics'!$C:$C,0))),"",INDEX('Policy Characteristics'!A:A,MATCH($C796,'Policy Characteristics'!$C:$C,0)))</f>
        <v>Industry</v>
      </c>
      <c r="B796" s="294" t="str">
        <f>IF(ISBLANK(INDEX('Policy Characteristics'!B:B,MATCH($C796,'Policy Characteristics'!$C:$C,0))),"",INDEX('Policy Characteristics'!B:B,MATCH($C796,'Policy Characteristics'!$C:$C,0)))</f>
        <v>Industry Energy Efficiency Standards</v>
      </c>
      <c r="C796" s="293" t="str">
        <f t="shared" si="38"/>
        <v>Percentage Improvement in Eqpt Efficiency Standards above BAU</v>
      </c>
      <c r="D796" s="299" t="s">
        <v>749</v>
      </c>
      <c r="E796" s="298" t="s">
        <v>811</v>
      </c>
      <c r="F796" t="s">
        <v>750</v>
      </c>
      <c r="G796" s="298" t="s">
        <v>823</v>
      </c>
      <c r="H796" s="20">
        <v>1006</v>
      </c>
      <c r="I796" s="295" t="s">
        <v>650</v>
      </c>
      <c r="J796" s="296" t="str">
        <f>IF(ISBLANK(INDEX('Policy Characteristics'!D:D,MATCH($C796,'Policy Characteristics'!$C:$C,0))),"",INDEX('Policy Characteristics'!D:D,MATCH($C796,'Policy Characteristics'!$C:$C,0)))</f>
        <v>Industry Energy Efficiency Standards</v>
      </c>
      <c r="K796" s="293" t="str">
        <f>IF(ISBLANK(INDEX('Policy Characteristics'!E:E,MATCH($C796,'Policy Characteristics'!$C:$C,0))),"",INDEX('Policy Characteristics'!E:E,MATCH($C796,'Policy Characteristics'!$C:$C,0)))</f>
        <v>indst efficiency standards</v>
      </c>
      <c r="L796" s="237">
        <f>IF(ISBLANK(INDEX('Policy Characteristics'!F:F,MATCH($C796,'Policy Characteristics'!$C:$C,0))),"",INDEX('Policy Characteristics'!F:F,MATCH($C796,'Policy Characteristics'!$C:$C,0)))</f>
        <v>0</v>
      </c>
      <c r="M796" s="237">
        <f>IF(ISBLANK(INDEX('Policy Characteristics'!G:G,MATCH($C796,'Policy Characteristics'!$C:$C,0))),"",INDEX('Policy Characteristics'!G:G,MATCH($C796,'Policy Characteristics'!$C:$C,0)))</f>
        <v>0.25</v>
      </c>
      <c r="N796" s="237">
        <f>IF(ISBLANK(INDEX('Policy Characteristics'!H:H,MATCH($C796,'Policy Characteristics'!$C:$C,0))),"",INDEX('Policy Characteristics'!H:H,MATCH($C796,'Policy Characteristics'!$C:$C,0)))</f>
        <v>0.01</v>
      </c>
      <c r="O796" s="293" t="str">
        <f>IF(ISBLANK(INDEX('Policy Characteristics'!I:I,MATCH($C796,'Policy Characteristics'!$C:$C,0))),"",INDEX('Policy Characteristics'!I:I,MATCH($C796,'Policy Characteristics'!$C:$C,0)))</f>
        <v>% reduction in energy use</v>
      </c>
      <c r="P796" s="293"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6" s="293" t="str">
        <f>IF(ISBLANK(INDEX('Policy Characteristics'!K:K,MATCH($C796,'Policy Characteristics'!$C:$C,0))),"",INDEX('Policy Characteristics'!K:K,MATCH($C796,'Policy Characteristics'!$C:$C,0)))</f>
        <v>industry-ag-main.html#eff-stds</v>
      </c>
      <c r="R796" s="293" t="str">
        <f>IF(ISBLANK(INDEX('Policy Characteristics'!L:L,MATCH($C796,'Policy Characteristics'!$C:$C,0))),"",INDEX('Policy Characteristics'!L:L,MATCH($C796,'Policy Characteristics'!$C:$C,0)))</f>
        <v>industry-energy-efficiency-standards.html</v>
      </c>
    </row>
    <row r="797" spans="1:18" s="293" customFormat="1" x14ac:dyDescent="0.25">
      <c r="A797" s="293" t="str">
        <f>IF(ISBLANK(INDEX('Policy Characteristics'!A:A,MATCH($C797,'Policy Characteristics'!$C:$C,0))),"",INDEX('Policy Characteristics'!A:A,MATCH($C797,'Policy Characteristics'!$C:$C,0)))</f>
        <v>Industry</v>
      </c>
      <c r="B797" s="294" t="str">
        <f>IF(ISBLANK(INDEX('Policy Characteristics'!B:B,MATCH($C797,'Policy Characteristics'!$C:$C,0))),"",INDEX('Policy Characteristics'!B:B,MATCH($C797,'Policy Characteristics'!$C:$C,0)))</f>
        <v>Industry Energy Efficiency Standards</v>
      </c>
      <c r="C797" s="293" t="str">
        <f t="shared" si="38"/>
        <v>Percentage Improvement in Eqpt Efficiency Standards above BAU</v>
      </c>
      <c r="D797" s="299" t="s">
        <v>749</v>
      </c>
      <c r="E797" s="298" t="s">
        <v>813</v>
      </c>
      <c r="F797" t="s">
        <v>750</v>
      </c>
      <c r="G797" s="298" t="s">
        <v>824</v>
      </c>
      <c r="H797" s="20">
        <v>1007</v>
      </c>
      <c r="I797" s="295" t="s">
        <v>660</v>
      </c>
      <c r="J797" s="296" t="str">
        <f>IF(ISBLANK(INDEX('Policy Characteristics'!D:D,MATCH($C797,'Policy Characteristics'!$C:$C,0))),"",INDEX('Policy Characteristics'!D:D,MATCH($C797,'Policy Characteristics'!$C:$C,0)))</f>
        <v>Industry Energy Efficiency Standards</v>
      </c>
      <c r="K797" s="293" t="str">
        <f>IF(ISBLANK(INDEX('Policy Characteristics'!E:E,MATCH($C797,'Policy Characteristics'!$C:$C,0))),"",INDEX('Policy Characteristics'!E:E,MATCH($C797,'Policy Characteristics'!$C:$C,0)))</f>
        <v>indst efficiency standards</v>
      </c>
      <c r="L797" s="237">
        <f>IF(ISBLANK(INDEX('Policy Characteristics'!F:F,MATCH($C797,'Policy Characteristics'!$C:$C,0))),"",INDEX('Policy Characteristics'!F:F,MATCH($C797,'Policy Characteristics'!$C:$C,0)))</f>
        <v>0</v>
      </c>
      <c r="M797" s="237">
        <f>IF(ISBLANK(INDEX('Policy Characteristics'!G:G,MATCH($C797,'Policy Characteristics'!$C:$C,0))),"",INDEX('Policy Characteristics'!G:G,MATCH($C797,'Policy Characteristics'!$C:$C,0)))</f>
        <v>0.25</v>
      </c>
      <c r="N797" s="237">
        <f>IF(ISBLANK(INDEX('Policy Characteristics'!H:H,MATCH($C797,'Policy Characteristics'!$C:$C,0))),"",INDEX('Policy Characteristics'!H:H,MATCH($C797,'Policy Characteristics'!$C:$C,0)))</f>
        <v>0.01</v>
      </c>
      <c r="O797" s="293" t="str">
        <f>IF(ISBLANK(INDEX('Policy Characteristics'!I:I,MATCH($C797,'Policy Characteristics'!$C:$C,0))),"",INDEX('Policy Characteristics'!I:I,MATCH($C797,'Policy Characteristics'!$C:$C,0)))</f>
        <v>% reduction in energy use</v>
      </c>
      <c r="P797" s="293"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7" s="293" t="str">
        <f>IF(ISBLANK(INDEX('Policy Characteristics'!K:K,MATCH($C797,'Policy Characteristics'!$C:$C,0))),"",INDEX('Policy Characteristics'!K:K,MATCH($C797,'Policy Characteristics'!$C:$C,0)))</f>
        <v>industry-ag-main.html#eff-stds</v>
      </c>
      <c r="R797" s="293" t="str">
        <f>IF(ISBLANK(INDEX('Policy Characteristics'!L:L,MATCH($C797,'Policy Characteristics'!$C:$C,0))),"",INDEX('Policy Characteristics'!L:L,MATCH($C797,'Policy Characteristics'!$C:$C,0)))</f>
        <v>industry-energy-efficiency-standards.html</v>
      </c>
    </row>
    <row r="798" spans="1:18" s="293" customFormat="1" x14ac:dyDescent="0.25">
      <c r="A798" s="293" t="str">
        <f>IF(ISBLANK(INDEX('Policy Characteristics'!A:A,MATCH($C798,'Policy Characteristics'!$C:$C,0))),"",INDEX('Policy Characteristics'!A:A,MATCH($C798,'Policy Characteristics'!$C:$C,0)))</f>
        <v>Industry</v>
      </c>
      <c r="B798" s="294" t="str">
        <f>IF(ISBLANK(INDEX('Policy Characteristics'!B:B,MATCH($C798,'Policy Characteristics'!$C:$C,0))),"",INDEX('Policy Characteristics'!B:B,MATCH($C798,'Policy Characteristics'!$C:$C,0)))</f>
        <v>Industry Energy Efficiency Standards</v>
      </c>
      <c r="C798" s="293" t="str">
        <f t="shared" si="38"/>
        <v>Percentage Improvement in Eqpt Efficiency Standards above BAU</v>
      </c>
      <c r="D798" s="299" t="s">
        <v>751</v>
      </c>
      <c r="E798" s="298" t="s">
        <v>795</v>
      </c>
      <c r="F798" t="s">
        <v>752</v>
      </c>
      <c r="G798" s="298" t="s">
        <v>815</v>
      </c>
      <c r="H798" s="20">
        <v>1008</v>
      </c>
      <c r="I798" s="295" t="s">
        <v>650</v>
      </c>
      <c r="J798" s="296" t="str">
        <f>IF(ISBLANK(INDEX('Policy Characteristics'!D:D,MATCH($C798,'Policy Characteristics'!$C:$C,0))),"",INDEX('Policy Characteristics'!D:D,MATCH($C798,'Policy Characteristics'!$C:$C,0)))</f>
        <v>Industry Energy Efficiency Standards</v>
      </c>
      <c r="K798" s="293" t="str">
        <f>IF(ISBLANK(INDEX('Policy Characteristics'!E:E,MATCH($C798,'Policy Characteristics'!$C:$C,0))),"",INDEX('Policy Characteristics'!E:E,MATCH($C798,'Policy Characteristics'!$C:$C,0)))</f>
        <v>indst efficiency standards</v>
      </c>
      <c r="L798" s="237">
        <f>IF(ISBLANK(INDEX('Policy Characteristics'!F:F,MATCH($C798,'Policy Characteristics'!$C:$C,0))),"",INDEX('Policy Characteristics'!F:F,MATCH($C798,'Policy Characteristics'!$C:$C,0)))</f>
        <v>0</v>
      </c>
      <c r="M798" s="237">
        <f>IF(ISBLANK(INDEX('Policy Characteristics'!G:G,MATCH($C798,'Policy Characteristics'!$C:$C,0))),"",INDEX('Policy Characteristics'!G:G,MATCH($C798,'Policy Characteristics'!$C:$C,0)))</f>
        <v>0.25</v>
      </c>
      <c r="N798" s="237">
        <f>IF(ISBLANK(INDEX('Policy Characteristics'!H:H,MATCH($C798,'Policy Characteristics'!$C:$C,0))),"",INDEX('Policy Characteristics'!H:H,MATCH($C798,'Policy Characteristics'!$C:$C,0)))</f>
        <v>0.01</v>
      </c>
      <c r="O798" s="293" t="str">
        <f>IF(ISBLANK(INDEX('Policy Characteristics'!I:I,MATCH($C798,'Policy Characteristics'!$C:$C,0))),"",INDEX('Policy Characteristics'!I:I,MATCH($C798,'Policy Characteristics'!$C:$C,0)))</f>
        <v>% reduction in energy use</v>
      </c>
      <c r="P798" s="293"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8" s="293" t="str">
        <f>IF(ISBLANK(INDEX('Policy Characteristics'!K:K,MATCH($C798,'Policy Characteristics'!$C:$C,0))),"",INDEX('Policy Characteristics'!K:K,MATCH($C798,'Policy Characteristics'!$C:$C,0)))</f>
        <v>industry-ag-main.html#eff-stds</v>
      </c>
      <c r="R798" s="293" t="str">
        <f>IF(ISBLANK(INDEX('Policy Characteristics'!L:L,MATCH($C798,'Policy Characteristics'!$C:$C,0))),"",INDEX('Policy Characteristics'!L:L,MATCH($C798,'Policy Characteristics'!$C:$C,0)))</f>
        <v>industry-energy-efficiency-standards.html</v>
      </c>
    </row>
    <row r="799" spans="1:18" s="293" customFormat="1" x14ac:dyDescent="0.25">
      <c r="A799" s="293" t="str">
        <f>IF(ISBLANK(INDEX('Policy Characteristics'!A:A,MATCH($C799,'Policy Characteristics'!$C:$C,0))),"",INDEX('Policy Characteristics'!A:A,MATCH($C799,'Policy Characteristics'!$C:$C,0)))</f>
        <v>Industry</v>
      </c>
      <c r="B799" s="294" t="str">
        <f>IF(ISBLANK(INDEX('Policy Characteristics'!B:B,MATCH($C799,'Policy Characteristics'!$C:$C,0))),"",INDEX('Policy Characteristics'!B:B,MATCH($C799,'Policy Characteristics'!$C:$C,0)))</f>
        <v>Industry Energy Efficiency Standards</v>
      </c>
      <c r="C799" s="293" t="str">
        <f t="shared" si="38"/>
        <v>Percentage Improvement in Eqpt Efficiency Standards above BAU</v>
      </c>
      <c r="D799" s="299" t="s">
        <v>751</v>
      </c>
      <c r="E799" s="298" t="s">
        <v>797</v>
      </c>
      <c r="F799" t="s">
        <v>752</v>
      </c>
      <c r="G799" s="298" t="s">
        <v>816</v>
      </c>
      <c r="H799" s="20">
        <v>1009</v>
      </c>
      <c r="I799" s="295" t="s">
        <v>650</v>
      </c>
      <c r="J799" s="296" t="str">
        <f>IF(ISBLANK(INDEX('Policy Characteristics'!D:D,MATCH($C799,'Policy Characteristics'!$C:$C,0))),"",INDEX('Policy Characteristics'!D:D,MATCH($C799,'Policy Characteristics'!$C:$C,0)))</f>
        <v>Industry Energy Efficiency Standards</v>
      </c>
      <c r="K799" s="293" t="str">
        <f>IF(ISBLANK(INDEX('Policy Characteristics'!E:E,MATCH($C799,'Policy Characteristics'!$C:$C,0))),"",INDEX('Policy Characteristics'!E:E,MATCH($C799,'Policy Characteristics'!$C:$C,0)))</f>
        <v>indst efficiency standards</v>
      </c>
      <c r="L799" s="237">
        <f>IF(ISBLANK(INDEX('Policy Characteristics'!F:F,MATCH($C799,'Policy Characteristics'!$C:$C,0))),"",INDEX('Policy Characteristics'!F:F,MATCH($C799,'Policy Characteristics'!$C:$C,0)))</f>
        <v>0</v>
      </c>
      <c r="M799" s="237">
        <f>IF(ISBLANK(INDEX('Policy Characteristics'!G:G,MATCH($C799,'Policy Characteristics'!$C:$C,0))),"",INDEX('Policy Characteristics'!G:G,MATCH($C799,'Policy Characteristics'!$C:$C,0)))</f>
        <v>0.25</v>
      </c>
      <c r="N799" s="237">
        <f>IF(ISBLANK(INDEX('Policy Characteristics'!H:H,MATCH($C799,'Policy Characteristics'!$C:$C,0))),"",INDEX('Policy Characteristics'!H:H,MATCH($C799,'Policy Characteristics'!$C:$C,0)))</f>
        <v>0.01</v>
      </c>
      <c r="O799" s="293" t="str">
        <f>IF(ISBLANK(INDEX('Policy Characteristics'!I:I,MATCH($C799,'Policy Characteristics'!$C:$C,0))),"",INDEX('Policy Characteristics'!I:I,MATCH($C799,'Policy Characteristics'!$C:$C,0)))</f>
        <v>% reduction in energy use</v>
      </c>
      <c r="P799" s="293"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9" s="293" t="str">
        <f>IF(ISBLANK(INDEX('Policy Characteristics'!K:K,MATCH($C799,'Policy Characteristics'!$C:$C,0))),"",INDEX('Policy Characteristics'!K:K,MATCH($C799,'Policy Characteristics'!$C:$C,0)))</f>
        <v>industry-ag-main.html#eff-stds</v>
      </c>
      <c r="R799" s="293" t="str">
        <f>IF(ISBLANK(INDEX('Policy Characteristics'!L:L,MATCH($C799,'Policy Characteristics'!$C:$C,0))),"",INDEX('Policy Characteristics'!L:L,MATCH($C799,'Policy Characteristics'!$C:$C,0)))</f>
        <v>industry-energy-efficiency-standards.html</v>
      </c>
    </row>
    <row r="800" spans="1:18" s="293" customFormat="1" x14ac:dyDescent="0.25">
      <c r="A800" s="293" t="str">
        <f>IF(ISBLANK(INDEX('Policy Characteristics'!A:A,MATCH($C800,'Policy Characteristics'!$C:$C,0))),"",INDEX('Policy Characteristics'!A:A,MATCH($C800,'Policy Characteristics'!$C:$C,0)))</f>
        <v>Industry</v>
      </c>
      <c r="B800" s="294" t="str">
        <f>IF(ISBLANK(INDEX('Policy Characteristics'!B:B,MATCH($C800,'Policy Characteristics'!$C:$C,0))),"",INDEX('Policy Characteristics'!B:B,MATCH($C800,'Policy Characteristics'!$C:$C,0)))</f>
        <v>Industry Energy Efficiency Standards</v>
      </c>
      <c r="C800" s="293" t="str">
        <f t="shared" si="38"/>
        <v>Percentage Improvement in Eqpt Efficiency Standards above BAU</v>
      </c>
      <c r="D800" s="299" t="s">
        <v>751</v>
      </c>
      <c r="E800" s="298" t="s">
        <v>799</v>
      </c>
      <c r="F800" t="s">
        <v>752</v>
      </c>
      <c r="G800" s="298" t="s">
        <v>817</v>
      </c>
      <c r="H800" s="20">
        <v>1010</v>
      </c>
      <c r="I800" s="295" t="s">
        <v>650</v>
      </c>
      <c r="J800" s="296" t="str">
        <f>IF(ISBLANK(INDEX('Policy Characteristics'!D:D,MATCH($C800,'Policy Characteristics'!$C:$C,0))),"",INDEX('Policy Characteristics'!D:D,MATCH($C800,'Policy Characteristics'!$C:$C,0)))</f>
        <v>Industry Energy Efficiency Standards</v>
      </c>
      <c r="K800" s="293" t="str">
        <f>IF(ISBLANK(INDEX('Policy Characteristics'!E:E,MATCH($C800,'Policy Characteristics'!$C:$C,0))),"",INDEX('Policy Characteristics'!E:E,MATCH($C800,'Policy Characteristics'!$C:$C,0)))</f>
        <v>indst efficiency standards</v>
      </c>
      <c r="L800" s="237">
        <f>IF(ISBLANK(INDEX('Policy Characteristics'!F:F,MATCH($C800,'Policy Characteristics'!$C:$C,0))),"",INDEX('Policy Characteristics'!F:F,MATCH($C800,'Policy Characteristics'!$C:$C,0)))</f>
        <v>0</v>
      </c>
      <c r="M800" s="237">
        <f>IF(ISBLANK(INDEX('Policy Characteristics'!G:G,MATCH($C800,'Policy Characteristics'!$C:$C,0))),"",INDEX('Policy Characteristics'!G:G,MATCH($C800,'Policy Characteristics'!$C:$C,0)))</f>
        <v>0.25</v>
      </c>
      <c r="N800" s="237">
        <f>IF(ISBLANK(INDEX('Policy Characteristics'!H:H,MATCH($C800,'Policy Characteristics'!$C:$C,0))),"",INDEX('Policy Characteristics'!H:H,MATCH($C800,'Policy Characteristics'!$C:$C,0)))</f>
        <v>0.01</v>
      </c>
      <c r="O800" s="293" t="str">
        <f>IF(ISBLANK(INDEX('Policy Characteristics'!I:I,MATCH($C800,'Policy Characteristics'!$C:$C,0))),"",INDEX('Policy Characteristics'!I:I,MATCH($C800,'Policy Characteristics'!$C:$C,0)))</f>
        <v>% reduction in energy use</v>
      </c>
      <c r="P800" s="293"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0" s="293" t="str">
        <f>IF(ISBLANK(INDEX('Policy Characteristics'!K:K,MATCH($C800,'Policy Characteristics'!$C:$C,0))),"",INDEX('Policy Characteristics'!K:K,MATCH($C800,'Policy Characteristics'!$C:$C,0)))</f>
        <v>industry-ag-main.html#eff-stds</v>
      </c>
      <c r="R800" s="293" t="str">
        <f>IF(ISBLANK(INDEX('Policy Characteristics'!L:L,MATCH($C800,'Policy Characteristics'!$C:$C,0))),"",INDEX('Policy Characteristics'!L:L,MATCH($C800,'Policy Characteristics'!$C:$C,0)))</f>
        <v>industry-energy-efficiency-standards.html</v>
      </c>
    </row>
    <row r="801" spans="1:18" s="293" customFormat="1" x14ac:dyDescent="0.25">
      <c r="A801" s="293" t="str">
        <f>IF(ISBLANK(INDEX('Policy Characteristics'!A:A,MATCH($C801,'Policy Characteristics'!$C:$C,0))),"",INDEX('Policy Characteristics'!A:A,MATCH($C801,'Policy Characteristics'!$C:$C,0)))</f>
        <v>Industry</v>
      </c>
      <c r="B801" s="294" t="str">
        <f>IF(ISBLANK(INDEX('Policy Characteristics'!B:B,MATCH($C801,'Policy Characteristics'!$C:$C,0))),"",INDEX('Policy Characteristics'!B:B,MATCH($C801,'Policy Characteristics'!$C:$C,0)))</f>
        <v>Industry Energy Efficiency Standards</v>
      </c>
      <c r="C801" s="293" t="str">
        <f t="shared" si="38"/>
        <v>Percentage Improvement in Eqpt Efficiency Standards above BAU</v>
      </c>
      <c r="D801" s="299" t="s">
        <v>751</v>
      </c>
      <c r="E801" s="298" t="s">
        <v>801</v>
      </c>
      <c r="F801" t="s">
        <v>752</v>
      </c>
      <c r="G801" s="298" t="s">
        <v>818</v>
      </c>
      <c r="H801" s="20">
        <v>1011</v>
      </c>
      <c r="I801" s="295" t="s">
        <v>660</v>
      </c>
      <c r="J801" s="296" t="str">
        <f>IF(ISBLANK(INDEX('Policy Characteristics'!D:D,MATCH($C801,'Policy Characteristics'!$C:$C,0))),"",INDEX('Policy Characteristics'!D:D,MATCH($C801,'Policy Characteristics'!$C:$C,0)))</f>
        <v>Industry Energy Efficiency Standards</v>
      </c>
      <c r="K801" s="293" t="str">
        <f>IF(ISBLANK(INDEX('Policy Characteristics'!E:E,MATCH($C801,'Policy Characteristics'!$C:$C,0))),"",INDEX('Policy Characteristics'!E:E,MATCH($C801,'Policy Characteristics'!$C:$C,0)))</f>
        <v>indst efficiency standards</v>
      </c>
      <c r="L801" s="237">
        <f>IF(ISBLANK(INDEX('Policy Characteristics'!F:F,MATCH($C801,'Policy Characteristics'!$C:$C,0))),"",INDEX('Policy Characteristics'!F:F,MATCH($C801,'Policy Characteristics'!$C:$C,0)))</f>
        <v>0</v>
      </c>
      <c r="M801" s="237">
        <f>IF(ISBLANK(INDEX('Policy Characteristics'!G:G,MATCH($C801,'Policy Characteristics'!$C:$C,0))),"",INDEX('Policy Characteristics'!G:G,MATCH($C801,'Policy Characteristics'!$C:$C,0)))</f>
        <v>0.25</v>
      </c>
      <c r="N801" s="237">
        <f>IF(ISBLANK(INDEX('Policy Characteristics'!H:H,MATCH($C801,'Policy Characteristics'!$C:$C,0))),"",INDEX('Policy Characteristics'!H:H,MATCH($C801,'Policy Characteristics'!$C:$C,0)))</f>
        <v>0.01</v>
      </c>
      <c r="O801" s="293" t="str">
        <f>IF(ISBLANK(INDEX('Policy Characteristics'!I:I,MATCH($C801,'Policy Characteristics'!$C:$C,0))),"",INDEX('Policy Characteristics'!I:I,MATCH($C801,'Policy Characteristics'!$C:$C,0)))</f>
        <v>% reduction in energy use</v>
      </c>
      <c r="P801" s="293"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1" s="293" t="str">
        <f>IF(ISBLANK(INDEX('Policy Characteristics'!K:K,MATCH($C801,'Policy Characteristics'!$C:$C,0))),"",INDEX('Policy Characteristics'!K:K,MATCH($C801,'Policy Characteristics'!$C:$C,0)))</f>
        <v>industry-ag-main.html#eff-stds</v>
      </c>
      <c r="R801" s="293" t="str">
        <f>IF(ISBLANK(INDEX('Policy Characteristics'!L:L,MATCH($C801,'Policy Characteristics'!$C:$C,0))),"",INDEX('Policy Characteristics'!L:L,MATCH($C801,'Policy Characteristics'!$C:$C,0)))</f>
        <v>industry-energy-efficiency-standards.html</v>
      </c>
    </row>
    <row r="802" spans="1:18" s="293" customFormat="1" x14ac:dyDescent="0.25">
      <c r="A802" s="293" t="str">
        <f>IF(ISBLANK(INDEX('Policy Characteristics'!A:A,MATCH($C802,'Policy Characteristics'!$C:$C,0))),"",INDEX('Policy Characteristics'!A:A,MATCH($C802,'Policy Characteristics'!$C:$C,0)))</f>
        <v>Industry</v>
      </c>
      <c r="B802" s="294" t="str">
        <f>IF(ISBLANK(INDEX('Policy Characteristics'!B:B,MATCH($C802,'Policy Characteristics'!$C:$C,0))),"",INDEX('Policy Characteristics'!B:B,MATCH($C802,'Policy Characteristics'!$C:$C,0)))</f>
        <v>Industry Energy Efficiency Standards</v>
      </c>
      <c r="C802" s="293" t="str">
        <f t="shared" si="38"/>
        <v>Percentage Improvement in Eqpt Efficiency Standards above BAU</v>
      </c>
      <c r="D802" s="299" t="s">
        <v>751</v>
      </c>
      <c r="E802" s="298" t="s">
        <v>803</v>
      </c>
      <c r="F802" t="s">
        <v>752</v>
      </c>
      <c r="G802" s="298" t="s">
        <v>819</v>
      </c>
      <c r="H802" s="20">
        <v>1012</v>
      </c>
      <c r="I802" s="295" t="s">
        <v>650</v>
      </c>
      <c r="J802" s="296" t="str">
        <f>IF(ISBLANK(INDEX('Policy Characteristics'!D:D,MATCH($C802,'Policy Characteristics'!$C:$C,0))),"",INDEX('Policy Characteristics'!D:D,MATCH($C802,'Policy Characteristics'!$C:$C,0)))</f>
        <v>Industry Energy Efficiency Standards</v>
      </c>
      <c r="K802" s="293" t="str">
        <f>IF(ISBLANK(INDEX('Policy Characteristics'!E:E,MATCH($C802,'Policy Characteristics'!$C:$C,0))),"",INDEX('Policy Characteristics'!E:E,MATCH($C802,'Policy Characteristics'!$C:$C,0)))</f>
        <v>indst efficiency standards</v>
      </c>
      <c r="L802" s="237">
        <f>IF(ISBLANK(INDEX('Policy Characteristics'!F:F,MATCH($C802,'Policy Characteristics'!$C:$C,0))),"",INDEX('Policy Characteristics'!F:F,MATCH($C802,'Policy Characteristics'!$C:$C,0)))</f>
        <v>0</v>
      </c>
      <c r="M802" s="237">
        <f>IF(ISBLANK(INDEX('Policy Characteristics'!G:G,MATCH($C802,'Policy Characteristics'!$C:$C,0))),"",INDEX('Policy Characteristics'!G:G,MATCH($C802,'Policy Characteristics'!$C:$C,0)))</f>
        <v>0.25</v>
      </c>
      <c r="N802" s="237">
        <f>IF(ISBLANK(INDEX('Policy Characteristics'!H:H,MATCH($C802,'Policy Characteristics'!$C:$C,0))),"",INDEX('Policy Characteristics'!H:H,MATCH($C802,'Policy Characteristics'!$C:$C,0)))</f>
        <v>0.01</v>
      </c>
      <c r="O802" s="293" t="str">
        <f>IF(ISBLANK(INDEX('Policy Characteristics'!I:I,MATCH($C802,'Policy Characteristics'!$C:$C,0))),"",INDEX('Policy Characteristics'!I:I,MATCH($C802,'Policy Characteristics'!$C:$C,0)))</f>
        <v>% reduction in energy use</v>
      </c>
      <c r="P802" s="293"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2" s="293" t="str">
        <f>IF(ISBLANK(INDEX('Policy Characteristics'!K:K,MATCH($C802,'Policy Characteristics'!$C:$C,0))),"",INDEX('Policy Characteristics'!K:K,MATCH($C802,'Policy Characteristics'!$C:$C,0)))</f>
        <v>industry-ag-main.html#eff-stds</v>
      </c>
      <c r="R802" s="293" t="str">
        <f>IF(ISBLANK(INDEX('Policy Characteristics'!L:L,MATCH($C802,'Policy Characteristics'!$C:$C,0))),"",INDEX('Policy Characteristics'!L:L,MATCH($C802,'Policy Characteristics'!$C:$C,0)))</f>
        <v>industry-energy-efficiency-standards.html</v>
      </c>
    </row>
    <row r="803" spans="1:18" s="293" customFormat="1" x14ac:dyDescent="0.25">
      <c r="A803" s="293" t="str">
        <f>IF(ISBLANK(INDEX('Policy Characteristics'!A:A,MATCH($C803,'Policy Characteristics'!$C:$C,0))),"",INDEX('Policy Characteristics'!A:A,MATCH($C803,'Policy Characteristics'!$C:$C,0)))</f>
        <v>Industry</v>
      </c>
      <c r="B803" s="294" t="str">
        <f>IF(ISBLANK(INDEX('Policy Characteristics'!B:B,MATCH($C803,'Policy Characteristics'!$C:$C,0))),"",INDEX('Policy Characteristics'!B:B,MATCH($C803,'Policy Characteristics'!$C:$C,0)))</f>
        <v>Industry Energy Efficiency Standards</v>
      </c>
      <c r="C803" s="293" t="str">
        <f t="shared" si="38"/>
        <v>Percentage Improvement in Eqpt Efficiency Standards above BAU</v>
      </c>
      <c r="D803" s="299" t="s">
        <v>751</v>
      </c>
      <c r="E803" s="298" t="s">
        <v>805</v>
      </c>
      <c r="F803" t="s">
        <v>752</v>
      </c>
      <c r="G803" s="298" t="s">
        <v>820</v>
      </c>
      <c r="H803" s="20">
        <v>1013</v>
      </c>
      <c r="I803" s="295" t="s">
        <v>660</v>
      </c>
      <c r="J803" s="296" t="str">
        <f>IF(ISBLANK(INDEX('Policy Characteristics'!D:D,MATCH($C803,'Policy Characteristics'!$C:$C,0))),"",INDEX('Policy Characteristics'!D:D,MATCH($C803,'Policy Characteristics'!$C:$C,0)))</f>
        <v>Industry Energy Efficiency Standards</v>
      </c>
      <c r="K803" s="293" t="str">
        <f>IF(ISBLANK(INDEX('Policy Characteristics'!E:E,MATCH($C803,'Policy Characteristics'!$C:$C,0))),"",INDEX('Policy Characteristics'!E:E,MATCH($C803,'Policy Characteristics'!$C:$C,0)))</f>
        <v>indst efficiency standards</v>
      </c>
      <c r="L803" s="237">
        <f>IF(ISBLANK(INDEX('Policy Characteristics'!F:F,MATCH($C803,'Policy Characteristics'!$C:$C,0))),"",INDEX('Policy Characteristics'!F:F,MATCH($C803,'Policy Characteristics'!$C:$C,0)))</f>
        <v>0</v>
      </c>
      <c r="M803" s="237">
        <f>IF(ISBLANK(INDEX('Policy Characteristics'!G:G,MATCH($C803,'Policy Characteristics'!$C:$C,0))),"",INDEX('Policy Characteristics'!G:G,MATCH($C803,'Policy Characteristics'!$C:$C,0)))</f>
        <v>0.25</v>
      </c>
      <c r="N803" s="237">
        <f>IF(ISBLANK(INDEX('Policy Characteristics'!H:H,MATCH($C803,'Policy Characteristics'!$C:$C,0))),"",INDEX('Policy Characteristics'!H:H,MATCH($C803,'Policy Characteristics'!$C:$C,0)))</f>
        <v>0.01</v>
      </c>
      <c r="O803" s="293" t="str">
        <f>IF(ISBLANK(INDEX('Policy Characteristics'!I:I,MATCH($C803,'Policy Characteristics'!$C:$C,0))),"",INDEX('Policy Characteristics'!I:I,MATCH($C803,'Policy Characteristics'!$C:$C,0)))</f>
        <v>% reduction in energy use</v>
      </c>
      <c r="P803" s="293"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3" s="293" t="str">
        <f>IF(ISBLANK(INDEX('Policy Characteristics'!K:K,MATCH($C803,'Policy Characteristics'!$C:$C,0))),"",INDEX('Policy Characteristics'!K:K,MATCH($C803,'Policy Characteristics'!$C:$C,0)))</f>
        <v>industry-ag-main.html#eff-stds</v>
      </c>
      <c r="R803" s="293" t="str">
        <f>IF(ISBLANK(INDEX('Policy Characteristics'!L:L,MATCH($C803,'Policy Characteristics'!$C:$C,0))),"",INDEX('Policy Characteristics'!L:L,MATCH($C803,'Policy Characteristics'!$C:$C,0)))</f>
        <v>industry-energy-efficiency-standards.html</v>
      </c>
    </row>
    <row r="804" spans="1:18" s="293" customFormat="1" x14ac:dyDescent="0.25">
      <c r="A804" s="293" t="str">
        <f>IF(ISBLANK(INDEX('Policy Characteristics'!A:A,MATCH($C804,'Policy Characteristics'!$C:$C,0))),"",INDEX('Policy Characteristics'!A:A,MATCH($C804,'Policy Characteristics'!$C:$C,0)))</f>
        <v>Industry</v>
      </c>
      <c r="B804" s="294" t="str">
        <f>IF(ISBLANK(INDEX('Policy Characteristics'!B:B,MATCH($C804,'Policy Characteristics'!$C:$C,0))),"",INDEX('Policy Characteristics'!B:B,MATCH($C804,'Policy Characteristics'!$C:$C,0)))</f>
        <v>Industry Energy Efficiency Standards</v>
      </c>
      <c r="C804" s="293" t="str">
        <f t="shared" si="38"/>
        <v>Percentage Improvement in Eqpt Efficiency Standards above BAU</v>
      </c>
      <c r="D804" s="299" t="s">
        <v>751</v>
      </c>
      <c r="E804" s="298" t="s">
        <v>807</v>
      </c>
      <c r="F804" t="s">
        <v>752</v>
      </c>
      <c r="G804" s="298" t="s">
        <v>821</v>
      </c>
      <c r="H804" s="20">
        <v>1014</v>
      </c>
      <c r="I804" s="295" t="s">
        <v>660</v>
      </c>
      <c r="J804" s="296" t="str">
        <f>IF(ISBLANK(INDEX('Policy Characteristics'!D:D,MATCH($C804,'Policy Characteristics'!$C:$C,0))),"",INDEX('Policy Characteristics'!D:D,MATCH($C804,'Policy Characteristics'!$C:$C,0)))</f>
        <v>Industry Energy Efficiency Standards</v>
      </c>
      <c r="K804" s="293" t="str">
        <f>IF(ISBLANK(INDEX('Policy Characteristics'!E:E,MATCH($C804,'Policy Characteristics'!$C:$C,0))),"",INDEX('Policy Characteristics'!E:E,MATCH($C804,'Policy Characteristics'!$C:$C,0)))</f>
        <v>indst efficiency standards</v>
      </c>
      <c r="L804" s="237">
        <f>IF(ISBLANK(INDEX('Policy Characteristics'!F:F,MATCH($C804,'Policy Characteristics'!$C:$C,0))),"",INDEX('Policy Characteristics'!F:F,MATCH($C804,'Policy Characteristics'!$C:$C,0)))</f>
        <v>0</v>
      </c>
      <c r="M804" s="237">
        <f>IF(ISBLANK(INDEX('Policy Characteristics'!G:G,MATCH($C804,'Policy Characteristics'!$C:$C,0))),"",INDEX('Policy Characteristics'!G:G,MATCH($C804,'Policy Characteristics'!$C:$C,0)))</f>
        <v>0.25</v>
      </c>
      <c r="N804" s="237">
        <f>IF(ISBLANK(INDEX('Policy Characteristics'!H:H,MATCH($C804,'Policy Characteristics'!$C:$C,0))),"",INDEX('Policy Characteristics'!H:H,MATCH($C804,'Policy Characteristics'!$C:$C,0)))</f>
        <v>0.01</v>
      </c>
      <c r="O804" s="293" t="str">
        <f>IF(ISBLANK(INDEX('Policy Characteristics'!I:I,MATCH($C804,'Policy Characteristics'!$C:$C,0))),"",INDEX('Policy Characteristics'!I:I,MATCH($C804,'Policy Characteristics'!$C:$C,0)))</f>
        <v>% reduction in energy use</v>
      </c>
      <c r="P804" s="293"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4" s="293" t="str">
        <f>IF(ISBLANK(INDEX('Policy Characteristics'!K:K,MATCH($C804,'Policy Characteristics'!$C:$C,0))),"",INDEX('Policy Characteristics'!K:K,MATCH($C804,'Policy Characteristics'!$C:$C,0)))</f>
        <v>industry-ag-main.html#eff-stds</v>
      </c>
      <c r="R804" s="293" t="str">
        <f>IF(ISBLANK(INDEX('Policy Characteristics'!L:L,MATCH($C804,'Policy Characteristics'!$C:$C,0))),"",INDEX('Policy Characteristics'!L:L,MATCH($C804,'Policy Characteristics'!$C:$C,0)))</f>
        <v>industry-energy-efficiency-standards.html</v>
      </c>
    </row>
    <row r="805" spans="1:18" s="293" customFormat="1" x14ac:dyDescent="0.25">
      <c r="A805" s="293" t="str">
        <f>IF(ISBLANK(INDEX('Policy Characteristics'!A:A,MATCH($C805,'Policy Characteristics'!$C:$C,0))),"",INDEX('Policy Characteristics'!A:A,MATCH($C805,'Policy Characteristics'!$C:$C,0)))</f>
        <v>Industry</v>
      </c>
      <c r="B805" s="294" t="str">
        <f>IF(ISBLANK(INDEX('Policy Characteristics'!B:B,MATCH($C805,'Policy Characteristics'!$C:$C,0))),"",INDEX('Policy Characteristics'!B:B,MATCH($C805,'Policy Characteristics'!$C:$C,0)))</f>
        <v>Industry Energy Efficiency Standards</v>
      </c>
      <c r="C805" s="293" t="str">
        <f t="shared" si="38"/>
        <v>Percentage Improvement in Eqpt Efficiency Standards above BAU</v>
      </c>
      <c r="D805" s="299" t="s">
        <v>751</v>
      </c>
      <c r="E805" s="298" t="s">
        <v>809</v>
      </c>
      <c r="F805" t="s">
        <v>752</v>
      </c>
      <c r="G805" s="298" t="s">
        <v>822</v>
      </c>
      <c r="H805" s="20">
        <v>1015</v>
      </c>
      <c r="I805" s="295" t="s">
        <v>650</v>
      </c>
      <c r="J805" s="296" t="str">
        <f>IF(ISBLANK(INDEX('Policy Characteristics'!D:D,MATCH($C805,'Policy Characteristics'!$C:$C,0))),"",INDEX('Policy Characteristics'!D:D,MATCH($C805,'Policy Characteristics'!$C:$C,0)))</f>
        <v>Industry Energy Efficiency Standards</v>
      </c>
      <c r="K805" s="293" t="str">
        <f>IF(ISBLANK(INDEX('Policy Characteristics'!E:E,MATCH($C805,'Policy Characteristics'!$C:$C,0))),"",INDEX('Policy Characteristics'!E:E,MATCH($C805,'Policy Characteristics'!$C:$C,0)))</f>
        <v>indst efficiency standards</v>
      </c>
      <c r="L805" s="237">
        <f>IF(ISBLANK(INDEX('Policy Characteristics'!F:F,MATCH($C805,'Policy Characteristics'!$C:$C,0))),"",INDEX('Policy Characteristics'!F:F,MATCH($C805,'Policy Characteristics'!$C:$C,0)))</f>
        <v>0</v>
      </c>
      <c r="M805" s="237">
        <f>IF(ISBLANK(INDEX('Policy Characteristics'!G:G,MATCH($C805,'Policy Characteristics'!$C:$C,0))),"",INDEX('Policy Characteristics'!G:G,MATCH($C805,'Policy Characteristics'!$C:$C,0)))</f>
        <v>0.25</v>
      </c>
      <c r="N805" s="237">
        <f>IF(ISBLANK(INDEX('Policy Characteristics'!H:H,MATCH($C805,'Policy Characteristics'!$C:$C,0))),"",INDEX('Policy Characteristics'!H:H,MATCH($C805,'Policy Characteristics'!$C:$C,0)))</f>
        <v>0.01</v>
      </c>
      <c r="O805" s="293" t="str">
        <f>IF(ISBLANK(INDEX('Policy Characteristics'!I:I,MATCH($C805,'Policy Characteristics'!$C:$C,0))),"",INDEX('Policy Characteristics'!I:I,MATCH($C805,'Policy Characteristics'!$C:$C,0)))</f>
        <v>% reduction in energy use</v>
      </c>
      <c r="P805" s="293"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5" s="293" t="str">
        <f>IF(ISBLANK(INDEX('Policy Characteristics'!K:K,MATCH($C805,'Policy Characteristics'!$C:$C,0))),"",INDEX('Policy Characteristics'!K:K,MATCH($C805,'Policy Characteristics'!$C:$C,0)))</f>
        <v>industry-ag-main.html#eff-stds</v>
      </c>
      <c r="R805" s="293" t="str">
        <f>IF(ISBLANK(INDEX('Policy Characteristics'!L:L,MATCH($C805,'Policy Characteristics'!$C:$C,0))),"",INDEX('Policy Characteristics'!L:L,MATCH($C805,'Policy Characteristics'!$C:$C,0)))</f>
        <v>industry-energy-efficiency-standards.html</v>
      </c>
    </row>
    <row r="806" spans="1:18" s="293" customFormat="1" x14ac:dyDescent="0.25">
      <c r="A806" s="293" t="str">
        <f>IF(ISBLANK(INDEX('Policy Characteristics'!A:A,MATCH($C806,'Policy Characteristics'!$C:$C,0))),"",INDEX('Policy Characteristics'!A:A,MATCH($C806,'Policy Characteristics'!$C:$C,0)))</f>
        <v>Industry</v>
      </c>
      <c r="B806" s="294" t="str">
        <f>IF(ISBLANK(INDEX('Policy Characteristics'!B:B,MATCH($C806,'Policy Characteristics'!$C:$C,0))),"",INDEX('Policy Characteristics'!B:B,MATCH($C806,'Policy Characteristics'!$C:$C,0)))</f>
        <v>Industry Energy Efficiency Standards</v>
      </c>
      <c r="C806" s="293" t="str">
        <f t="shared" si="38"/>
        <v>Percentage Improvement in Eqpt Efficiency Standards above BAU</v>
      </c>
      <c r="D806" s="299" t="s">
        <v>751</v>
      </c>
      <c r="E806" s="298" t="s">
        <v>811</v>
      </c>
      <c r="F806" t="s">
        <v>752</v>
      </c>
      <c r="G806" s="298" t="s">
        <v>823</v>
      </c>
      <c r="H806" s="20">
        <v>1016</v>
      </c>
      <c r="I806" s="295" t="s">
        <v>650</v>
      </c>
      <c r="J806" s="296" t="str">
        <f>IF(ISBLANK(INDEX('Policy Characteristics'!D:D,MATCH($C806,'Policy Characteristics'!$C:$C,0))),"",INDEX('Policy Characteristics'!D:D,MATCH($C806,'Policy Characteristics'!$C:$C,0)))</f>
        <v>Industry Energy Efficiency Standards</v>
      </c>
      <c r="K806" s="293" t="str">
        <f>IF(ISBLANK(INDEX('Policy Characteristics'!E:E,MATCH($C806,'Policy Characteristics'!$C:$C,0))),"",INDEX('Policy Characteristics'!E:E,MATCH($C806,'Policy Characteristics'!$C:$C,0)))</f>
        <v>indst efficiency standards</v>
      </c>
      <c r="L806" s="237">
        <f>IF(ISBLANK(INDEX('Policy Characteristics'!F:F,MATCH($C806,'Policy Characteristics'!$C:$C,0))),"",INDEX('Policy Characteristics'!F:F,MATCH($C806,'Policy Characteristics'!$C:$C,0)))</f>
        <v>0</v>
      </c>
      <c r="M806" s="237">
        <f>IF(ISBLANK(INDEX('Policy Characteristics'!G:G,MATCH($C806,'Policy Characteristics'!$C:$C,0))),"",INDEX('Policy Characteristics'!G:G,MATCH($C806,'Policy Characteristics'!$C:$C,0)))</f>
        <v>0.25</v>
      </c>
      <c r="N806" s="237">
        <f>IF(ISBLANK(INDEX('Policy Characteristics'!H:H,MATCH($C806,'Policy Characteristics'!$C:$C,0))),"",INDEX('Policy Characteristics'!H:H,MATCH($C806,'Policy Characteristics'!$C:$C,0)))</f>
        <v>0.01</v>
      </c>
      <c r="O806" s="293" t="str">
        <f>IF(ISBLANK(INDEX('Policy Characteristics'!I:I,MATCH($C806,'Policy Characteristics'!$C:$C,0))),"",INDEX('Policy Characteristics'!I:I,MATCH($C806,'Policy Characteristics'!$C:$C,0)))</f>
        <v>% reduction in energy use</v>
      </c>
      <c r="P806" s="293"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6" s="293" t="str">
        <f>IF(ISBLANK(INDEX('Policy Characteristics'!K:K,MATCH($C806,'Policy Characteristics'!$C:$C,0))),"",INDEX('Policy Characteristics'!K:K,MATCH($C806,'Policy Characteristics'!$C:$C,0)))</f>
        <v>industry-ag-main.html#eff-stds</v>
      </c>
      <c r="R806" s="293" t="str">
        <f>IF(ISBLANK(INDEX('Policy Characteristics'!L:L,MATCH($C806,'Policy Characteristics'!$C:$C,0))),"",INDEX('Policy Characteristics'!L:L,MATCH($C806,'Policy Characteristics'!$C:$C,0)))</f>
        <v>industry-energy-efficiency-standards.html</v>
      </c>
    </row>
    <row r="807" spans="1:18" s="293" customFormat="1" x14ac:dyDescent="0.25">
      <c r="A807" s="293" t="str">
        <f>IF(ISBLANK(INDEX('Policy Characteristics'!A:A,MATCH($C807,'Policy Characteristics'!$C:$C,0))),"",INDEX('Policy Characteristics'!A:A,MATCH($C807,'Policy Characteristics'!$C:$C,0)))</f>
        <v>Industry</v>
      </c>
      <c r="B807" s="294" t="str">
        <f>IF(ISBLANK(INDEX('Policy Characteristics'!B:B,MATCH($C807,'Policy Characteristics'!$C:$C,0))),"",INDEX('Policy Characteristics'!B:B,MATCH($C807,'Policy Characteristics'!$C:$C,0)))</f>
        <v>Industry Energy Efficiency Standards</v>
      </c>
      <c r="C807" s="293" t="str">
        <f t="shared" si="38"/>
        <v>Percentage Improvement in Eqpt Efficiency Standards above BAU</v>
      </c>
      <c r="D807" s="299" t="s">
        <v>751</v>
      </c>
      <c r="E807" s="298" t="s">
        <v>813</v>
      </c>
      <c r="F807" t="s">
        <v>752</v>
      </c>
      <c r="G807" s="298" t="s">
        <v>824</v>
      </c>
      <c r="H807" s="20">
        <v>1017</v>
      </c>
      <c r="I807" s="295" t="s">
        <v>660</v>
      </c>
      <c r="J807" s="296" t="str">
        <f>IF(ISBLANK(INDEX('Policy Characteristics'!D:D,MATCH($C807,'Policy Characteristics'!$C:$C,0))),"",INDEX('Policy Characteristics'!D:D,MATCH($C807,'Policy Characteristics'!$C:$C,0)))</f>
        <v>Industry Energy Efficiency Standards</v>
      </c>
      <c r="K807" s="293" t="str">
        <f>IF(ISBLANK(INDEX('Policy Characteristics'!E:E,MATCH($C807,'Policy Characteristics'!$C:$C,0))),"",INDEX('Policy Characteristics'!E:E,MATCH($C807,'Policy Characteristics'!$C:$C,0)))</f>
        <v>indst efficiency standards</v>
      </c>
      <c r="L807" s="237">
        <f>IF(ISBLANK(INDEX('Policy Characteristics'!F:F,MATCH($C807,'Policy Characteristics'!$C:$C,0))),"",INDEX('Policy Characteristics'!F:F,MATCH($C807,'Policy Characteristics'!$C:$C,0)))</f>
        <v>0</v>
      </c>
      <c r="M807" s="237">
        <f>IF(ISBLANK(INDEX('Policy Characteristics'!G:G,MATCH($C807,'Policy Characteristics'!$C:$C,0))),"",INDEX('Policy Characteristics'!G:G,MATCH($C807,'Policy Characteristics'!$C:$C,0)))</f>
        <v>0.25</v>
      </c>
      <c r="N807" s="237">
        <f>IF(ISBLANK(INDEX('Policy Characteristics'!H:H,MATCH($C807,'Policy Characteristics'!$C:$C,0))),"",INDEX('Policy Characteristics'!H:H,MATCH($C807,'Policy Characteristics'!$C:$C,0)))</f>
        <v>0.01</v>
      </c>
      <c r="O807" s="293" t="str">
        <f>IF(ISBLANK(INDEX('Policy Characteristics'!I:I,MATCH($C807,'Policy Characteristics'!$C:$C,0))),"",INDEX('Policy Characteristics'!I:I,MATCH($C807,'Policy Characteristics'!$C:$C,0)))</f>
        <v>% reduction in energy use</v>
      </c>
      <c r="P807" s="293"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7" s="293" t="str">
        <f>IF(ISBLANK(INDEX('Policy Characteristics'!K:K,MATCH($C807,'Policy Characteristics'!$C:$C,0))),"",INDEX('Policy Characteristics'!K:K,MATCH($C807,'Policy Characteristics'!$C:$C,0)))</f>
        <v>industry-ag-main.html#eff-stds</v>
      </c>
      <c r="R807" s="293" t="str">
        <f>IF(ISBLANK(INDEX('Policy Characteristics'!L:L,MATCH($C807,'Policy Characteristics'!$C:$C,0))),"",INDEX('Policy Characteristics'!L:L,MATCH($C807,'Policy Characteristics'!$C:$C,0)))</f>
        <v>industry-energy-efficiency-standards.html</v>
      </c>
    </row>
    <row r="808" spans="1:18" s="293" customFormat="1" x14ac:dyDescent="0.25">
      <c r="A808" s="293" t="str">
        <f>IF(ISBLANK(INDEX('Policy Characteristics'!A:A,MATCH($C808,'Policy Characteristics'!$C:$C,0))),"",INDEX('Policy Characteristics'!A:A,MATCH($C808,'Policy Characteristics'!$C:$C,0)))</f>
        <v>Industry</v>
      </c>
      <c r="B808" s="294" t="str">
        <f>IF(ISBLANK(INDEX('Policy Characteristics'!B:B,MATCH($C808,'Policy Characteristics'!$C:$C,0))),"",INDEX('Policy Characteristics'!B:B,MATCH($C808,'Policy Characteristics'!$C:$C,0)))</f>
        <v>Industry Energy Efficiency Standards</v>
      </c>
      <c r="C808" s="293" t="str">
        <f t="shared" si="38"/>
        <v>Percentage Improvement in Eqpt Efficiency Standards above BAU</v>
      </c>
      <c r="D808" s="299" t="s">
        <v>753</v>
      </c>
      <c r="E808" s="298" t="s">
        <v>795</v>
      </c>
      <c r="F808" t="s">
        <v>754</v>
      </c>
      <c r="G808" s="298" t="s">
        <v>815</v>
      </c>
      <c r="H808" s="20">
        <v>1018</v>
      </c>
      <c r="I808" s="295" t="s">
        <v>650</v>
      </c>
      <c r="J808" s="296" t="str">
        <f>IF(ISBLANK(INDEX('Policy Characteristics'!D:D,MATCH($C808,'Policy Characteristics'!$C:$C,0))),"",INDEX('Policy Characteristics'!D:D,MATCH($C808,'Policy Characteristics'!$C:$C,0)))</f>
        <v>Industry Energy Efficiency Standards</v>
      </c>
      <c r="K808" s="293" t="str">
        <f>IF(ISBLANK(INDEX('Policy Characteristics'!E:E,MATCH($C808,'Policy Characteristics'!$C:$C,0))),"",INDEX('Policy Characteristics'!E:E,MATCH($C808,'Policy Characteristics'!$C:$C,0)))</f>
        <v>indst efficiency standards</v>
      </c>
      <c r="L808" s="237">
        <f>IF(ISBLANK(INDEX('Policy Characteristics'!F:F,MATCH($C808,'Policy Characteristics'!$C:$C,0))),"",INDEX('Policy Characteristics'!F:F,MATCH($C808,'Policy Characteristics'!$C:$C,0)))</f>
        <v>0</v>
      </c>
      <c r="M808" s="237">
        <f>IF(ISBLANK(INDEX('Policy Characteristics'!G:G,MATCH($C808,'Policy Characteristics'!$C:$C,0))),"",INDEX('Policy Characteristics'!G:G,MATCH($C808,'Policy Characteristics'!$C:$C,0)))</f>
        <v>0.25</v>
      </c>
      <c r="N808" s="237">
        <f>IF(ISBLANK(INDEX('Policy Characteristics'!H:H,MATCH($C808,'Policy Characteristics'!$C:$C,0))),"",INDEX('Policy Characteristics'!H:H,MATCH($C808,'Policy Characteristics'!$C:$C,0)))</f>
        <v>0.01</v>
      </c>
      <c r="O808" s="293" t="str">
        <f>IF(ISBLANK(INDEX('Policy Characteristics'!I:I,MATCH($C808,'Policy Characteristics'!$C:$C,0))),"",INDEX('Policy Characteristics'!I:I,MATCH($C808,'Policy Characteristics'!$C:$C,0)))</f>
        <v>% reduction in energy use</v>
      </c>
      <c r="P808" s="293"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8" s="293" t="str">
        <f>IF(ISBLANK(INDEX('Policy Characteristics'!K:K,MATCH($C808,'Policy Characteristics'!$C:$C,0))),"",INDEX('Policy Characteristics'!K:K,MATCH($C808,'Policy Characteristics'!$C:$C,0)))</f>
        <v>industry-ag-main.html#eff-stds</v>
      </c>
      <c r="R808" s="293" t="str">
        <f>IF(ISBLANK(INDEX('Policy Characteristics'!L:L,MATCH($C808,'Policy Characteristics'!$C:$C,0))),"",INDEX('Policy Characteristics'!L:L,MATCH($C808,'Policy Characteristics'!$C:$C,0)))</f>
        <v>industry-energy-efficiency-standards.html</v>
      </c>
    </row>
    <row r="809" spans="1:18" s="293" customFormat="1" x14ac:dyDescent="0.25">
      <c r="A809" s="293" t="str">
        <f>IF(ISBLANK(INDEX('Policy Characteristics'!A:A,MATCH($C809,'Policy Characteristics'!$C:$C,0))),"",INDEX('Policy Characteristics'!A:A,MATCH($C809,'Policy Characteristics'!$C:$C,0)))</f>
        <v>Industry</v>
      </c>
      <c r="B809" s="294" t="str">
        <f>IF(ISBLANK(INDEX('Policy Characteristics'!B:B,MATCH($C809,'Policy Characteristics'!$C:$C,0))),"",INDEX('Policy Characteristics'!B:B,MATCH($C809,'Policy Characteristics'!$C:$C,0)))</f>
        <v>Industry Energy Efficiency Standards</v>
      </c>
      <c r="C809" s="293" t="str">
        <f t="shared" si="38"/>
        <v>Percentage Improvement in Eqpt Efficiency Standards above BAU</v>
      </c>
      <c r="D809" s="299" t="s">
        <v>753</v>
      </c>
      <c r="E809" s="298" t="s">
        <v>797</v>
      </c>
      <c r="F809" t="s">
        <v>754</v>
      </c>
      <c r="G809" s="298" t="s">
        <v>816</v>
      </c>
      <c r="H809" s="20">
        <v>1019</v>
      </c>
      <c r="I809" s="295" t="s">
        <v>650</v>
      </c>
      <c r="J809" s="296" t="str">
        <f>IF(ISBLANK(INDEX('Policy Characteristics'!D:D,MATCH($C809,'Policy Characteristics'!$C:$C,0))),"",INDEX('Policy Characteristics'!D:D,MATCH($C809,'Policy Characteristics'!$C:$C,0)))</f>
        <v>Industry Energy Efficiency Standards</v>
      </c>
      <c r="K809" s="293" t="str">
        <f>IF(ISBLANK(INDEX('Policy Characteristics'!E:E,MATCH($C809,'Policy Characteristics'!$C:$C,0))),"",INDEX('Policy Characteristics'!E:E,MATCH($C809,'Policy Characteristics'!$C:$C,0)))</f>
        <v>indst efficiency standards</v>
      </c>
      <c r="L809" s="237">
        <f>IF(ISBLANK(INDEX('Policy Characteristics'!F:F,MATCH($C809,'Policy Characteristics'!$C:$C,0))),"",INDEX('Policy Characteristics'!F:F,MATCH($C809,'Policy Characteristics'!$C:$C,0)))</f>
        <v>0</v>
      </c>
      <c r="M809" s="237">
        <f>IF(ISBLANK(INDEX('Policy Characteristics'!G:G,MATCH($C809,'Policy Characteristics'!$C:$C,0))),"",INDEX('Policy Characteristics'!G:G,MATCH($C809,'Policy Characteristics'!$C:$C,0)))</f>
        <v>0.25</v>
      </c>
      <c r="N809" s="237">
        <f>IF(ISBLANK(INDEX('Policy Characteristics'!H:H,MATCH($C809,'Policy Characteristics'!$C:$C,0))),"",INDEX('Policy Characteristics'!H:H,MATCH($C809,'Policy Characteristics'!$C:$C,0)))</f>
        <v>0.01</v>
      </c>
      <c r="O809" s="293" t="str">
        <f>IF(ISBLANK(INDEX('Policy Characteristics'!I:I,MATCH($C809,'Policy Characteristics'!$C:$C,0))),"",INDEX('Policy Characteristics'!I:I,MATCH($C809,'Policy Characteristics'!$C:$C,0)))</f>
        <v>% reduction in energy use</v>
      </c>
      <c r="P809" s="293"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9" s="293" t="str">
        <f>IF(ISBLANK(INDEX('Policy Characteristics'!K:K,MATCH($C809,'Policy Characteristics'!$C:$C,0))),"",INDEX('Policy Characteristics'!K:K,MATCH($C809,'Policy Characteristics'!$C:$C,0)))</f>
        <v>industry-ag-main.html#eff-stds</v>
      </c>
      <c r="R809" s="293" t="str">
        <f>IF(ISBLANK(INDEX('Policy Characteristics'!L:L,MATCH($C809,'Policy Characteristics'!$C:$C,0))),"",INDEX('Policy Characteristics'!L:L,MATCH($C809,'Policy Characteristics'!$C:$C,0)))</f>
        <v>industry-energy-efficiency-standards.html</v>
      </c>
    </row>
    <row r="810" spans="1:18" s="293" customFormat="1" x14ac:dyDescent="0.25">
      <c r="A810" s="293" t="str">
        <f>IF(ISBLANK(INDEX('Policy Characteristics'!A:A,MATCH($C810,'Policy Characteristics'!$C:$C,0))),"",INDEX('Policy Characteristics'!A:A,MATCH($C810,'Policy Characteristics'!$C:$C,0)))</f>
        <v>Industry</v>
      </c>
      <c r="B810" s="294" t="str">
        <f>IF(ISBLANK(INDEX('Policy Characteristics'!B:B,MATCH($C810,'Policy Characteristics'!$C:$C,0))),"",INDEX('Policy Characteristics'!B:B,MATCH($C810,'Policy Characteristics'!$C:$C,0)))</f>
        <v>Industry Energy Efficiency Standards</v>
      </c>
      <c r="C810" s="293" t="str">
        <f t="shared" si="38"/>
        <v>Percentage Improvement in Eqpt Efficiency Standards above BAU</v>
      </c>
      <c r="D810" s="299" t="s">
        <v>753</v>
      </c>
      <c r="E810" s="298" t="s">
        <v>799</v>
      </c>
      <c r="F810" t="s">
        <v>754</v>
      </c>
      <c r="G810" s="298" t="s">
        <v>817</v>
      </c>
      <c r="H810" s="20">
        <v>1020</v>
      </c>
      <c r="I810" s="295" t="s">
        <v>650</v>
      </c>
      <c r="J810" s="296" t="str">
        <f>IF(ISBLANK(INDEX('Policy Characteristics'!D:D,MATCH($C810,'Policy Characteristics'!$C:$C,0))),"",INDEX('Policy Characteristics'!D:D,MATCH($C810,'Policy Characteristics'!$C:$C,0)))</f>
        <v>Industry Energy Efficiency Standards</v>
      </c>
      <c r="K810" s="293" t="str">
        <f>IF(ISBLANK(INDEX('Policy Characteristics'!E:E,MATCH($C810,'Policy Characteristics'!$C:$C,0))),"",INDEX('Policy Characteristics'!E:E,MATCH($C810,'Policy Characteristics'!$C:$C,0)))</f>
        <v>indst efficiency standards</v>
      </c>
      <c r="L810" s="237">
        <f>IF(ISBLANK(INDEX('Policy Characteristics'!F:F,MATCH($C810,'Policy Characteristics'!$C:$C,0))),"",INDEX('Policy Characteristics'!F:F,MATCH($C810,'Policy Characteristics'!$C:$C,0)))</f>
        <v>0</v>
      </c>
      <c r="M810" s="237">
        <f>IF(ISBLANK(INDEX('Policy Characteristics'!G:G,MATCH($C810,'Policy Characteristics'!$C:$C,0))),"",INDEX('Policy Characteristics'!G:G,MATCH($C810,'Policy Characteristics'!$C:$C,0)))</f>
        <v>0.25</v>
      </c>
      <c r="N810" s="237">
        <f>IF(ISBLANK(INDEX('Policy Characteristics'!H:H,MATCH($C810,'Policy Characteristics'!$C:$C,0))),"",INDEX('Policy Characteristics'!H:H,MATCH($C810,'Policy Characteristics'!$C:$C,0)))</f>
        <v>0.01</v>
      </c>
      <c r="O810" s="293" t="str">
        <f>IF(ISBLANK(INDEX('Policy Characteristics'!I:I,MATCH($C810,'Policy Characteristics'!$C:$C,0))),"",INDEX('Policy Characteristics'!I:I,MATCH($C810,'Policy Characteristics'!$C:$C,0)))</f>
        <v>% reduction in energy use</v>
      </c>
      <c r="P810" s="293"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0" s="293" t="str">
        <f>IF(ISBLANK(INDEX('Policy Characteristics'!K:K,MATCH($C810,'Policy Characteristics'!$C:$C,0))),"",INDEX('Policy Characteristics'!K:K,MATCH($C810,'Policy Characteristics'!$C:$C,0)))</f>
        <v>industry-ag-main.html#eff-stds</v>
      </c>
      <c r="R810" s="293" t="str">
        <f>IF(ISBLANK(INDEX('Policy Characteristics'!L:L,MATCH($C810,'Policy Characteristics'!$C:$C,0))),"",INDEX('Policy Characteristics'!L:L,MATCH($C810,'Policy Characteristics'!$C:$C,0)))</f>
        <v>industry-energy-efficiency-standards.html</v>
      </c>
    </row>
    <row r="811" spans="1:18" s="293" customFormat="1" x14ac:dyDescent="0.25">
      <c r="A811" s="293" t="str">
        <f>IF(ISBLANK(INDEX('Policy Characteristics'!A:A,MATCH($C811,'Policy Characteristics'!$C:$C,0))),"",INDEX('Policy Characteristics'!A:A,MATCH($C811,'Policy Characteristics'!$C:$C,0)))</f>
        <v>Industry</v>
      </c>
      <c r="B811" s="294" t="str">
        <f>IF(ISBLANK(INDEX('Policy Characteristics'!B:B,MATCH($C811,'Policy Characteristics'!$C:$C,0))),"",INDEX('Policy Characteristics'!B:B,MATCH($C811,'Policy Characteristics'!$C:$C,0)))</f>
        <v>Industry Energy Efficiency Standards</v>
      </c>
      <c r="C811" s="293" t="str">
        <f t="shared" si="38"/>
        <v>Percentage Improvement in Eqpt Efficiency Standards above BAU</v>
      </c>
      <c r="D811" s="299" t="s">
        <v>753</v>
      </c>
      <c r="E811" s="298" t="s">
        <v>801</v>
      </c>
      <c r="F811" t="s">
        <v>754</v>
      </c>
      <c r="G811" s="298" t="s">
        <v>818</v>
      </c>
      <c r="H811" s="20">
        <v>1021</v>
      </c>
      <c r="I811" s="295" t="s">
        <v>660</v>
      </c>
      <c r="J811" s="296" t="str">
        <f>IF(ISBLANK(INDEX('Policy Characteristics'!D:D,MATCH($C811,'Policy Characteristics'!$C:$C,0))),"",INDEX('Policy Characteristics'!D:D,MATCH($C811,'Policy Characteristics'!$C:$C,0)))</f>
        <v>Industry Energy Efficiency Standards</v>
      </c>
      <c r="K811" s="293" t="str">
        <f>IF(ISBLANK(INDEX('Policy Characteristics'!E:E,MATCH($C811,'Policy Characteristics'!$C:$C,0))),"",INDEX('Policy Characteristics'!E:E,MATCH($C811,'Policy Characteristics'!$C:$C,0)))</f>
        <v>indst efficiency standards</v>
      </c>
      <c r="L811" s="237">
        <f>IF(ISBLANK(INDEX('Policy Characteristics'!F:F,MATCH($C811,'Policy Characteristics'!$C:$C,0))),"",INDEX('Policy Characteristics'!F:F,MATCH($C811,'Policy Characteristics'!$C:$C,0)))</f>
        <v>0</v>
      </c>
      <c r="M811" s="237">
        <f>IF(ISBLANK(INDEX('Policy Characteristics'!G:G,MATCH($C811,'Policy Characteristics'!$C:$C,0))),"",INDEX('Policy Characteristics'!G:G,MATCH($C811,'Policy Characteristics'!$C:$C,0)))</f>
        <v>0.25</v>
      </c>
      <c r="N811" s="237">
        <f>IF(ISBLANK(INDEX('Policy Characteristics'!H:H,MATCH($C811,'Policy Characteristics'!$C:$C,0))),"",INDEX('Policy Characteristics'!H:H,MATCH($C811,'Policy Characteristics'!$C:$C,0)))</f>
        <v>0.01</v>
      </c>
      <c r="O811" s="293" t="str">
        <f>IF(ISBLANK(INDEX('Policy Characteristics'!I:I,MATCH($C811,'Policy Characteristics'!$C:$C,0))),"",INDEX('Policy Characteristics'!I:I,MATCH($C811,'Policy Characteristics'!$C:$C,0)))</f>
        <v>% reduction in energy use</v>
      </c>
      <c r="P811" s="293"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1" s="293" t="str">
        <f>IF(ISBLANK(INDEX('Policy Characteristics'!K:K,MATCH($C811,'Policy Characteristics'!$C:$C,0))),"",INDEX('Policy Characteristics'!K:K,MATCH($C811,'Policy Characteristics'!$C:$C,0)))</f>
        <v>industry-ag-main.html#eff-stds</v>
      </c>
      <c r="R811" s="293" t="str">
        <f>IF(ISBLANK(INDEX('Policy Characteristics'!L:L,MATCH($C811,'Policy Characteristics'!$C:$C,0))),"",INDEX('Policy Characteristics'!L:L,MATCH($C811,'Policy Characteristics'!$C:$C,0)))</f>
        <v>industry-energy-efficiency-standards.html</v>
      </c>
    </row>
    <row r="812" spans="1:18" s="293" customFormat="1" x14ac:dyDescent="0.25">
      <c r="A812" s="293" t="str">
        <f>IF(ISBLANK(INDEX('Policy Characteristics'!A:A,MATCH($C812,'Policy Characteristics'!$C:$C,0))),"",INDEX('Policy Characteristics'!A:A,MATCH($C812,'Policy Characteristics'!$C:$C,0)))</f>
        <v>Industry</v>
      </c>
      <c r="B812" s="294" t="str">
        <f>IF(ISBLANK(INDEX('Policy Characteristics'!B:B,MATCH($C812,'Policy Characteristics'!$C:$C,0))),"",INDEX('Policy Characteristics'!B:B,MATCH($C812,'Policy Characteristics'!$C:$C,0)))</f>
        <v>Industry Energy Efficiency Standards</v>
      </c>
      <c r="C812" s="293" t="str">
        <f t="shared" si="38"/>
        <v>Percentage Improvement in Eqpt Efficiency Standards above BAU</v>
      </c>
      <c r="D812" s="299" t="s">
        <v>753</v>
      </c>
      <c r="E812" s="298" t="s">
        <v>803</v>
      </c>
      <c r="F812" t="s">
        <v>754</v>
      </c>
      <c r="G812" s="298" t="s">
        <v>819</v>
      </c>
      <c r="H812" s="20">
        <v>1022</v>
      </c>
      <c r="I812" s="295" t="s">
        <v>650</v>
      </c>
      <c r="J812" s="296" t="str">
        <f>IF(ISBLANK(INDEX('Policy Characteristics'!D:D,MATCH($C812,'Policy Characteristics'!$C:$C,0))),"",INDEX('Policy Characteristics'!D:D,MATCH($C812,'Policy Characteristics'!$C:$C,0)))</f>
        <v>Industry Energy Efficiency Standards</v>
      </c>
      <c r="K812" s="293" t="str">
        <f>IF(ISBLANK(INDEX('Policy Characteristics'!E:E,MATCH($C812,'Policy Characteristics'!$C:$C,0))),"",INDEX('Policy Characteristics'!E:E,MATCH($C812,'Policy Characteristics'!$C:$C,0)))</f>
        <v>indst efficiency standards</v>
      </c>
      <c r="L812" s="237">
        <f>IF(ISBLANK(INDEX('Policy Characteristics'!F:F,MATCH($C812,'Policy Characteristics'!$C:$C,0))),"",INDEX('Policy Characteristics'!F:F,MATCH($C812,'Policy Characteristics'!$C:$C,0)))</f>
        <v>0</v>
      </c>
      <c r="M812" s="237">
        <f>IF(ISBLANK(INDEX('Policy Characteristics'!G:G,MATCH($C812,'Policy Characteristics'!$C:$C,0))),"",INDEX('Policy Characteristics'!G:G,MATCH($C812,'Policy Characteristics'!$C:$C,0)))</f>
        <v>0.25</v>
      </c>
      <c r="N812" s="237">
        <f>IF(ISBLANK(INDEX('Policy Characteristics'!H:H,MATCH($C812,'Policy Characteristics'!$C:$C,0))),"",INDEX('Policy Characteristics'!H:H,MATCH($C812,'Policy Characteristics'!$C:$C,0)))</f>
        <v>0.01</v>
      </c>
      <c r="O812" s="293" t="str">
        <f>IF(ISBLANK(INDEX('Policy Characteristics'!I:I,MATCH($C812,'Policy Characteristics'!$C:$C,0))),"",INDEX('Policy Characteristics'!I:I,MATCH($C812,'Policy Characteristics'!$C:$C,0)))</f>
        <v>% reduction in energy use</v>
      </c>
      <c r="P812" s="293"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2" s="293" t="str">
        <f>IF(ISBLANK(INDEX('Policy Characteristics'!K:K,MATCH($C812,'Policy Characteristics'!$C:$C,0))),"",INDEX('Policy Characteristics'!K:K,MATCH($C812,'Policy Characteristics'!$C:$C,0)))</f>
        <v>industry-ag-main.html#eff-stds</v>
      </c>
      <c r="R812" s="293" t="str">
        <f>IF(ISBLANK(INDEX('Policy Characteristics'!L:L,MATCH($C812,'Policy Characteristics'!$C:$C,0))),"",INDEX('Policy Characteristics'!L:L,MATCH($C812,'Policy Characteristics'!$C:$C,0)))</f>
        <v>industry-energy-efficiency-standards.html</v>
      </c>
    </row>
    <row r="813" spans="1:18" s="293" customFormat="1" x14ac:dyDescent="0.25">
      <c r="A813" s="293" t="str">
        <f>IF(ISBLANK(INDEX('Policy Characteristics'!A:A,MATCH($C813,'Policy Characteristics'!$C:$C,0))),"",INDEX('Policy Characteristics'!A:A,MATCH($C813,'Policy Characteristics'!$C:$C,0)))</f>
        <v>Industry</v>
      </c>
      <c r="B813" s="294" t="str">
        <f>IF(ISBLANK(INDEX('Policy Characteristics'!B:B,MATCH($C813,'Policy Characteristics'!$C:$C,0))),"",INDEX('Policy Characteristics'!B:B,MATCH($C813,'Policy Characteristics'!$C:$C,0)))</f>
        <v>Industry Energy Efficiency Standards</v>
      </c>
      <c r="C813" s="293" t="str">
        <f t="shared" ref="C813:C876" si="39">C$748</f>
        <v>Percentage Improvement in Eqpt Efficiency Standards above BAU</v>
      </c>
      <c r="D813" s="299" t="s">
        <v>753</v>
      </c>
      <c r="E813" s="298" t="s">
        <v>805</v>
      </c>
      <c r="F813" t="s">
        <v>754</v>
      </c>
      <c r="G813" s="298" t="s">
        <v>820</v>
      </c>
      <c r="H813" s="20">
        <v>1023</v>
      </c>
      <c r="I813" s="295" t="s">
        <v>660</v>
      </c>
      <c r="J813" s="296" t="str">
        <f>IF(ISBLANK(INDEX('Policy Characteristics'!D:D,MATCH($C813,'Policy Characteristics'!$C:$C,0))),"",INDEX('Policy Characteristics'!D:D,MATCH($C813,'Policy Characteristics'!$C:$C,0)))</f>
        <v>Industry Energy Efficiency Standards</v>
      </c>
      <c r="K813" s="293" t="str">
        <f>IF(ISBLANK(INDEX('Policy Characteristics'!E:E,MATCH($C813,'Policy Characteristics'!$C:$C,0))),"",INDEX('Policy Characteristics'!E:E,MATCH($C813,'Policy Characteristics'!$C:$C,0)))</f>
        <v>indst efficiency standards</v>
      </c>
      <c r="L813" s="237">
        <f>IF(ISBLANK(INDEX('Policy Characteristics'!F:F,MATCH($C813,'Policy Characteristics'!$C:$C,0))),"",INDEX('Policy Characteristics'!F:F,MATCH($C813,'Policy Characteristics'!$C:$C,0)))</f>
        <v>0</v>
      </c>
      <c r="M813" s="237">
        <f>IF(ISBLANK(INDEX('Policy Characteristics'!G:G,MATCH($C813,'Policy Characteristics'!$C:$C,0))),"",INDEX('Policy Characteristics'!G:G,MATCH($C813,'Policy Characteristics'!$C:$C,0)))</f>
        <v>0.25</v>
      </c>
      <c r="N813" s="237">
        <f>IF(ISBLANK(INDEX('Policy Characteristics'!H:H,MATCH($C813,'Policy Characteristics'!$C:$C,0))),"",INDEX('Policy Characteristics'!H:H,MATCH($C813,'Policy Characteristics'!$C:$C,0)))</f>
        <v>0.01</v>
      </c>
      <c r="O813" s="293" t="str">
        <f>IF(ISBLANK(INDEX('Policy Characteristics'!I:I,MATCH($C813,'Policy Characteristics'!$C:$C,0))),"",INDEX('Policy Characteristics'!I:I,MATCH($C813,'Policy Characteristics'!$C:$C,0)))</f>
        <v>% reduction in energy use</v>
      </c>
      <c r="P813" s="293"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3" s="293" t="str">
        <f>IF(ISBLANK(INDEX('Policy Characteristics'!K:K,MATCH($C813,'Policy Characteristics'!$C:$C,0))),"",INDEX('Policy Characteristics'!K:K,MATCH($C813,'Policy Characteristics'!$C:$C,0)))</f>
        <v>industry-ag-main.html#eff-stds</v>
      </c>
      <c r="R813" s="293" t="str">
        <f>IF(ISBLANK(INDEX('Policy Characteristics'!L:L,MATCH($C813,'Policy Characteristics'!$C:$C,0))),"",INDEX('Policy Characteristics'!L:L,MATCH($C813,'Policy Characteristics'!$C:$C,0)))</f>
        <v>industry-energy-efficiency-standards.html</v>
      </c>
    </row>
    <row r="814" spans="1:18" s="293" customFormat="1" x14ac:dyDescent="0.25">
      <c r="A814" s="293" t="str">
        <f>IF(ISBLANK(INDEX('Policy Characteristics'!A:A,MATCH($C814,'Policy Characteristics'!$C:$C,0))),"",INDEX('Policy Characteristics'!A:A,MATCH($C814,'Policy Characteristics'!$C:$C,0)))</f>
        <v>Industry</v>
      </c>
      <c r="B814" s="294" t="str">
        <f>IF(ISBLANK(INDEX('Policy Characteristics'!B:B,MATCH($C814,'Policy Characteristics'!$C:$C,0))),"",INDEX('Policy Characteristics'!B:B,MATCH($C814,'Policy Characteristics'!$C:$C,0)))</f>
        <v>Industry Energy Efficiency Standards</v>
      </c>
      <c r="C814" s="293" t="str">
        <f t="shared" si="39"/>
        <v>Percentage Improvement in Eqpt Efficiency Standards above BAU</v>
      </c>
      <c r="D814" s="299" t="s">
        <v>753</v>
      </c>
      <c r="E814" s="298" t="s">
        <v>807</v>
      </c>
      <c r="F814" t="s">
        <v>754</v>
      </c>
      <c r="G814" s="298" t="s">
        <v>821</v>
      </c>
      <c r="H814" s="20">
        <v>1024</v>
      </c>
      <c r="I814" s="295" t="s">
        <v>660</v>
      </c>
      <c r="J814" s="296" t="str">
        <f>IF(ISBLANK(INDEX('Policy Characteristics'!D:D,MATCH($C814,'Policy Characteristics'!$C:$C,0))),"",INDEX('Policy Characteristics'!D:D,MATCH($C814,'Policy Characteristics'!$C:$C,0)))</f>
        <v>Industry Energy Efficiency Standards</v>
      </c>
      <c r="K814" s="293" t="str">
        <f>IF(ISBLANK(INDEX('Policy Characteristics'!E:E,MATCH($C814,'Policy Characteristics'!$C:$C,0))),"",INDEX('Policy Characteristics'!E:E,MATCH($C814,'Policy Characteristics'!$C:$C,0)))</f>
        <v>indst efficiency standards</v>
      </c>
      <c r="L814" s="237">
        <f>IF(ISBLANK(INDEX('Policy Characteristics'!F:F,MATCH($C814,'Policy Characteristics'!$C:$C,0))),"",INDEX('Policy Characteristics'!F:F,MATCH($C814,'Policy Characteristics'!$C:$C,0)))</f>
        <v>0</v>
      </c>
      <c r="M814" s="237">
        <f>IF(ISBLANK(INDEX('Policy Characteristics'!G:G,MATCH($C814,'Policy Characteristics'!$C:$C,0))),"",INDEX('Policy Characteristics'!G:G,MATCH($C814,'Policy Characteristics'!$C:$C,0)))</f>
        <v>0.25</v>
      </c>
      <c r="N814" s="237">
        <f>IF(ISBLANK(INDEX('Policy Characteristics'!H:H,MATCH($C814,'Policy Characteristics'!$C:$C,0))),"",INDEX('Policy Characteristics'!H:H,MATCH($C814,'Policy Characteristics'!$C:$C,0)))</f>
        <v>0.01</v>
      </c>
      <c r="O814" s="293" t="str">
        <f>IF(ISBLANK(INDEX('Policy Characteristics'!I:I,MATCH($C814,'Policy Characteristics'!$C:$C,0))),"",INDEX('Policy Characteristics'!I:I,MATCH($C814,'Policy Characteristics'!$C:$C,0)))</f>
        <v>% reduction in energy use</v>
      </c>
      <c r="P814" s="293"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4" s="293" t="str">
        <f>IF(ISBLANK(INDEX('Policy Characteristics'!K:K,MATCH($C814,'Policy Characteristics'!$C:$C,0))),"",INDEX('Policy Characteristics'!K:K,MATCH($C814,'Policy Characteristics'!$C:$C,0)))</f>
        <v>industry-ag-main.html#eff-stds</v>
      </c>
      <c r="R814" s="293" t="str">
        <f>IF(ISBLANK(INDEX('Policy Characteristics'!L:L,MATCH($C814,'Policy Characteristics'!$C:$C,0))),"",INDEX('Policy Characteristics'!L:L,MATCH($C814,'Policy Characteristics'!$C:$C,0)))</f>
        <v>industry-energy-efficiency-standards.html</v>
      </c>
    </row>
    <row r="815" spans="1:18" s="293" customFormat="1" x14ac:dyDescent="0.25">
      <c r="A815" s="293" t="str">
        <f>IF(ISBLANK(INDEX('Policy Characteristics'!A:A,MATCH($C815,'Policy Characteristics'!$C:$C,0))),"",INDEX('Policy Characteristics'!A:A,MATCH($C815,'Policy Characteristics'!$C:$C,0)))</f>
        <v>Industry</v>
      </c>
      <c r="B815" s="294" t="str">
        <f>IF(ISBLANK(INDEX('Policy Characteristics'!B:B,MATCH($C815,'Policy Characteristics'!$C:$C,0))),"",INDEX('Policy Characteristics'!B:B,MATCH($C815,'Policy Characteristics'!$C:$C,0)))</f>
        <v>Industry Energy Efficiency Standards</v>
      </c>
      <c r="C815" s="293" t="str">
        <f t="shared" si="39"/>
        <v>Percentage Improvement in Eqpt Efficiency Standards above BAU</v>
      </c>
      <c r="D815" s="299" t="s">
        <v>753</v>
      </c>
      <c r="E815" s="298" t="s">
        <v>809</v>
      </c>
      <c r="F815" t="s">
        <v>754</v>
      </c>
      <c r="G815" s="298" t="s">
        <v>822</v>
      </c>
      <c r="H815" s="20">
        <v>1025</v>
      </c>
      <c r="I815" s="295" t="s">
        <v>650</v>
      </c>
      <c r="J815" s="296" t="str">
        <f>IF(ISBLANK(INDEX('Policy Characteristics'!D:D,MATCH($C815,'Policy Characteristics'!$C:$C,0))),"",INDEX('Policy Characteristics'!D:D,MATCH($C815,'Policy Characteristics'!$C:$C,0)))</f>
        <v>Industry Energy Efficiency Standards</v>
      </c>
      <c r="K815" s="293" t="str">
        <f>IF(ISBLANK(INDEX('Policy Characteristics'!E:E,MATCH($C815,'Policy Characteristics'!$C:$C,0))),"",INDEX('Policy Characteristics'!E:E,MATCH($C815,'Policy Characteristics'!$C:$C,0)))</f>
        <v>indst efficiency standards</v>
      </c>
      <c r="L815" s="237">
        <f>IF(ISBLANK(INDEX('Policy Characteristics'!F:F,MATCH($C815,'Policy Characteristics'!$C:$C,0))),"",INDEX('Policy Characteristics'!F:F,MATCH($C815,'Policy Characteristics'!$C:$C,0)))</f>
        <v>0</v>
      </c>
      <c r="M815" s="237">
        <f>IF(ISBLANK(INDEX('Policy Characteristics'!G:G,MATCH($C815,'Policy Characteristics'!$C:$C,0))),"",INDEX('Policy Characteristics'!G:G,MATCH($C815,'Policy Characteristics'!$C:$C,0)))</f>
        <v>0.25</v>
      </c>
      <c r="N815" s="237">
        <f>IF(ISBLANK(INDEX('Policy Characteristics'!H:H,MATCH($C815,'Policy Characteristics'!$C:$C,0))),"",INDEX('Policy Characteristics'!H:H,MATCH($C815,'Policy Characteristics'!$C:$C,0)))</f>
        <v>0.01</v>
      </c>
      <c r="O815" s="293" t="str">
        <f>IF(ISBLANK(INDEX('Policy Characteristics'!I:I,MATCH($C815,'Policy Characteristics'!$C:$C,0))),"",INDEX('Policy Characteristics'!I:I,MATCH($C815,'Policy Characteristics'!$C:$C,0)))</f>
        <v>% reduction in energy use</v>
      </c>
      <c r="P815" s="293"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5" s="293" t="str">
        <f>IF(ISBLANK(INDEX('Policy Characteristics'!K:K,MATCH($C815,'Policy Characteristics'!$C:$C,0))),"",INDEX('Policy Characteristics'!K:K,MATCH($C815,'Policy Characteristics'!$C:$C,0)))</f>
        <v>industry-ag-main.html#eff-stds</v>
      </c>
      <c r="R815" s="293" t="str">
        <f>IF(ISBLANK(INDEX('Policy Characteristics'!L:L,MATCH($C815,'Policy Characteristics'!$C:$C,0))),"",INDEX('Policy Characteristics'!L:L,MATCH($C815,'Policy Characteristics'!$C:$C,0)))</f>
        <v>industry-energy-efficiency-standards.html</v>
      </c>
    </row>
    <row r="816" spans="1:18" s="293" customFormat="1" x14ac:dyDescent="0.25">
      <c r="A816" s="293" t="str">
        <f>IF(ISBLANK(INDEX('Policy Characteristics'!A:A,MATCH($C816,'Policy Characteristics'!$C:$C,0))),"",INDEX('Policy Characteristics'!A:A,MATCH($C816,'Policy Characteristics'!$C:$C,0)))</f>
        <v>Industry</v>
      </c>
      <c r="B816" s="294" t="str">
        <f>IF(ISBLANK(INDEX('Policy Characteristics'!B:B,MATCH($C816,'Policy Characteristics'!$C:$C,0))),"",INDEX('Policy Characteristics'!B:B,MATCH($C816,'Policy Characteristics'!$C:$C,0)))</f>
        <v>Industry Energy Efficiency Standards</v>
      </c>
      <c r="C816" s="293" t="str">
        <f t="shared" si="39"/>
        <v>Percentage Improvement in Eqpt Efficiency Standards above BAU</v>
      </c>
      <c r="D816" s="299" t="s">
        <v>753</v>
      </c>
      <c r="E816" s="298" t="s">
        <v>811</v>
      </c>
      <c r="F816" t="s">
        <v>754</v>
      </c>
      <c r="G816" s="298" t="s">
        <v>823</v>
      </c>
      <c r="H816" s="20">
        <v>1026</v>
      </c>
      <c r="I816" s="295" t="s">
        <v>650</v>
      </c>
      <c r="J816" s="296" t="str">
        <f>IF(ISBLANK(INDEX('Policy Characteristics'!D:D,MATCH($C816,'Policy Characteristics'!$C:$C,0))),"",INDEX('Policy Characteristics'!D:D,MATCH($C816,'Policy Characteristics'!$C:$C,0)))</f>
        <v>Industry Energy Efficiency Standards</v>
      </c>
      <c r="K816" s="293" t="str">
        <f>IF(ISBLANK(INDEX('Policy Characteristics'!E:E,MATCH($C816,'Policy Characteristics'!$C:$C,0))),"",INDEX('Policy Characteristics'!E:E,MATCH($C816,'Policy Characteristics'!$C:$C,0)))</f>
        <v>indst efficiency standards</v>
      </c>
      <c r="L816" s="237">
        <f>IF(ISBLANK(INDEX('Policy Characteristics'!F:F,MATCH($C816,'Policy Characteristics'!$C:$C,0))),"",INDEX('Policy Characteristics'!F:F,MATCH($C816,'Policy Characteristics'!$C:$C,0)))</f>
        <v>0</v>
      </c>
      <c r="M816" s="237">
        <f>IF(ISBLANK(INDEX('Policy Characteristics'!G:G,MATCH($C816,'Policy Characteristics'!$C:$C,0))),"",INDEX('Policy Characteristics'!G:G,MATCH($C816,'Policy Characteristics'!$C:$C,0)))</f>
        <v>0.25</v>
      </c>
      <c r="N816" s="237">
        <f>IF(ISBLANK(INDEX('Policy Characteristics'!H:H,MATCH($C816,'Policy Characteristics'!$C:$C,0))),"",INDEX('Policy Characteristics'!H:H,MATCH($C816,'Policy Characteristics'!$C:$C,0)))</f>
        <v>0.01</v>
      </c>
      <c r="O816" s="293" t="str">
        <f>IF(ISBLANK(INDEX('Policy Characteristics'!I:I,MATCH($C816,'Policy Characteristics'!$C:$C,0))),"",INDEX('Policy Characteristics'!I:I,MATCH($C816,'Policy Characteristics'!$C:$C,0)))</f>
        <v>% reduction in energy use</v>
      </c>
      <c r="P816" s="293"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6" s="293" t="str">
        <f>IF(ISBLANK(INDEX('Policy Characteristics'!K:K,MATCH($C816,'Policy Characteristics'!$C:$C,0))),"",INDEX('Policy Characteristics'!K:K,MATCH($C816,'Policy Characteristics'!$C:$C,0)))</f>
        <v>industry-ag-main.html#eff-stds</v>
      </c>
      <c r="R816" s="293" t="str">
        <f>IF(ISBLANK(INDEX('Policy Characteristics'!L:L,MATCH($C816,'Policy Characteristics'!$C:$C,0))),"",INDEX('Policy Characteristics'!L:L,MATCH($C816,'Policy Characteristics'!$C:$C,0)))</f>
        <v>industry-energy-efficiency-standards.html</v>
      </c>
    </row>
    <row r="817" spans="1:18" s="293" customFormat="1" x14ac:dyDescent="0.25">
      <c r="A817" s="293" t="str">
        <f>IF(ISBLANK(INDEX('Policy Characteristics'!A:A,MATCH($C817,'Policy Characteristics'!$C:$C,0))),"",INDEX('Policy Characteristics'!A:A,MATCH($C817,'Policy Characteristics'!$C:$C,0)))</f>
        <v>Industry</v>
      </c>
      <c r="B817" s="294" t="str">
        <f>IF(ISBLANK(INDEX('Policy Characteristics'!B:B,MATCH($C817,'Policy Characteristics'!$C:$C,0))),"",INDEX('Policy Characteristics'!B:B,MATCH($C817,'Policy Characteristics'!$C:$C,0)))</f>
        <v>Industry Energy Efficiency Standards</v>
      </c>
      <c r="C817" s="293" t="str">
        <f t="shared" si="39"/>
        <v>Percentage Improvement in Eqpt Efficiency Standards above BAU</v>
      </c>
      <c r="D817" s="299" t="s">
        <v>753</v>
      </c>
      <c r="E817" s="298" t="s">
        <v>813</v>
      </c>
      <c r="F817" t="s">
        <v>754</v>
      </c>
      <c r="G817" s="298" t="s">
        <v>824</v>
      </c>
      <c r="H817" s="20">
        <v>1027</v>
      </c>
      <c r="I817" s="295" t="s">
        <v>660</v>
      </c>
      <c r="J817" s="296" t="str">
        <f>IF(ISBLANK(INDEX('Policy Characteristics'!D:D,MATCH($C817,'Policy Characteristics'!$C:$C,0))),"",INDEX('Policy Characteristics'!D:D,MATCH($C817,'Policy Characteristics'!$C:$C,0)))</f>
        <v>Industry Energy Efficiency Standards</v>
      </c>
      <c r="K817" s="293" t="str">
        <f>IF(ISBLANK(INDEX('Policy Characteristics'!E:E,MATCH($C817,'Policy Characteristics'!$C:$C,0))),"",INDEX('Policy Characteristics'!E:E,MATCH($C817,'Policy Characteristics'!$C:$C,0)))</f>
        <v>indst efficiency standards</v>
      </c>
      <c r="L817" s="237">
        <f>IF(ISBLANK(INDEX('Policy Characteristics'!F:F,MATCH($C817,'Policy Characteristics'!$C:$C,0))),"",INDEX('Policy Characteristics'!F:F,MATCH($C817,'Policy Characteristics'!$C:$C,0)))</f>
        <v>0</v>
      </c>
      <c r="M817" s="237">
        <f>IF(ISBLANK(INDEX('Policy Characteristics'!G:G,MATCH($C817,'Policy Characteristics'!$C:$C,0))),"",INDEX('Policy Characteristics'!G:G,MATCH($C817,'Policy Characteristics'!$C:$C,0)))</f>
        <v>0.25</v>
      </c>
      <c r="N817" s="237">
        <f>IF(ISBLANK(INDEX('Policy Characteristics'!H:H,MATCH($C817,'Policy Characteristics'!$C:$C,0))),"",INDEX('Policy Characteristics'!H:H,MATCH($C817,'Policy Characteristics'!$C:$C,0)))</f>
        <v>0.01</v>
      </c>
      <c r="O817" s="293" t="str">
        <f>IF(ISBLANK(INDEX('Policy Characteristics'!I:I,MATCH($C817,'Policy Characteristics'!$C:$C,0))),"",INDEX('Policy Characteristics'!I:I,MATCH($C817,'Policy Characteristics'!$C:$C,0)))</f>
        <v>% reduction in energy use</v>
      </c>
      <c r="P817" s="293"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7" s="293" t="str">
        <f>IF(ISBLANK(INDEX('Policy Characteristics'!K:K,MATCH($C817,'Policy Characteristics'!$C:$C,0))),"",INDEX('Policy Characteristics'!K:K,MATCH($C817,'Policy Characteristics'!$C:$C,0)))</f>
        <v>industry-ag-main.html#eff-stds</v>
      </c>
      <c r="R817" s="293" t="str">
        <f>IF(ISBLANK(INDEX('Policy Characteristics'!L:L,MATCH($C817,'Policy Characteristics'!$C:$C,0))),"",INDEX('Policy Characteristics'!L:L,MATCH($C817,'Policy Characteristics'!$C:$C,0)))</f>
        <v>industry-energy-efficiency-standards.html</v>
      </c>
    </row>
    <row r="818" spans="1:18" s="293" customFormat="1" x14ac:dyDescent="0.25">
      <c r="A818" s="293" t="str">
        <f>IF(ISBLANK(INDEX('Policy Characteristics'!A:A,MATCH($C818,'Policy Characteristics'!$C:$C,0))),"",INDEX('Policy Characteristics'!A:A,MATCH($C818,'Policy Characteristics'!$C:$C,0)))</f>
        <v>Industry</v>
      </c>
      <c r="B818" s="294" t="str">
        <f>IF(ISBLANK(INDEX('Policy Characteristics'!B:B,MATCH($C818,'Policy Characteristics'!$C:$C,0))),"",INDEX('Policy Characteristics'!B:B,MATCH($C818,'Policy Characteristics'!$C:$C,0)))</f>
        <v>Industry Energy Efficiency Standards</v>
      </c>
      <c r="C818" s="293" t="str">
        <f t="shared" si="39"/>
        <v>Percentage Improvement in Eqpt Efficiency Standards above BAU</v>
      </c>
      <c r="D818" s="299" t="s">
        <v>755</v>
      </c>
      <c r="E818" s="298" t="s">
        <v>795</v>
      </c>
      <c r="F818" t="s">
        <v>756</v>
      </c>
      <c r="G818" s="298" t="s">
        <v>815</v>
      </c>
      <c r="H818" s="20">
        <v>1028</v>
      </c>
      <c r="I818" s="295" t="s">
        <v>650</v>
      </c>
      <c r="J818" s="296" t="str">
        <f>IF(ISBLANK(INDEX('Policy Characteristics'!D:D,MATCH($C818,'Policy Characteristics'!$C:$C,0))),"",INDEX('Policy Characteristics'!D:D,MATCH($C818,'Policy Characteristics'!$C:$C,0)))</f>
        <v>Industry Energy Efficiency Standards</v>
      </c>
      <c r="K818" s="293" t="str">
        <f>IF(ISBLANK(INDEX('Policy Characteristics'!E:E,MATCH($C818,'Policy Characteristics'!$C:$C,0))),"",INDEX('Policy Characteristics'!E:E,MATCH($C818,'Policy Characteristics'!$C:$C,0)))</f>
        <v>indst efficiency standards</v>
      </c>
      <c r="L818" s="237">
        <f>IF(ISBLANK(INDEX('Policy Characteristics'!F:F,MATCH($C818,'Policy Characteristics'!$C:$C,0))),"",INDEX('Policy Characteristics'!F:F,MATCH($C818,'Policy Characteristics'!$C:$C,0)))</f>
        <v>0</v>
      </c>
      <c r="M818" s="237">
        <f>IF(ISBLANK(INDEX('Policy Characteristics'!G:G,MATCH($C818,'Policy Characteristics'!$C:$C,0))),"",INDEX('Policy Characteristics'!G:G,MATCH($C818,'Policy Characteristics'!$C:$C,0)))</f>
        <v>0.25</v>
      </c>
      <c r="N818" s="237">
        <f>IF(ISBLANK(INDEX('Policy Characteristics'!H:H,MATCH($C818,'Policy Characteristics'!$C:$C,0))),"",INDEX('Policy Characteristics'!H:H,MATCH($C818,'Policy Characteristics'!$C:$C,0)))</f>
        <v>0.01</v>
      </c>
      <c r="O818" s="293" t="str">
        <f>IF(ISBLANK(INDEX('Policy Characteristics'!I:I,MATCH($C818,'Policy Characteristics'!$C:$C,0))),"",INDEX('Policy Characteristics'!I:I,MATCH($C818,'Policy Characteristics'!$C:$C,0)))</f>
        <v>% reduction in energy use</v>
      </c>
      <c r="P818" s="293"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8" s="293" t="str">
        <f>IF(ISBLANK(INDEX('Policy Characteristics'!K:K,MATCH($C818,'Policy Characteristics'!$C:$C,0))),"",INDEX('Policy Characteristics'!K:K,MATCH($C818,'Policy Characteristics'!$C:$C,0)))</f>
        <v>industry-ag-main.html#eff-stds</v>
      </c>
      <c r="R818" s="293" t="str">
        <f>IF(ISBLANK(INDEX('Policy Characteristics'!L:L,MATCH($C818,'Policy Characteristics'!$C:$C,0))),"",INDEX('Policy Characteristics'!L:L,MATCH($C818,'Policy Characteristics'!$C:$C,0)))</f>
        <v>industry-energy-efficiency-standards.html</v>
      </c>
    </row>
    <row r="819" spans="1:18" s="293" customFormat="1" x14ac:dyDescent="0.25">
      <c r="A819" s="293" t="str">
        <f>IF(ISBLANK(INDEX('Policy Characteristics'!A:A,MATCH($C819,'Policy Characteristics'!$C:$C,0))),"",INDEX('Policy Characteristics'!A:A,MATCH($C819,'Policy Characteristics'!$C:$C,0)))</f>
        <v>Industry</v>
      </c>
      <c r="B819" s="294" t="str">
        <f>IF(ISBLANK(INDEX('Policy Characteristics'!B:B,MATCH($C819,'Policy Characteristics'!$C:$C,0))),"",INDEX('Policy Characteristics'!B:B,MATCH($C819,'Policy Characteristics'!$C:$C,0)))</f>
        <v>Industry Energy Efficiency Standards</v>
      </c>
      <c r="C819" s="293" t="str">
        <f t="shared" si="39"/>
        <v>Percentage Improvement in Eqpt Efficiency Standards above BAU</v>
      </c>
      <c r="D819" s="299" t="s">
        <v>755</v>
      </c>
      <c r="E819" s="298" t="s">
        <v>797</v>
      </c>
      <c r="F819" t="s">
        <v>756</v>
      </c>
      <c r="G819" s="298" t="s">
        <v>816</v>
      </c>
      <c r="H819" s="20">
        <v>1029</v>
      </c>
      <c r="I819" s="295" t="s">
        <v>650</v>
      </c>
      <c r="J819" s="296" t="str">
        <f>IF(ISBLANK(INDEX('Policy Characteristics'!D:D,MATCH($C819,'Policy Characteristics'!$C:$C,0))),"",INDEX('Policy Characteristics'!D:D,MATCH($C819,'Policy Characteristics'!$C:$C,0)))</f>
        <v>Industry Energy Efficiency Standards</v>
      </c>
      <c r="K819" s="293" t="str">
        <f>IF(ISBLANK(INDEX('Policy Characteristics'!E:E,MATCH($C819,'Policy Characteristics'!$C:$C,0))),"",INDEX('Policy Characteristics'!E:E,MATCH($C819,'Policy Characteristics'!$C:$C,0)))</f>
        <v>indst efficiency standards</v>
      </c>
      <c r="L819" s="237">
        <f>IF(ISBLANK(INDEX('Policy Characteristics'!F:F,MATCH($C819,'Policy Characteristics'!$C:$C,0))),"",INDEX('Policy Characteristics'!F:F,MATCH($C819,'Policy Characteristics'!$C:$C,0)))</f>
        <v>0</v>
      </c>
      <c r="M819" s="237">
        <f>IF(ISBLANK(INDEX('Policy Characteristics'!G:G,MATCH($C819,'Policy Characteristics'!$C:$C,0))),"",INDEX('Policy Characteristics'!G:G,MATCH($C819,'Policy Characteristics'!$C:$C,0)))</f>
        <v>0.25</v>
      </c>
      <c r="N819" s="237">
        <f>IF(ISBLANK(INDEX('Policy Characteristics'!H:H,MATCH($C819,'Policy Characteristics'!$C:$C,0))),"",INDEX('Policy Characteristics'!H:H,MATCH($C819,'Policy Characteristics'!$C:$C,0)))</f>
        <v>0.01</v>
      </c>
      <c r="O819" s="293" t="str">
        <f>IF(ISBLANK(INDEX('Policy Characteristics'!I:I,MATCH($C819,'Policy Characteristics'!$C:$C,0))),"",INDEX('Policy Characteristics'!I:I,MATCH($C819,'Policy Characteristics'!$C:$C,0)))</f>
        <v>% reduction in energy use</v>
      </c>
      <c r="P819" s="293"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9" s="293" t="str">
        <f>IF(ISBLANK(INDEX('Policy Characteristics'!K:K,MATCH($C819,'Policy Characteristics'!$C:$C,0))),"",INDEX('Policy Characteristics'!K:K,MATCH($C819,'Policy Characteristics'!$C:$C,0)))</f>
        <v>industry-ag-main.html#eff-stds</v>
      </c>
      <c r="R819" s="293" t="str">
        <f>IF(ISBLANK(INDEX('Policy Characteristics'!L:L,MATCH($C819,'Policy Characteristics'!$C:$C,0))),"",INDEX('Policy Characteristics'!L:L,MATCH($C819,'Policy Characteristics'!$C:$C,0)))</f>
        <v>industry-energy-efficiency-standards.html</v>
      </c>
    </row>
    <row r="820" spans="1:18" s="293" customFormat="1" x14ac:dyDescent="0.25">
      <c r="A820" s="293" t="str">
        <f>IF(ISBLANK(INDEX('Policy Characteristics'!A:A,MATCH($C820,'Policy Characteristics'!$C:$C,0))),"",INDEX('Policy Characteristics'!A:A,MATCH($C820,'Policy Characteristics'!$C:$C,0)))</f>
        <v>Industry</v>
      </c>
      <c r="B820" s="294" t="str">
        <f>IF(ISBLANK(INDEX('Policy Characteristics'!B:B,MATCH($C820,'Policy Characteristics'!$C:$C,0))),"",INDEX('Policy Characteristics'!B:B,MATCH($C820,'Policy Characteristics'!$C:$C,0)))</f>
        <v>Industry Energy Efficiency Standards</v>
      </c>
      <c r="C820" s="293" t="str">
        <f t="shared" si="39"/>
        <v>Percentage Improvement in Eqpt Efficiency Standards above BAU</v>
      </c>
      <c r="D820" s="299" t="s">
        <v>755</v>
      </c>
      <c r="E820" s="298" t="s">
        <v>799</v>
      </c>
      <c r="F820" t="s">
        <v>756</v>
      </c>
      <c r="G820" s="298" t="s">
        <v>817</v>
      </c>
      <c r="H820" s="20">
        <v>1030</v>
      </c>
      <c r="I820" s="295" t="s">
        <v>650</v>
      </c>
      <c r="J820" s="296" t="str">
        <f>IF(ISBLANK(INDEX('Policy Characteristics'!D:D,MATCH($C820,'Policy Characteristics'!$C:$C,0))),"",INDEX('Policy Characteristics'!D:D,MATCH($C820,'Policy Characteristics'!$C:$C,0)))</f>
        <v>Industry Energy Efficiency Standards</v>
      </c>
      <c r="K820" s="293" t="str">
        <f>IF(ISBLANK(INDEX('Policy Characteristics'!E:E,MATCH($C820,'Policy Characteristics'!$C:$C,0))),"",INDEX('Policy Characteristics'!E:E,MATCH($C820,'Policy Characteristics'!$C:$C,0)))</f>
        <v>indst efficiency standards</v>
      </c>
      <c r="L820" s="237">
        <f>IF(ISBLANK(INDEX('Policy Characteristics'!F:F,MATCH($C820,'Policy Characteristics'!$C:$C,0))),"",INDEX('Policy Characteristics'!F:F,MATCH($C820,'Policy Characteristics'!$C:$C,0)))</f>
        <v>0</v>
      </c>
      <c r="M820" s="237">
        <f>IF(ISBLANK(INDEX('Policy Characteristics'!G:G,MATCH($C820,'Policy Characteristics'!$C:$C,0))),"",INDEX('Policy Characteristics'!G:G,MATCH($C820,'Policy Characteristics'!$C:$C,0)))</f>
        <v>0.25</v>
      </c>
      <c r="N820" s="237">
        <f>IF(ISBLANK(INDEX('Policy Characteristics'!H:H,MATCH($C820,'Policy Characteristics'!$C:$C,0))),"",INDEX('Policy Characteristics'!H:H,MATCH($C820,'Policy Characteristics'!$C:$C,0)))</f>
        <v>0.01</v>
      </c>
      <c r="O820" s="293" t="str">
        <f>IF(ISBLANK(INDEX('Policy Characteristics'!I:I,MATCH($C820,'Policy Characteristics'!$C:$C,0))),"",INDEX('Policy Characteristics'!I:I,MATCH($C820,'Policy Characteristics'!$C:$C,0)))</f>
        <v>% reduction in energy use</v>
      </c>
      <c r="P820" s="293"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0" s="293" t="str">
        <f>IF(ISBLANK(INDEX('Policy Characteristics'!K:K,MATCH($C820,'Policy Characteristics'!$C:$C,0))),"",INDEX('Policy Characteristics'!K:K,MATCH($C820,'Policy Characteristics'!$C:$C,0)))</f>
        <v>industry-ag-main.html#eff-stds</v>
      </c>
      <c r="R820" s="293" t="str">
        <f>IF(ISBLANK(INDEX('Policy Characteristics'!L:L,MATCH($C820,'Policy Characteristics'!$C:$C,0))),"",INDEX('Policy Characteristics'!L:L,MATCH($C820,'Policy Characteristics'!$C:$C,0)))</f>
        <v>industry-energy-efficiency-standards.html</v>
      </c>
    </row>
    <row r="821" spans="1:18" s="293" customFormat="1" x14ac:dyDescent="0.25">
      <c r="A821" s="293" t="str">
        <f>IF(ISBLANK(INDEX('Policy Characteristics'!A:A,MATCH($C821,'Policy Characteristics'!$C:$C,0))),"",INDEX('Policy Characteristics'!A:A,MATCH($C821,'Policy Characteristics'!$C:$C,0)))</f>
        <v>Industry</v>
      </c>
      <c r="B821" s="294" t="str">
        <f>IF(ISBLANK(INDEX('Policy Characteristics'!B:B,MATCH($C821,'Policy Characteristics'!$C:$C,0))),"",INDEX('Policy Characteristics'!B:B,MATCH($C821,'Policy Characteristics'!$C:$C,0)))</f>
        <v>Industry Energy Efficiency Standards</v>
      </c>
      <c r="C821" s="293" t="str">
        <f t="shared" si="39"/>
        <v>Percentage Improvement in Eqpt Efficiency Standards above BAU</v>
      </c>
      <c r="D821" s="299" t="s">
        <v>755</v>
      </c>
      <c r="E821" s="298" t="s">
        <v>801</v>
      </c>
      <c r="F821" t="s">
        <v>756</v>
      </c>
      <c r="G821" s="298" t="s">
        <v>818</v>
      </c>
      <c r="H821" s="20">
        <v>1031</v>
      </c>
      <c r="I821" s="295" t="s">
        <v>660</v>
      </c>
      <c r="J821" s="296" t="str">
        <f>IF(ISBLANK(INDEX('Policy Characteristics'!D:D,MATCH($C821,'Policy Characteristics'!$C:$C,0))),"",INDEX('Policy Characteristics'!D:D,MATCH($C821,'Policy Characteristics'!$C:$C,0)))</f>
        <v>Industry Energy Efficiency Standards</v>
      </c>
      <c r="K821" s="293" t="str">
        <f>IF(ISBLANK(INDEX('Policy Characteristics'!E:E,MATCH($C821,'Policy Characteristics'!$C:$C,0))),"",INDEX('Policy Characteristics'!E:E,MATCH($C821,'Policy Characteristics'!$C:$C,0)))</f>
        <v>indst efficiency standards</v>
      </c>
      <c r="L821" s="237">
        <f>IF(ISBLANK(INDEX('Policy Characteristics'!F:F,MATCH($C821,'Policy Characteristics'!$C:$C,0))),"",INDEX('Policy Characteristics'!F:F,MATCH($C821,'Policy Characteristics'!$C:$C,0)))</f>
        <v>0</v>
      </c>
      <c r="M821" s="237">
        <f>IF(ISBLANK(INDEX('Policy Characteristics'!G:G,MATCH($C821,'Policy Characteristics'!$C:$C,0))),"",INDEX('Policy Characteristics'!G:G,MATCH($C821,'Policy Characteristics'!$C:$C,0)))</f>
        <v>0.25</v>
      </c>
      <c r="N821" s="237">
        <f>IF(ISBLANK(INDEX('Policy Characteristics'!H:H,MATCH($C821,'Policy Characteristics'!$C:$C,0))),"",INDEX('Policy Characteristics'!H:H,MATCH($C821,'Policy Characteristics'!$C:$C,0)))</f>
        <v>0.01</v>
      </c>
      <c r="O821" s="293" t="str">
        <f>IF(ISBLANK(INDEX('Policy Characteristics'!I:I,MATCH($C821,'Policy Characteristics'!$C:$C,0))),"",INDEX('Policy Characteristics'!I:I,MATCH($C821,'Policy Characteristics'!$C:$C,0)))</f>
        <v>% reduction in energy use</v>
      </c>
      <c r="P821" s="293"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1" s="293" t="str">
        <f>IF(ISBLANK(INDEX('Policy Characteristics'!K:K,MATCH($C821,'Policy Characteristics'!$C:$C,0))),"",INDEX('Policy Characteristics'!K:K,MATCH($C821,'Policy Characteristics'!$C:$C,0)))</f>
        <v>industry-ag-main.html#eff-stds</v>
      </c>
      <c r="R821" s="293" t="str">
        <f>IF(ISBLANK(INDEX('Policy Characteristics'!L:L,MATCH($C821,'Policy Characteristics'!$C:$C,0))),"",INDEX('Policy Characteristics'!L:L,MATCH($C821,'Policy Characteristics'!$C:$C,0)))</f>
        <v>industry-energy-efficiency-standards.html</v>
      </c>
    </row>
    <row r="822" spans="1:18" s="293" customFormat="1" x14ac:dyDescent="0.25">
      <c r="A822" s="293" t="str">
        <f>IF(ISBLANK(INDEX('Policy Characteristics'!A:A,MATCH($C822,'Policy Characteristics'!$C:$C,0))),"",INDEX('Policy Characteristics'!A:A,MATCH($C822,'Policy Characteristics'!$C:$C,0)))</f>
        <v>Industry</v>
      </c>
      <c r="B822" s="294" t="str">
        <f>IF(ISBLANK(INDEX('Policy Characteristics'!B:B,MATCH($C822,'Policy Characteristics'!$C:$C,0))),"",INDEX('Policy Characteristics'!B:B,MATCH($C822,'Policy Characteristics'!$C:$C,0)))</f>
        <v>Industry Energy Efficiency Standards</v>
      </c>
      <c r="C822" s="293" t="str">
        <f t="shared" si="39"/>
        <v>Percentage Improvement in Eqpt Efficiency Standards above BAU</v>
      </c>
      <c r="D822" s="299" t="s">
        <v>755</v>
      </c>
      <c r="E822" s="298" t="s">
        <v>803</v>
      </c>
      <c r="F822" t="s">
        <v>756</v>
      </c>
      <c r="G822" s="298" t="s">
        <v>819</v>
      </c>
      <c r="H822" s="20">
        <v>1032</v>
      </c>
      <c r="I822" s="295" t="s">
        <v>650</v>
      </c>
      <c r="J822" s="296" t="str">
        <f>IF(ISBLANK(INDEX('Policy Characteristics'!D:D,MATCH($C822,'Policy Characteristics'!$C:$C,0))),"",INDEX('Policy Characteristics'!D:D,MATCH($C822,'Policy Characteristics'!$C:$C,0)))</f>
        <v>Industry Energy Efficiency Standards</v>
      </c>
      <c r="K822" s="293" t="str">
        <f>IF(ISBLANK(INDEX('Policy Characteristics'!E:E,MATCH($C822,'Policy Characteristics'!$C:$C,0))),"",INDEX('Policy Characteristics'!E:E,MATCH($C822,'Policy Characteristics'!$C:$C,0)))</f>
        <v>indst efficiency standards</v>
      </c>
      <c r="L822" s="237">
        <f>IF(ISBLANK(INDEX('Policy Characteristics'!F:F,MATCH($C822,'Policy Characteristics'!$C:$C,0))),"",INDEX('Policy Characteristics'!F:F,MATCH($C822,'Policy Characteristics'!$C:$C,0)))</f>
        <v>0</v>
      </c>
      <c r="M822" s="237">
        <f>IF(ISBLANK(INDEX('Policy Characteristics'!G:G,MATCH($C822,'Policy Characteristics'!$C:$C,0))),"",INDEX('Policy Characteristics'!G:G,MATCH($C822,'Policy Characteristics'!$C:$C,0)))</f>
        <v>0.25</v>
      </c>
      <c r="N822" s="237">
        <f>IF(ISBLANK(INDEX('Policy Characteristics'!H:H,MATCH($C822,'Policy Characteristics'!$C:$C,0))),"",INDEX('Policy Characteristics'!H:H,MATCH($C822,'Policy Characteristics'!$C:$C,0)))</f>
        <v>0.01</v>
      </c>
      <c r="O822" s="293" t="str">
        <f>IF(ISBLANK(INDEX('Policy Characteristics'!I:I,MATCH($C822,'Policy Characteristics'!$C:$C,0))),"",INDEX('Policy Characteristics'!I:I,MATCH($C822,'Policy Characteristics'!$C:$C,0)))</f>
        <v>% reduction in energy use</v>
      </c>
      <c r="P822" s="293"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2" s="293" t="str">
        <f>IF(ISBLANK(INDEX('Policy Characteristics'!K:K,MATCH($C822,'Policy Characteristics'!$C:$C,0))),"",INDEX('Policy Characteristics'!K:K,MATCH($C822,'Policy Characteristics'!$C:$C,0)))</f>
        <v>industry-ag-main.html#eff-stds</v>
      </c>
      <c r="R822" s="293" t="str">
        <f>IF(ISBLANK(INDEX('Policy Characteristics'!L:L,MATCH($C822,'Policy Characteristics'!$C:$C,0))),"",INDEX('Policy Characteristics'!L:L,MATCH($C822,'Policy Characteristics'!$C:$C,0)))</f>
        <v>industry-energy-efficiency-standards.html</v>
      </c>
    </row>
    <row r="823" spans="1:18" s="293" customFormat="1" x14ac:dyDescent="0.25">
      <c r="A823" s="293" t="str">
        <f>IF(ISBLANK(INDEX('Policy Characteristics'!A:A,MATCH($C823,'Policy Characteristics'!$C:$C,0))),"",INDEX('Policy Characteristics'!A:A,MATCH($C823,'Policy Characteristics'!$C:$C,0)))</f>
        <v>Industry</v>
      </c>
      <c r="B823" s="294" t="str">
        <f>IF(ISBLANK(INDEX('Policy Characteristics'!B:B,MATCH($C823,'Policy Characteristics'!$C:$C,0))),"",INDEX('Policy Characteristics'!B:B,MATCH($C823,'Policy Characteristics'!$C:$C,0)))</f>
        <v>Industry Energy Efficiency Standards</v>
      </c>
      <c r="C823" s="293" t="str">
        <f t="shared" si="39"/>
        <v>Percentage Improvement in Eqpt Efficiency Standards above BAU</v>
      </c>
      <c r="D823" s="299" t="s">
        <v>755</v>
      </c>
      <c r="E823" s="298" t="s">
        <v>805</v>
      </c>
      <c r="F823" t="s">
        <v>756</v>
      </c>
      <c r="G823" s="298" t="s">
        <v>820</v>
      </c>
      <c r="H823" s="20">
        <v>1033</v>
      </c>
      <c r="I823" s="295" t="s">
        <v>660</v>
      </c>
      <c r="J823" s="296" t="str">
        <f>IF(ISBLANK(INDEX('Policy Characteristics'!D:D,MATCH($C823,'Policy Characteristics'!$C:$C,0))),"",INDEX('Policy Characteristics'!D:D,MATCH($C823,'Policy Characteristics'!$C:$C,0)))</f>
        <v>Industry Energy Efficiency Standards</v>
      </c>
      <c r="K823" s="293" t="str">
        <f>IF(ISBLANK(INDEX('Policy Characteristics'!E:E,MATCH($C823,'Policy Characteristics'!$C:$C,0))),"",INDEX('Policy Characteristics'!E:E,MATCH($C823,'Policy Characteristics'!$C:$C,0)))</f>
        <v>indst efficiency standards</v>
      </c>
      <c r="L823" s="237">
        <f>IF(ISBLANK(INDEX('Policy Characteristics'!F:F,MATCH($C823,'Policy Characteristics'!$C:$C,0))),"",INDEX('Policy Characteristics'!F:F,MATCH($C823,'Policy Characteristics'!$C:$C,0)))</f>
        <v>0</v>
      </c>
      <c r="M823" s="237">
        <f>IF(ISBLANK(INDEX('Policy Characteristics'!G:G,MATCH($C823,'Policy Characteristics'!$C:$C,0))),"",INDEX('Policy Characteristics'!G:G,MATCH($C823,'Policy Characteristics'!$C:$C,0)))</f>
        <v>0.25</v>
      </c>
      <c r="N823" s="237">
        <f>IF(ISBLANK(INDEX('Policy Characteristics'!H:H,MATCH($C823,'Policy Characteristics'!$C:$C,0))),"",INDEX('Policy Characteristics'!H:H,MATCH($C823,'Policy Characteristics'!$C:$C,0)))</f>
        <v>0.01</v>
      </c>
      <c r="O823" s="293" t="str">
        <f>IF(ISBLANK(INDEX('Policy Characteristics'!I:I,MATCH($C823,'Policy Characteristics'!$C:$C,0))),"",INDEX('Policy Characteristics'!I:I,MATCH($C823,'Policy Characteristics'!$C:$C,0)))</f>
        <v>% reduction in energy use</v>
      </c>
      <c r="P823" s="293"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3" s="293" t="str">
        <f>IF(ISBLANK(INDEX('Policy Characteristics'!K:K,MATCH($C823,'Policy Characteristics'!$C:$C,0))),"",INDEX('Policy Characteristics'!K:K,MATCH($C823,'Policy Characteristics'!$C:$C,0)))</f>
        <v>industry-ag-main.html#eff-stds</v>
      </c>
      <c r="R823" s="293" t="str">
        <f>IF(ISBLANK(INDEX('Policy Characteristics'!L:L,MATCH($C823,'Policy Characteristics'!$C:$C,0))),"",INDEX('Policy Characteristics'!L:L,MATCH($C823,'Policy Characteristics'!$C:$C,0)))</f>
        <v>industry-energy-efficiency-standards.html</v>
      </c>
    </row>
    <row r="824" spans="1:18" s="293" customFormat="1" x14ac:dyDescent="0.25">
      <c r="A824" s="293" t="str">
        <f>IF(ISBLANK(INDEX('Policy Characteristics'!A:A,MATCH($C824,'Policy Characteristics'!$C:$C,0))),"",INDEX('Policy Characteristics'!A:A,MATCH($C824,'Policy Characteristics'!$C:$C,0)))</f>
        <v>Industry</v>
      </c>
      <c r="B824" s="294" t="str">
        <f>IF(ISBLANK(INDEX('Policy Characteristics'!B:B,MATCH($C824,'Policy Characteristics'!$C:$C,0))),"",INDEX('Policy Characteristics'!B:B,MATCH($C824,'Policy Characteristics'!$C:$C,0)))</f>
        <v>Industry Energy Efficiency Standards</v>
      </c>
      <c r="C824" s="293" t="str">
        <f t="shared" si="39"/>
        <v>Percentage Improvement in Eqpt Efficiency Standards above BAU</v>
      </c>
      <c r="D824" s="299" t="s">
        <v>755</v>
      </c>
      <c r="E824" s="298" t="s">
        <v>807</v>
      </c>
      <c r="F824" t="s">
        <v>756</v>
      </c>
      <c r="G824" s="298" t="s">
        <v>821</v>
      </c>
      <c r="H824" s="20">
        <v>1034</v>
      </c>
      <c r="I824" s="295" t="s">
        <v>660</v>
      </c>
      <c r="J824" s="296" t="str">
        <f>IF(ISBLANK(INDEX('Policy Characteristics'!D:D,MATCH($C824,'Policy Characteristics'!$C:$C,0))),"",INDEX('Policy Characteristics'!D:D,MATCH($C824,'Policy Characteristics'!$C:$C,0)))</f>
        <v>Industry Energy Efficiency Standards</v>
      </c>
      <c r="K824" s="293" t="str">
        <f>IF(ISBLANK(INDEX('Policy Characteristics'!E:E,MATCH($C824,'Policy Characteristics'!$C:$C,0))),"",INDEX('Policy Characteristics'!E:E,MATCH($C824,'Policy Characteristics'!$C:$C,0)))</f>
        <v>indst efficiency standards</v>
      </c>
      <c r="L824" s="237">
        <f>IF(ISBLANK(INDEX('Policy Characteristics'!F:F,MATCH($C824,'Policy Characteristics'!$C:$C,0))),"",INDEX('Policy Characteristics'!F:F,MATCH($C824,'Policy Characteristics'!$C:$C,0)))</f>
        <v>0</v>
      </c>
      <c r="M824" s="237">
        <f>IF(ISBLANK(INDEX('Policy Characteristics'!G:G,MATCH($C824,'Policy Characteristics'!$C:$C,0))),"",INDEX('Policy Characteristics'!G:G,MATCH($C824,'Policy Characteristics'!$C:$C,0)))</f>
        <v>0.25</v>
      </c>
      <c r="N824" s="237">
        <f>IF(ISBLANK(INDEX('Policy Characteristics'!H:H,MATCH($C824,'Policy Characteristics'!$C:$C,0))),"",INDEX('Policy Characteristics'!H:H,MATCH($C824,'Policy Characteristics'!$C:$C,0)))</f>
        <v>0.01</v>
      </c>
      <c r="O824" s="293" t="str">
        <f>IF(ISBLANK(INDEX('Policy Characteristics'!I:I,MATCH($C824,'Policy Characteristics'!$C:$C,0))),"",INDEX('Policy Characteristics'!I:I,MATCH($C824,'Policy Characteristics'!$C:$C,0)))</f>
        <v>% reduction in energy use</v>
      </c>
      <c r="P824" s="293"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4" s="293" t="str">
        <f>IF(ISBLANK(INDEX('Policy Characteristics'!K:K,MATCH($C824,'Policy Characteristics'!$C:$C,0))),"",INDEX('Policy Characteristics'!K:K,MATCH($C824,'Policy Characteristics'!$C:$C,0)))</f>
        <v>industry-ag-main.html#eff-stds</v>
      </c>
      <c r="R824" s="293" t="str">
        <f>IF(ISBLANK(INDEX('Policy Characteristics'!L:L,MATCH($C824,'Policy Characteristics'!$C:$C,0))),"",INDEX('Policy Characteristics'!L:L,MATCH($C824,'Policy Characteristics'!$C:$C,0)))</f>
        <v>industry-energy-efficiency-standards.html</v>
      </c>
    </row>
    <row r="825" spans="1:18" s="293" customFormat="1" x14ac:dyDescent="0.25">
      <c r="A825" s="293" t="str">
        <f>IF(ISBLANK(INDEX('Policy Characteristics'!A:A,MATCH($C825,'Policy Characteristics'!$C:$C,0))),"",INDEX('Policy Characteristics'!A:A,MATCH($C825,'Policy Characteristics'!$C:$C,0)))</f>
        <v>Industry</v>
      </c>
      <c r="B825" s="294" t="str">
        <f>IF(ISBLANK(INDEX('Policy Characteristics'!B:B,MATCH($C825,'Policy Characteristics'!$C:$C,0))),"",INDEX('Policy Characteristics'!B:B,MATCH($C825,'Policy Characteristics'!$C:$C,0)))</f>
        <v>Industry Energy Efficiency Standards</v>
      </c>
      <c r="C825" s="293" t="str">
        <f t="shared" si="39"/>
        <v>Percentage Improvement in Eqpt Efficiency Standards above BAU</v>
      </c>
      <c r="D825" s="299" t="s">
        <v>755</v>
      </c>
      <c r="E825" s="298" t="s">
        <v>809</v>
      </c>
      <c r="F825" t="s">
        <v>756</v>
      </c>
      <c r="G825" s="298" t="s">
        <v>822</v>
      </c>
      <c r="H825" s="20">
        <v>1035</v>
      </c>
      <c r="I825" s="295" t="s">
        <v>650</v>
      </c>
      <c r="J825" s="296" t="str">
        <f>IF(ISBLANK(INDEX('Policy Characteristics'!D:D,MATCH($C825,'Policy Characteristics'!$C:$C,0))),"",INDEX('Policy Characteristics'!D:D,MATCH($C825,'Policy Characteristics'!$C:$C,0)))</f>
        <v>Industry Energy Efficiency Standards</v>
      </c>
      <c r="K825" s="293" t="str">
        <f>IF(ISBLANK(INDEX('Policy Characteristics'!E:E,MATCH($C825,'Policy Characteristics'!$C:$C,0))),"",INDEX('Policy Characteristics'!E:E,MATCH($C825,'Policy Characteristics'!$C:$C,0)))</f>
        <v>indst efficiency standards</v>
      </c>
      <c r="L825" s="237">
        <f>IF(ISBLANK(INDEX('Policy Characteristics'!F:F,MATCH($C825,'Policy Characteristics'!$C:$C,0))),"",INDEX('Policy Characteristics'!F:F,MATCH($C825,'Policy Characteristics'!$C:$C,0)))</f>
        <v>0</v>
      </c>
      <c r="M825" s="237">
        <f>IF(ISBLANK(INDEX('Policy Characteristics'!G:G,MATCH($C825,'Policy Characteristics'!$C:$C,0))),"",INDEX('Policy Characteristics'!G:G,MATCH($C825,'Policy Characteristics'!$C:$C,0)))</f>
        <v>0.25</v>
      </c>
      <c r="N825" s="237">
        <f>IF(ISBLANK(INDEX('Policy Characteristics'!H:H,MATCH($C825,'Policy Characteristics'!$C:$C,0))),"",INDEX('Policy Characteristics'!H:H,MATCH($C825,'Policy Characteristics'!$C:$C,0)))</f>
        <v>0.01</v>
      </c>
      <c r="O825" s="293" t="str">
        <f>IF(ISBLANK(INDEX('Policy Characteristics'!I:I,MATCH($C825,'Policy Characteristics'!$C:$C,0))),"",INDEX('Policy Characteristics'!I:I,MATCH($C825,'Policy Characteristics'!$C:$C,0)))</f>
        <v>% reduction in energy use</v>
      </c>
      <c r="P825" s="293"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5" s="293" t="str">
        <f>IF(ISBLANK(INDEX('Policy Characteristics'!K:K,MATCH($C825,'Policy Characteristics'!$C:$C,0))),"",INDEX('Policy Characteristics'!K:K,MATCH($C825,'Policy Characteristics'!$C:$C,0)))</f>
        <v>industry-ag-main.html#eff-stds</v>
      </c>
      <c r="R825" s="293" t="str">
        <f>IF(ISBLANK(INDEX('Policy Characteristics'!L:L,MATCH($C825,'Policy Characteristics'!$C:$C,0))),"",INDEX('Policy Characteristics'!L:L,MATCH($C825,'Policy Characteristics'!$C:$C,0)))</f>
        <v>industry-energy-efficiency-standards.html</v>
      </c>
    </row>
    <row r="826" spans="1:18" s="293" customFormat="1" x14ac:dyDescent="0.25">
      <c r="A826" s="293" t="str">
        <f>IF(ISBLANK(INDEX('Policy Characteristics'!A:A,MATCH($C826,'Policy Characteristics'!$C:$C,0))),"",INDEX('Policy Characteristics'!A:A,MATCH($C826,'Policy Characteristics'!$C:$C,0)))</f>
        <v>Industry</v>
      </c>
      <c r="B826" s="294" t="str">
        <f>IF(ISBLANK(INDEX('Policy Characteristics'!B:B,MATCH($C826,'Policy Characteristics'!$C:$C,0))),"",INDEX('Policy Characteristics'!B:B,MATCH($C826,'Policy Characteristics'!$C:$C,0)))</f>
        <v>Industry Energy Efficiency Standards</v>
      </c>
      <c r="C826" s="293" t="str">
        <f t="shared" si="39"/>
        <v>Percentage Improvement in Eqpt Efficiency Standards above BAU</v>
      </c>
      <c r="D826" s="299" t="s">
        <v>755</v>
      </c>
      <c r="E826" s="298" t="s">
        <v>811</v>
      </c>
      <c r="F826" t="s">
        <v>756</v>
      </c>
      <c r="G826" s="298" t="s">
        <v>823</v>
      </c>
      <c r="H826" s="20">
        <v>1036</v>
      </c>
      <c r="I826" s="295" t="s">
        <v>650</v>
      </c>
      <c r="J826" s="296" t="str">
        <f>IF(ISBLANK(INDEX('Policy Characteristics'!D:D,MATCH($C826,'Policy Characteristics'!$C:$C,0))),"",INDEX('Policy Characteristics'!D:D,MATCH($C826,'Policy Characteristics'!$C:$C,0)))</f>
        <v>Industry Energy Efficiency Standards</v>
      </c>
      <c r="K826" s="293" t="str">
        <f>IF(ISBLANK(INDEX('Policy Characteristics'!E:E,MATCH($C826,'Policy Characteristics'!$C:$C,0))),"",INDEX('Policy Characteristics'!E:E,MATCH($C826,'Policy Characteristics'!$C:$C,0)))</f>
        <v>indst efficiency standards</v>
      </c>
      <c r="L826" s="237">
        <f>IF(ISBLANK(INDEX('Policy Characteristics'!F:F,MATCH($C826,'Policy Characteristics'!$C:$C,0))),"",INDEX('Policy Characteristics'!F:F,MATCH($C826,'Policy Characteristics'!$C:$C,0)))</f>
        <v>0</v>
      </c>
      <c r="M826" s="237">
        <f>IF(ISBLANK(INDEX('Policy Characteristics'!G:G,MATCH($C826,'Policy Characteristics'!$C:$C,0))),"",INDEX('Policy Characteristics'!G:G,MATCH($C826,'Policy Characteristics'!$C:$C,0)))</f>
        <v>0.25</v>
      </c>
      <c r="N826" s="237">
        <f>IF(ISBLANK(INDEX('Policy Characteristics'!H:H,MATCH($C826,'Policy Characteristics'!$C:$C,0))),"",INDEX('Policy Characteristics'!H:H,MATCH($C826,'Policy Characteristics'!$C:$C,0)))</f>
        <v>0.01</v>
      </c>
      <c r="O826" s="293" t="str">
        <f>IF(ISBLANK(INDEX('Policy Characteristics'!I:I,MATCH($C826,'Policy Characteristics'!$C:$C,0))),"",INDEX('Policy Characteristics'!I:I,MATCH($C826,'Policy Characteristics'!$C:$C,0)))</f>
        <v>% reduction in energy use</v>
      </c>
      <c r="P826" s="293"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6" s="293" t="str">
        <f>IF(ISBLANK(INDEX('Policy Characteristics'!K:K,MATCH($C826,'Policy Characteristics'!$C:$C,0))),"",INDEX('Policy Characteristics'!K:K,MATCH($C826,'Policy Characteristics'!$C:$C,0)))</f>
        <v>industry-ag-main.html#eff-stds</v>
      </c>
      <c r="R826" s="293" t="str">
        <f>IF(ISBLANK(INDEX('Policy Characteristics'!L:L,MATCH($C826,'Policy Characteristics'!$C:$C,0))),"",INDEX('Policy Characteristics'!L:L,MATCH($C826,'Policy Characteristics'!$C:$C,0)))</f>
        <v>industry-energy-efficiency-standards.html</v>
      </c>
    </row>
    <row r="827" spans="1:18" s="293" customFormat="1" x14ac:dyDescent="0.25">
      <c r="A827" s="293" t="str">
        <f>IF(ISBLANK(INDEX('Policy Characteristics'!A:A,MATCH($C827,'Policy Characteristics'!$C:$C,0))),"",INDEX('Policy Characteristics'!A:A,MATCH($C827,'Policy Characteristics'!$C:$C,0)))</f>
        <v>Industry</v>
      </c>
      <c r="B827" s="294" t="str">
        <f>IF(ISBLANK(INDEX('Policy Characteristics'!B:B,MATCH($C827,'Policy Characteristics'!$C:$C,0))),"",INDEX('Policy Characteristics'!B:B,MATCH($C827,'Policy Characteristics'!$C:$C,0)))</f>
        <v>Industry Energy Efficiency Standards</v>
      </c>
      <c r="C827" s="293" t="str">
        <f t="shared" si="39"/>
        <v>Percentage Improvement in Eqpt Efficiency Standards above BAU</v>
      </c>
      <c r="D827" s="299" t="s">
        <v>755</v>
      </c>
      <c r="E827" s="298" t="s">
        <v>813</v>
      </c>
      <c r="F827" t="s">
        <v>756</v>
      </c>
      <c r="G827" s="298" t="s">
        <v>824</v>
      </c>
      <c r="H827" s="20">
        <v>1037</v>
      </c>
      <c r="I827" s="295" t="s">
        <v>660</v>
      </c>
      <c r="J827" s="296" t="str">
        <f>IF(ISBLANK(INDEX('Policy Characteristics'!D:D,MATCH($C827,'Policy Characteristics'!$C:$C,0))),"",INDEX('Policy Characteristics'!D:D,MATCH($C827,'Policy Characteristics'!$C:$C,0)))</f>
        <v>Industry Energy Efficiency Standards</v>
      </c>
      <c r="K827" s="293" t="str">
        <f>IF(ISBLANK(INDEX('Policy Characteristics'!E:E,MATCH($C827,'Policy Characteristics'!$C:$C,0))),"",INDEX('Policy Characteristics'!E:E,MATCH($C827,'Policy Characteristics'!$C:$C,0)))</f>
        <v>indst efficiency standards</v>
      </c>
      <c r="L827" s="237">
        <f>IF(ISBLANK(INDEX('Policy Characteristics'!F:F,MATCH($C827,'Policy Characteristics'!$C:$C,0))),"",INDEX('Policy Characteristics'!F:F,MATCH($C827,'Policy Characteristics'!$C:$C,0)))</f>
        <v>0</v>
      </c>
      <c r="M827" s="237">
        <f>IF(ISBLANK(INDEX('Policy Characteristics'!G:G,MATCH($C827,'Policy Characteristics'!$C:$C,0))),"",INDEX('Policy Characteristics'!G:G,MATCH($C827,'Policy Characteristics'!$C:$C,0)))</f>
        <v>0.25</v>
      </c>
      <c r="N827" s="237">
        <f>IF(ISBLANK(INDEX('Policy Characteristics'!H:H,MATCH($C827,'Policy Characteristics'!$C:$C,0))),"",INDEX('Policy Characteristics'!H:H,MATCH($C827,'Policy Characteristics'!$C:$C,0)))</f>
        <v>0.01</v>
      </c>
      <c r="O827" s="293" t="str">
        <f>IF(ISBLANK(INDEX('Policy Characteristics'!I:I,MATCH($C827,'Policy Characteristics'!$C:$C,0))),"",INDEX('Policy Characteristics'!I:I,MATCH($C827,'Policy Characteristics'!$C:$C,0)))</f>
        <v>% reduction in energy use</v>
      </c>
      <c r="P827" s="293"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7" s="293" t="str">
        <f>IF(ISBLANK(INDEX('Policy Characteristics'!K:K,MATCH($C827,'Policy Characteristics'!$C:$C,0))),"",INDEX('Policy Characteristics'!K:K,MATCH($C827,'Policy Characteristics'!$C:$C,0)))</f>
        <v>industry-ag-main.html#eff-stds</v>
      </c>
      <c r="R827" s="293" t="str">
        <f>IF(ISBLANK(INDEX('Policy Characteristics'!L:L,MATCH($C827,'Policy Characteristics'!$C:$C,0))),"",INDEX('Policy Characteristics'!L:L,MATCH($C827,'Policy Characteristics'!$C:$C,0)))</f>
        <v>industry-energy-efficiency-standards.html</v>
      </c>
    </row>
    <row r="828" spans="1:18" s="293" customFormat="1" x14ac:dyDescent="0.25">
      <c r="A828" s="293" t="str">
        <f>IF(ISBLANK(INDEX('Policy Characteristics'!A:A,MATCH($C828,'Policy Characteristics'!$C:$C,0))),"",INDEX('Policy Characteristics'!A:A,MATCH($C828,'Policy Characteristics'!$C:$C,0)))</f>
        <v>Industry</v>
      </c>
      <c r="B828" s="294" t="str">
        <f>IF(ISBLANK(INDEX('Policy Characteristics'!B:B,MATCH($C828,'Policy Characteristics'!$C:$C,0))),"",INDEX('Policy Characteristics'!B:B,MATCH($C828,'Policy Characteristics'!$C:$C,0)))</f>
        <v>Industry Energy Efficiency Standards</v>
      </c>
      <c r="C828" s="293" t="str">
        <f t="shared" si="39"/>
        <v>Percentage Improvement in Eqpt Efficiency Standards above BAU</v>
      </c>
      <c r="D828" s="299" t="s">
        <v>757</v>
      </c>
      <c r="E828" s="298" t="s">
        <v>795</v>
      </c>
      <c r="F828" t="s">
        <v>758</v>
      </c>
      <c r="G828" s="298" t="s">
        <v>815</v>
      </c>
      <c r="H828" s="20">
        <v>1038</v>
      </c>
      <c r="I828" s="295" t="s">
        <v>650</v>
      </c>
      <c r="J828" s="296" t="str">
        <f>IF(ISBLANK(INDEX('Policy Characteristics'!D:D,MATCH($C828,'Policy Characteristics'!$C:$C,0))),"",INDEX('Policy Characteristics'!D:D,MATCH($C828,'Policy Characteristics'!$C:$C,0)))</f>
        <v>Industry Energy Efficiency Standards</v>
      </c>
      <c r="K828" s="293" t="str">
        <f>IF(ISBLANK(INDEX('Policy Characteristics'!E:E,MATCH($C828,'Policy Characteristics'!$C:$C,0))),"",INDEX('Policy Characteristics'!E:E,MATCH($C828,'Policy Characteristics'!$C:$C,0)))</f>
        <v>indst efficiency standards</v>
      </c>
      <c r="L828" s="237">
        <f>IF(ISBLANK(INDEX('Policy Characteristics'!F:F,MATCH($C828,'Policy Characteristics'!$C:$C,0))),"",INDEX('Policy Characteristics'!F:F,MATCH($C828,'Policy Characteristics'!$C:$C,0)))</f>
        <v>0</v>
      </c>
      <c r="M828" s="237">
        <f>IF(ISBLANK(INDEX('Policy Characteristics'!G:G,MATCH($C828,'Policy Characteristics'!$C:$C,0))),"",INDEX('Policy Characteristics'!G:G,MATCH($C828,'Policy Characteristics'!$C:$C,0)))</f>
        <v>0.25</v>
      </c>
      <c r="N828" s="237">
        <f>IF(ISBLANK(INDEX('Policy Characteristics'!H:H,MATCH($C828,'Policy Characteristics'!$C:$C,0))),"",INDEX('Policy Characteristics'!H:H,MATCH($C828,'Policy Characteristics'!$C:$C,0)))</f>
        <v>0.01</v>
      </c>
      <c r="O828" s="293" t="str">
        <f>IF(ISBLANK(INDEX('Policy Characteristics'!I:I,MATCH($C828,'Policy Characteristics'!$C:$C,0))),"",INDEX('Policy Characteristics'!I:I,MATCH($C828,'Policy Characteristics'!$C:$C,0)))</f>
        <v>% reduction in energy use</v>
      </c>
      <c r="P828" s="293"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8" s="293" t="str">
        <f>IF(ISBLANK(INDEX('Policy Characteristics'!K:K,MATCH($C828,'Policy Characteristics'!$C:$C,0))),"",INDEX('Policy Characteristics'!K:K,MATCH($C828,'Policy Characteristics'!$C:$C,0)))</f>
        <v>industry-ag-main.html#eff-stds</v>
      </c>
      <c r="R828" s="293" t="str">
        <f>IF(ISBLANK(INDEX('Policy Characteristics'!L:L,MATCH($C828,'Policy Characteristics'!$C:$C,0))),"",INDEX('Policy Characteristics'!L:L,MATCH($C828,'Policy Characteristics'!$C:$C,0)))</f>
        <v>industry-energy-efficiency-standards.html</v>
      </c>
    </row>
    <row r="829" spans="1:18" s="293" customFormat="1" x14ac:dyDescent="0.25">
      <c r="A829" s="293" t="str">
        <f>IF(ISBLANK(INDEX('Policy Characteristics'!A:A,MATCH($C829,'Policy Characteristics'!$C:$C,0))),"",INDEX('Policy Characteristics'!A:A,MATCH($C829,'Policy Characteristics'!$C:$C,0)))</f>
        <v>Industry</v>
      </c>
      <c r="B829" s="294" t="str">
        <f>IF(ISBLANK(INDEX('Policy Characteristics'!B:B,MATCH($C829,'Policy Characteristics'!$C:$C,0))),"",INDEX('Policy Characteristics'!B:B,MATCH($C829,'Policy Characteristics'!$C:$C,0)))</f>
        <v>Industry Energy Efficiency Standards</v>
      </c>
      <c r="C829" s="293" t="str">
        <f t="shared" si="39"/>
        <v>Percentage Improvement in Eqpt Efficiency Standards above BAU</v>
      </c>
      <c r="D829" s="299" t="s">
        <v>757</v>
      </c>
      <c r="E829" s="298" t="s">
        <v>797</v>
      </c>
      <c r="F829" t="s">
        <v>758</v>
      </c>
      <c r="G829" s="298" t="s">
        <v>816</v>
      </c>
      <c r="H829" s="20">
        <v>1039</v>
      </c>
      <c r="I829" s="295" t="s">
        <v>650</v>
      </c>
      <c r="J829" s="296" t="str">
        <f>IF(ISBLANK(INDEX('Policy Characteristics'!D:D,MATCH($C829,'Policy Characteristics'!$C:$C,0))),"",INDEX('Policy Characteristics'!D:D,MATCH($C829,'Policy Characteristics'!$C:$C,0)))</f>
        <v>Industry Energy Efficiency Standards</v>
      </c>
      <c r="K829" s="293" t="str">
        <f>IF(ISBLANK(INDEX('Policy Characteristics'!E:E,MATCH($C829,'Policy Characteristics'!$C:$C,0))),"",INDEX('Policy Characteristics'!E:E,MATCH($C829,'Policy Characteristics'!$C:$C,0)))</f>
        <v>indst efficiency standards</v>
      </c>
      <c r="L829" s="237">
        <f>IF(ISBLANK(INDEX('Policy Characteristics'!F:F,MATCH($C829,'Policy Characteristics'!$C:$C,0))),"",INDEX('Policy Characteristics'!F:F,MATCH($C829,'Policy Characteristics'!$C:$C,0)))</f>
        <v>0</v>
      </c>
      <c r="M829" s="237">
        <f>IF(ISBLANK(INDEX('Policy Characteristics'!G:G,MATCH($C829,'Policy Characteristics'!$C:$C,0))),"",INDEX('Policy Characteristics'!G:G,MATCH($C829,'Policy Characteristics'!$C:$C,0)))</f>
        <v>0.25</v>
      </c>
      <c r="N829" s="237">
        <f>IF(ISBLANK(INDEX('Policy Characteristics'!H:H,MATCH($C829,'Policy Characteristics'!$C:$C,0))),"",INDEX('Policy Characteristics'!H:H,MATCH($C829,'Policy Characteristics'!$C:$C,0)))</f>
        <v>0.01</v>
      </c>
      <c r="O829" s="293" t="str">
        <f>IF(ISBLANK(INDEX('Policy Characteristics'!I:I,MATCH($C829,'Policy Characteristics'!$C:$C,0))),"",INDEX('Policy Characteristics'!I:I,MATCH($C829,'Policy Characteristics'!$C:$C,0)))</f>
        <v>% reduction in energy use</v>
      </c>
      <c r="P829" s="293"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9" s="293" t="str">
        <f>IF(ISBLANK(INDEX('Policy Characteristics'!K:K,MATCH($C829,'Policy Characteristics'!$C:$C,0))),"",INDEX('Policy Characteristics'!K:K,MATCH($C829,'Policy Characteristics'!$C:$C,0)))</f>
        <v>industry-ag-main.html#eff-stds</v>
      </c>
      <c r="R829" s="293" t="str">
        <f>IF(ISBLANK(INDEX('Policy Characteristics'!L:L,MATCH($C829,'Policy Characteristics'!$C:$C,0))),"",INDEX('Policy Characteristics'!L:L,MATCH($C829,'Policy Characteristics'!$C:$C,0)))</f>
        <v>industry-energy-efficiency-standards.html</v>
      </c>
    </row>
    <row r="830" spans="1:18" s="293" customFormat="1" x14ac:dyDescent="0.25">
      <c r="A830" s="293" t="str">
        <f>IF(ISBLANK(INDEX('Policy Characteristics'!A:A,MATCH($C830,'Policy Characteristics'!$C:$C,0))),"",INDEX('Policy Characteristics'!A:A,MATCH($C830,'Policy Characteristics'!$C:$C,0)))</f>
        <v>Industry</v>
      </c>
      <c r="B830" s="294" t="str">
        <f>IF(ISBLANK(INDEX('Policy Characteristics'!B:B,MATCH($C830,'Policy Characteristics'!$C:$C,0))),"",INDEX('Policy Characteristics'!B:B,MATCH($C830,'Policy Characteristics'!$C:$C,0)))</f>
        <v>Industry Energy Efficiency Standards</v>
      </c>
      <c r="C830" s="293" t="str">
        <f t="shared" si="39"/>
        <v>Percentage Improvement in Eqpt Efficiency Standards above BAU</v>
      </c>
      <c r="D830" s="299" t="s">
        <v>757</v>
      </c>
      <c r="E830" s="298" t="s">
        <v>799</v>
      </c>
      <c r="F830" t="s">
        <v>758</v>
      </c>
      <c r="G830" s="298" t="s">
        <v>817</v>
      </c>
      <c r="H830" s="20">
        <v>1040</v>
      </c>
      <c r="I830" s="295" t="s">
        <v>650</v>
      </c>
      <c r="J830" s="296" t="str">
        <f>IF(ISBLANK(INDEX('Policy Characteristics'!D:D,MATCH($C830,'Policy Characteristics'!$C:$C,0))),"",INDEX('Policy Characteristics'!D:D,MATCH($C830,'Policy Characteristics'!$C:$C,0)))</f>
        <v>Industry Energy Efficiency Standards</v>
      </c>
      <c r="K830" s="293" t="str">
        <f>IF(ISBLANK(INDEX('Policy Characteristics'!E:E,MATCH($C830,'Policy Characteristics'!$C:$C,0))),"",INDEX('Policy Characteristics'!E:E,MATCH($C830,'Policy Characteristics'!$C:$C,0)))</f>
        <v>indst efficiency standards</v>
      </c>
      <c r="L830" s="237">
        <f>IF(ISBLANK(INDEX('Policy Characteristics'!F:F,MATCH($C830,'Policy Characteristics'!$C:$C,0))),"",INDEX('Policy Characteristics'!F:F,MATCH($C830,'Policy Characteristics'!$C:$C,0)))</f>
        <v>0</v>
      </c>
      <c r="M830" s="237">
        <f>IF(ISBLANK(INDEX('Policy Characteristics'!G:G,MATCH($C830,'Policy Characteristics'!$C:$C,0))),"",INDEX('Policy Characteristics'!G:G,MATCH($C830,'Policy Characteristics'!$C:$C,0)))</f>
        <v>0.25</v>
      </c>
      <c r="N830" s="237">
        <f>IF(ISBLANK(INDEX('Policy Characteristics'!H:H,MATCH($C830,'Policy Characteristics'!$C:$C,0))),"",INDEX('Policy Characteristics'!H:H,MATCH($C830,'Policy Characteristics'!$C:$C,0)))</f>
        <v>0.01</v>
      </c>
      <c r="O830" s="293" t="str">
        <f>IF(ISBLANK(INDEX('Policy Characteristics'!I:I,MATCH($C830,'Policy Characteristics'!$C:$C,0))),"",INDEX('Policy Characteristics'!I:I,MATCH($C830,'Policy Characteristics'!$C:$C,0)))</f>
        <v>% reduction in energy use</v>
      </c>
      <c r="P830" s="293"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0" s="293" t="str">
        <f>IF(ISBLANK(INDEX('Policy Characteristics'!K:K,MATCH($C830,'Policy Characteristics'!$C:$C,0))),"",INDEX('Policy Characteristics'!K:K,MATCH($C830,'Policy Characteristics'!$C:$C,0)))</f>
        <v>industry-ag-main.html#eff-stds</v>
      </c>
      <c r="R830" s="293" t="str">
        <f>IF(ISBLANK(INDEX('Policy Characteristics'!L:L,MATCH($C830,'Policy Characteristics'!$C:$C,0))),"",INDEX('Policy Characteristics'!L:L,MATCH($C830,'Policy Characteristics'!$C:$C,0)))</f>
        <v>industry-energy-efficiency-standards.html</v>
      </c>
    </row>
    <row r="831" spans="1:18" s="293" customFormat="1" x14ac:dyDescent="0.25">
      <c r="A831" s="293" t="str">
        <f>IF(ISBLANK(INDEX('Policy Characteristics'!A:A,MATCH($C831,'Policy Characteristics'!$C:$C,0))),"",INDEX('Policy Characteristics'!A:A,MATCH($C831,'Policy Characteristics'!$C:$C,0)))</f>
        <v>Industry</v>
      </c>
      <c r="B831" s="294" t="str">
        <f>IF(ISBLANK(INDEX('Policy Characteristics'!B:B,MATCH($C831,'Policy Characteristics'!$C:$C,0))),"",INDEX('Policy Characteristics'!B:B,MATCH($C831,'Policy Characteristics'!$C:$C,0)))</f>
        <v>Industry Energy Efficiency Standards</v>
      </c>
      <c r="C831" s="293" t="str">
        <f t="shared" si="39"/>
        <v>Percentage Improvement in Eqpt Efficiency Standards above BAU</v>
      </c>
      <c r="D831" s="299" t="s">
        <v>757</v>
      </c>
      <c r="E831" s="298" t="s">
        <v>801</v>
      </c>
      <c r="F831" t="s">
        <v>758</v>
      </c>
      <c r="G831" s="298" t="s">
        <v>818</v>
      </c>
      <c r="H831" s="20">
        <v>1041</v>
      </c>
      <c r="I831" s="295" t="s">
        <v>650</v>
      </c>
      <c r="J831" s="296" t="str">
        <f>IF(ISBLANK(INDEX('Policy Characteristics'!D:D,MATCH($C831,'Policy Characteristics'!$C:$C,0))),"",INDEX('Policy Characteristics'!D:D,MATCH($C831,'Policy Characteristics'!$C:$C,0)))</f>
        <v>Industry Energy Efficiency Standards</v>
      </c>
      <c r="K831" s="293" t="str">
        <f>IF(ISBLANK(INDEX('Policy Characteristics'!E:E,MATCH($C831,'Policy Characteristics'!$C:$C,0))),"",INDEX('Policy Characteristics'!E:E,MATCH($C831,'Policy Characteristics'!$C:$C,0)))</f>
        <v>indst efficiency standards</v>
      </c>
      <c r="L831" s="237">
        <f>IF(ISBLANK(INDEX('Policy Characteristics'!F:F,MATCH($C831,'Policy Characteristics'!$C:$C,0))),"",INDEX('Policy Characteristics'!F:F,MATCH($C831,'Policy Characteristics'!$C:$C,0)))</f>
        <v>0</v>
      </c>
      <c r="M831" s="237">
        <f>IF(ISBLANK(INDEX('Policy Characteristics'!G:G,MATCH($C831,'Policy Characteristics'!$C:$C,0))),"",INDEX('Policy Characteristics'!G:G,MATCH($C831,'Policy Characteristics'!$C:$C,0)))</f>
        <v>0.25</v>
      </c>
      <c r="N831" s="237">
        <f>IF(ISBLANK(INDEX('Policy Characteristics'!H:H,MATCH($C831,'Policy Characteristics'!$C:$C,0))),"",INDEX('Policy Characteristics'!H:H,MATCH($C831,'Policy Characteristics'!$C:$C,0)))</f>
        <v>0.01</v>
      </c>
      <c r="O831" s="293" t="str">
        <f>IF(ISBLANK(INDEX('Policy Characteristics'!I:I,MATCH($C831,'Policy Characteristics'!$C:$C,0))),"",INDEX('Policy Characteristics'!I:I,MATCH($C831,'Policy Characteristics'!$C:$C,0)))</f>
        <v>% reduction in energy use</v>
      </c>
      <c r="P831" s="293"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1" s="293" t="str">
        <f>IF(ISBLANK(INDEX('Policy Characteristics'!K:K,MATCH($C831,'Policy Characteristics'!$C:$C,0))),"",INDEX('Policy Characteristics'!K:K,MATCH($C831,'Policy Characteristics'!$C:$C,0)))</f>
        <v>industry-ag-main.html#eff-stds</v>
      </c>
      <c r="R831" s="293" t="str">
        <f>IF(ISBLANK(INDEX('Policy Characteristics'!L:L,MATCH($C831,'Policy Characteristics'!$C:$C,0))),"",INDEX('Policy Characteristics'!L:L,MATCH($C831,'Policy Characteristics'!$C:$C,0)))</f>
        <v>industry-energy-efficiency-standards.html</v>
      </c>
    </row>
    <row r="832" spans="1:18" s="293" customFormat="1" x14ac:dyDescent="0.25">
      <c r="A832" s="293" t="str">
        <f>IF(ISBLANK(INDEX('Policy Characteristics'!A:A,MATCH($C832,'Policy Characteristics'!$C:$C,0))),"",INDEX('Policy Characteristics'!A:A,MATCH($C832,'Policy Characteristics'!$C:$C,0)))</f>
        <v>Industry</v>
      </c>
      <c r="B832" s="294" t="str">
        <f>IF(ISBLANK(INDEX('Policy Characteristics'!B:B,MATCH($C832,'Policy Characteristics'!$C:$C,0))),"",INDEX('Policy Characteristics'!B:B,MATCH($C832,'Policy Characteristics'!$C:$C,0)))</f>
        <v>Industry Energy Efficiency Standards</v>
      </c>
      <c r="C832" s="293" t="str">
        <f t="shared" si="39"/>
        <v>Percentage Improvement in Eqpt Efficiency Standards above BAU</v>
      </c>
      <c r="D832" s="299" t="s">
        <v>757</v>
      </c>
      <c r="E832" s="298" t="s">
        <v>803</v>
      </c>
      <c r="F832" t="s">
        <v>758</v>
      </c>
      <c r="G832" s="298" t="s">
        <v>819</v>
      </c>
      <c r="H832" s="20">
        <v>1042</v>
      </c>
      <c r="I832" s="295" t="s">
        <v>660</v>
      </c>
      <c r="J832" s="296" t="str">
        <f>IF(ISBLANK(INDEX('Policy Characteristics'!D:D,MATCH($C832,'Policy Characteristics'!$C:$C,0))),"",INDEX('Policy Characteristics'!D:D,MATCH($C832,'Policy Characteristics'!$C:$C,0)))</f>
        <v>Industry Energy Efficiency Standards</v>
      </c>
      <c r="K832" s="293" t="str">
        <f>IF(ISBLANK(INDEX('Policy Characteristics'!E:E,MATCH($C832,'Policy Characteristics'!$C:$C,0))),"",INDEX('Policy Characteristics'!E:E,MATCH($C832,'Policy Characteristics'!$C:$C,0)))</f>
        <v>indst efficiency standards</v>
      </c>
      <c r="L832" s="237">
        <f>IF(ISBLANK(INDEX('Policy Characteristics'!F:F,MATCH($C832,'Policy Characteristics'!$C:$C,0))),"",INDEX('Policy Characteristics'!F:F,MATCH($C832,'Policy Characteristics'!$C:$C,0)))</f>
        <v>0</v>
      </c>
      <c r="M832" s="237">
        <f>IF(ISBLANK(INDEX('Policy Characteristics'!G:G,MATCH($C832,'Policy Characteristics'!$C:$C,0))),"",INDEX('Policy Characteristics'!G:G,MATCH($C832,'Policy Characteristics'!$C:$C,0)))</f>
        <v>0.25</v>
      </c>
      <c r="N832" s="237">
        <f>IF(ISBLANK(INDEX('Policy Characteristics'!H:H,MATCH($C832,'Policy Characteristics'!$C:$C,0))),"",INDEX('Policy Characteristics'!H:H,MATCH($C832,'Policy Characteristics'!$C:$C,0)))</f>
        <v>0.01</v>
      </c>
      <c r="O832" s="293" t="str">
        <f>IF(ISBLANK(INDEX('Policy Characteristics'!I:I,MATCH($C832,'Policy Characteristics'!$C:$C,0))),"",INDEX('Policy Characteristics'!I:I,MATCH($C832,'Policy Characteristics'!$C:$C,0)))</f>
        <v>% reduction in energy use</v>
      </c>
      <c r="P832" s="293"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2" s="293" t="str">
        <f>IF(ISBLANK(INDEX('Policy Characteristics'!K:K,MATCH($C832,'Policy Characteristics'!$C:$C,0))),"",INDEX('Policy Characteristics'!K:K,MATCH($C832,'Policy Characteristics'!$C:$C,0)))</f>
        <v>industry-ag-main.html#eff-stds</v>
      </c>
      <c r="R832" s="293" t="str">
        <f>IF(ISBLANK(INDEX('Policy Characteristics'!L:L,MATCH($C832,'Policy Characteristics'!$C:$C,0))),"",INDEX('Policy Characteristics'!L:L,MATCH($C832,'Policy Characteristics'!$C:$C,0)))</f>
        <v>industry-energy-efficiency-standards.html</v>
      </c>
    </row>
    <row r="833" spans="1:18" s="293" customFormat="1" x14ac:dyDescent="0.25">
      <c r="A833" s="293" t="str">
        <f>IF(ISBLANK(INDEX('Policy Characteristics'!A:A,MATCH($C833,'Policy Characteristics'!$C:$C,0))),"",INDEX('Policy Characteristics'!A:A,MATCH($C833,'Policy Characteristics'!$C:$C,0)))</f>
        <v>Industry</v>
      </c>
      <c r="B833" s="294" t="str">
        <f>IF(ISBLANK(INDEX('Policy Characteristics'!B:B,MATCH($C833,'Policy Characteristics'!$C:$C,0))),"",INDEX('Policy Characteristics'!B:B,MATCH($C833,'Policy Characteristics'!$C:$C,0)))</f>
        <v>Industry Energy Efficiency Standards</v>
      </c>
      <c r="C833" s="293" t="str">
        <f t="shared" si="39"/>
        <v>Percentage Improvement in Eqpt Efficiency Standards above BAU</v>
      </c>
      <c r="D833" s="299" t="s">
        <v>757</v>
      </c>
      <c r="E833" s="298" t="s">
        <v>805</v>
      </c>
      <c r="F833" t="s">
        <v>758</v>
      </c>
      <c r="G833" s="298" t="s">
        <v>820</v>
      </c>
      <c r="H833" s="20">
        <v>1043</v>
      </c>
      <c r="I833" s="295" t="s">
        <v>660</v>
      </c>
      <c r="J833" s="296" t="str">
        <f>IF(ISBLANK(INDEX('Policy Characteristics'!D:D,MATCH($C833,'Policy Characteristics'!$C:$C,0))),"",INDEX('Policy Characteristics'!D:D,MATCH($C833,'Policy Characteristics'!$C:$C,0)))</f>
        <v>Industry Energy Efficiency Standards</v>
      </c>
      <c r="K833" s="293" t="str">
        <f>IF(ISBLANK(INDEX('Policy Characteristics'!E:E,MATCH($C833,'Policy Characteristics'!$C:$C,0))),"",INDEX('Policy Characteristics'!E:E,MATCH($C833,'Policy Characteristics'!$C:$C,0)))</f>
        <v>indst efficiency standards</v>
      </c>
      <c r="L833" s="237">
        <f>IF(ISBLANK(INDEX('Policy Characteristics'!F:F,MATCH($C833,'Policy Characteristics'!$C:$C,0))),"",INDEX('Policy Characteristics'!F:F,MATCH($C833,'Policy Characteristics'!$C:$C,0)))</f>
        <v>0</v>
      </c>
      <c r="M833" s="237">
        <f>IF(ISBLANK(INDEX('Policy Characteristics'!G:G,MATCH($C833,'Policy Characteristics'!$C:$C,0))),"",INDEX('Policy Characteristics'!G:G,MATCH($C833,'Policy Characteristics'!$C:$C,0)))</f>
        <v>0.25</v>
      </c>
      <c r="N833" s="237">
        <f>IF(ISBLANK(INDEX('Policy Characteristics'!H:H,MATCH($C833,'Policy Characteristics'!$C:$C,0))),"",INDEX('Policy Characteristics'!H:H,MATCH($C833,'Policy Characteristics'!$C:$C,0)))</f>
        <v>0.01</v>
      </c>
      <c r="O833" s="293" t="str">
        <f>IF(ISBLANK(INDEX('Policy Characteristics'!I:I,MATCH($C833,'Policy Characteristics'!$C:$C,0))),"",INDEX('Policy Characteristics'!I:I,MATCH($C833,'Policy Characteristics'!$C:$C,0)))</f>
        <v>% reduction in energy use</v>
      </c>
      <c r="P833" s="293"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3" s="293" t="str">
        <f>IF(ISBLANK(INDEX('Policy Characteristics'!K:K,MATCH($C833,'Policy Characteristics'!$C:$C,0))),"",INDEX('Policy Characteristics'!K:K,MATCH($C833,'Policy Characteristics'!$C:$C,0)))</f>
        <v>industry-ag-main.html#eff-stds</v>
      </c>
      <c r="R833" s="293" t="str">
        <f>IF(ISBLANK(INDEX('Policy Characteristics'!L:L,MATCH($C833,'Policy Characteristics'!$C:$C,0))),"",INDEX('Policy Characteristics'!L:L,MATCH($C833,'Policy Characteristics'!$C:$C,0)))</f>
        <v>industry-energy-efficiency-standards.html</v>
      </c>
    </row>
    <row r="834" spans="1:18" s="293" customFormat="1" x14ac:dyDescent="0.25">
      <c r="A834" s="293" t="str">
        <f>IF(ISBLANK(INDEX('Policy Characteristics'!A:A,MATCH($C834,'Policy Characteristics'!$C:$C,0))),"",INDEX('Policy Characteristics'!A:A,MATCH($C834,'Policy Characteristics'!$C:$C,0)))</f>
        <v>Industry</v>
      </c>
      <c r="B834" s="294" t="str">
        <f>IF(ISBLANK(INDEX('Policy Characteristics'!B:B,MATCH($C834,'Policy Characteristics'!$C:$C,0))),"",INDEX('Policy Characteristics'!B:B,MATCH($C834,'Policy Characteristics'!$C:$C,0)))</f>
        <v>Industry Energy Efficiency Standards</v>
      </c>
      <c r="C834" s="293" t="str">
        <f t="shared" si="39"/>
        <v>Percentage Improvement in Eqpt Efficiency Standards above BAU</v>
      </c>
      <c r="D834" s="299" t="s">
        <v>757</v>
      </c>
      <c r="E834" s="298" t="s">
        <v>807</v>
      </c>
      <c r="F834" t="s">
        <v>758</v>
      </c>
      <c r="G834" s="298" t="s">
        <v>821</v>
      </c>
      <c r="H834" s="20">
        <v>1044</v>
      </c>
      <c r="I834" s="295" t="s">
        <v>650</v>
      </c>
      <c r="J834" s="296" t="str">
        <f>IF(ISBLANK(INDEX('Policy Characteristics'!D:D,MATCH($C834,'Policy Characteristics'!$C:$C,0))),"",INDEX('Policy Characteristics'!D:D,MATCH($C834,'Policy Characteristics'!$C:$C,0)))</f>
        <v>Industry Energy Efficiency Standards</v>
      </c>
      <c r="K834" s="293" t="str">
        <f>IF(ISBLANK(INDEX('Policy Characteristics'!E:E,MATCH($C834,'Policy Characteristics'!$C:$C,0))),"",INDEX('Policy Characteristics'!E:E,MATCH($C834,'Policy Characteristics'!$C:$C,0)))</f>
        <v>indst efficiency standards</v>
      </c>
      <c r="L834" s="237">
        <f>IF(ISBLANK(INDEX('Policy Characteristics'!F:F,MATCH($C834,'Policy Characteristics'!$C:$C,0))),"",INDEX('Policy Characteristics'!F:F,MATCH($C834,'Policy Characteristics'!$C:$C,0)))</f>
        <v>0</v>
      </c>
      <c r="M834" s="237">
        <f>IF(ISBLANK(INDEX('Policy Characteristics'!G:G,MATCH($C834,'Policy Characteristics'!$C:$C,0))),"",INDEX('Policy Characteristics'!G:G,MATCH($C834,'Policy Characteristics'!$C:$C,0)))</f>
        <v>0.25</v>
      </c>
      <c r="N834" s="237">
        <f>IF(ISBLANK(INDEX('Policy Characteristics'!H:H,MATCH($C834,'Policy Characteristics'!$C:$C,0))),"",INDEX('Policy Characteristics'!H:H,MATCH($C834,'Policy Characteristics'!$C:$C,0)))</f>
        <v>0.01</v>
      </c>
      <c r="O834" s="293" t="str">
        <f>IF(ISBLANK(INDEX('Policy Characteristics'!I:I,MATCH($C834,'Policy Characteristics'!$C:$C,0))),"",INDEX('Policy Characteristics'!I:I,MATCH($C834,'Policy Characteristics'!$C:$C,0)))</f>
        <v>% reduction in energy use</v>
      </c>
      <c r="P834" s="293"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4" s="293" t="str">
        <f>IF(ISBLANK(INDEX('Policy Characteristics'!K:K,MATCH($C834,'Policy Characteristics'!$C:$C,0))),"",INDEX('Policy Characteristics'!K:K,MATCH($C834,'Policy Characteristics'!$C:$C,0)))</f>
        <v>industry-ag-main.html#eff-stds</v>
      </c>
      <c r="R834" s="293" t="str">
        <f>IF(ISBLANK(INDEX('Policy Characteristics'!L:L,MATCH($C834,'Policy Characteristics'!$C:$C,0))),"",INDEX('Policy Characteristics'!L:L,MATCH($C834,'Policy Characteristics'!$C:$C,0)))</f>
        <v>industry-energy-efficiency-standards.html</v>
      </c>
    </row>
    <row r="835" spans="1:18" s="293" customFormat="1" x14ac:dyDescent="0.25">
      <c r="A835" s="293" t="str">
        <f>IF(ISBLANK(INDEX('Policy Characteristics'!A:A,MATCH($C835,'Policy Characteristics'!$C:$C,0))),"",INDEX('Policy Characteristics'!A:A,MATCH($C835,'Policy Characteristics'!$C:$C,0)))</f>
        <v>Industry</v>
      </c>
      <c r="B835" s="294" t="str">
        <f>IF(ISBLANK(INDEX('Policy Characteristics'!B:B,MATCH($C835,'Policy Characteristics'!$C:$C,0))),"",INDEX('Policy Characteristics'!B:B,MATCH($C835,'Policy Characteristics'!$C:$C,0)))</f>
        <v>Industry Energy Efficiency Standards</v>
      </c>
      <c r="C835" s="293" t="str">
        <f t="shared" si="39"/>
        <v>Percentage Improvement in Eqpt Efficiency Standards above BAU</v>
      </c>
      <c r="D835" s="299" t="s">
        <v>757</v>
      </c>
      <c r="E835" s="298" t="s">
        <v>809</v>
      </c>
      <c r="F835" t="s">
        <v>758</v>
      </c>
      <c r="G835" s="298" t="s">
        <v>822</v>
      </c>
      <c r="H835" s="20">
        <v>1045</v>
      </c>
      <c r="I835" s="295" t="s">
        <v>660</v>
      </c>
      <c r="J835" s="296" t="str">
        <f>IF(ISBLANK(INDEX('Policy Characteristics'!D:D,MATCH($C835,'Policy Characteristics'!$C:$C,0))),"",INDEX('Policy Characteristics'!D:D,MATCH($C835,'Policy Characteristics'!$C:$C,0)))</f>
        <v>Industry Energy Efficiency Standards</v>
      </c>
      <c r="K835" s="293" t="str">
        <f>IF(ISBLANK(INDEX('Policy Characteristics'!E:E,MATCH($C835,'Policy Characteristics'!$C:$C,0))),"",INDEX('Policy Characteristics'!E:E,MATCH($C835,'Policy Characteristics'!$C:$C,0)))</f>
        <v>indst efficiency standards</v>
      </c>
      <c r="L835" s="237">
        <f>IF(ISBLANK(INDEX('Policy Characteristics'!F:F,MATCH($C835,'Policy Characteristics'!$C:$C,0))),"",INDEX('Policy Characteristics'!F:F,MATCH($C835,'Policy Characteristics'!$C:$C,0)))</f>
        <v>0</v>
      </c>
      <c r="M835" s="237">
        <f>IF(ISBLANK(INDEX('Policy Characteristics'!G:G,MATCH($C835,'Policy Characteristics'!$C:$C,0))),"",INDEX('Policy Characteristics'!G:G,MATCH($C835,'Policy Characteristics'!$C:$C,0)))</f>
        <v>0.25</v>
      </c>
      <c r="N835" s="237">
        <f>IF(ISBLANK(INDEX('Policy Characteristics'!H:H,MATCH($C835,'Policy Characteristics'!$C:$C,0))),"",INDEX('Policy Characteristics'!H:H,MATCH($C835,'Policy Characteristics'!$C:$C,0)))</f>
        <v>0.01</v>
      </c>
      <c r="O835" s="293" t="str">
        <f>IF(ISBLANK(INDEX('Policy Characteristics'!I:I,MATCH($C835,'Policy Characteristics'!$C:$C,0))),"",INDEX('Policy Characteristics'!I:I,MATCH($C835,'Policy Characteristics'!$C:$C,0)))</f>
        <v>% reduction in energy use</v>
      </c>
      <c r="P835" s="293"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5" s="293" t="str">
        <f>IF(ISBLANK(INDEX('Policy Characteristics'!K:K,MATCH($C835,'Policy Characteristics'!$C:$C,0))),"",INDEX('Policy Characteristics'!K:K,MATCH($C835,'Policy Characteristics'!$C:$C,0)))</f>
        <v>industry-ag-main.html#eff-stds</v>
      </c>
      <c r="R835" s="293" t="str">
        <f>IF(ISBLANK(INDEX('Policy Characteristics'!L:L,MATCH($C835,'Policy Characteristics'!$C:$C,0))),"",INDEX('Policy Characteristics'!L:L,MATCH($C835,'Policy Characteristics'!$C:$C,0)))</f>
        <v>industry-energy-efficiency-standards.html</v>
      </c>
    </row>
    <row r="836" spans="1:18" s="293" customFormat="1" x14ac:dyDescent="0.25">
      <c r="A836" s="293" t="str">
        <f>IF(ISBLANK(INDEX('Policy Characteristics'!A:A,MATCH($C836,'Policy Characteristics'!$C:$C,0))),"",INDEX('Policy Characteristics'!A:A,MATCH($C836,'Policy Characteristics'!$C:$C,0)))</f>
        <v>Industry</v>
      </c>
      <c r="B836" s="294" t="str">
        <f>IF(ISBLANK(INDEX('Policy Characteristics'!B:B,MATCH($C836,'Policy Characteristics'!$C:$C,0))),"",INDEX('Policy Characteristics'!B:B,MATCH($C836,'Policy Characteristics'!$C:$C,0)))</f>
        <v>Industry Energy Efficiency Standards</v>
      </c>
      <c r="C836" s="293" t="str">
        <f t="shared" si="39"/>
        <v>Percentage Improvement in Eqpt Efficiency Standards above BAU</v>
      </c>
      <c r="D836" s="299" t="s">
        <v>757</v>
      </c>
      <c r="E836" s="298" t="s">
        <v>811</v>
      </c>
      <c r="F836" t="s">
        <v>758</v>
      </c>
      <c r="G836" s="298" t="s">
        <v>823</v>
      </c>
      <c r="H836" s="20">
        <v>1046</v>
      </c>
      <c r="I836" s="295" t="s">
        <v>660</v>
      </c>
      <c r="J836" s="296" t="str">
        <f>IF(ISBLANK(INDEX('Policy Characteristics'!D:D,MATCH($C836,'Policy Characteristics'!$C:$C,0))),"",INDEX('Policy Characteristics'!D:D,MATCH($C836,'Policy Characteristics'!$C:$C,0)))</f>
        <v>Industry Energy Efficiency Standards</v>
      </c>
      <c r="K836" s="293" t="str">
        <f>IF(ISBLANK(INDEX('Policy Characteristics'!E:E,MATCH($C836,'Policy Characteristics'!$C:$C,0))),"",INDEX('Policy Characteristics'!E:E,MATCH($C836,'Policy Characteristics'!$C:$C,0)))</f>
        <v>indst efficiency standards</v>
      </c>
      <c r="L836" s="237">
        <f>IF(ISBLANK(INDEX('Policy Characteristics'!F:F,MATCH($C836,'Policy Characteristics'!$C:$C,0))),"",INDEX('Policy Characteristics'!F:F,MATCH($C836,'Policy Characteristics'!$C:$C,0)))</f>
        <v>0</v>
      </c>
      <c r="M836" s="237">
        <f>IF(ISBLANK(INDEX('Policy Characteristics'!G:G,MATCH($C836,'Policy Characteristics'!$C:$C,0))),"",INDEX('Policy Characteristics'!G:G,MATCH($C836,'Policy Characteristics'!$C:$C,0)))</f>
        <v>0.25</v>
      </c>
      <c r="N836" s="237">
        <f>IF(ISBLANK(INDEX('Policy Characteristics'!H:H,MATCH($C836,'Policy Characteristics'!$C:$C,0))),"",INDEX('Policy Characteristics'!H:H,MATCH($C836,'Policy Characteristics'!$C:$C,0)))</f>
        <v>0.01</v>
      </c>
      <c r="O836" s="293" t="str">
        <f>IF(ISBLANK(INDEX('Policy Characteristics'!I:I,MATCH($C836,'Policy Characteristics'!$C:$C,0))),"",INDEX('Policy Characteristics'!I:I,MATCH($C836,'Policy Characteristics'!$C:$C,0)))</f>
        <v>% reduction in energy use</v>
      </c>
      <c r="P836" s="293"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6" s="293" t="str">
        <f>IF(ISBLANK(INDEX('Policy Characteristics'!K:K,MATCH($C836,'Policy Characteristics'!$C:$C,0))),"",INDEX('Policy Characteristics'!K:K,MATCH($C836,'Policy Characteristics'!$C:$C,0)))</f>
        <v>industry-ag-main.html#eff-stds</v>
      </c>
      <c r="R836" s="293" t="str">
        <f>IF(ISBLANK(INDEX('Policy Characteristics'!L:L,MATCH($C836,'Policy Characteristics'!$C:$C,0))),"",INDEX('Policy Characteristics'!L:L,MATCH($C836,'Policy Characteristics'!$C:$C,0)))</f>
        <v>industry-energy-efficiency-standards.html</v>
      </c>
    </row>
    <row r="837" spans="1:18" s="293" customFormat="1" x14ac:dyDescent="0.25">
      <c r="A837" s="293" t="str">
        <f>IF(ISBLANK(INDEX('Policy Characteristics'!A:A,MATCH($C837,'Policy Characteristics'!$C:$C,0))),"",INDEX('Policy Characteristics'!A:A,MATCH($C837,'Policy Characteristics'!$C:$C,0)))</f>
        <v>Industry</v>
      </c>
      <c r="B837" s="294" t="str">
        <f>IF(ISBLANK(INDEX('Policy Characteristics'!B:B,MATCH($C837,'Policy Characteristics'!$C:$C,0))),"",INDEX('Policy Characteristics'!B:B,MATCH($C837,'Policy Characteristics'!$C:$C,0)))</f>
        <v>Industry Energy Efficiency Standards</v>
      </c>
      <c r="C837" s="293" t="str">
        <f t="shared" si="39"/>
        <v>Percentage Improvement in Eqpt Efficiency Standards above BAU</v>
      </c>
      <c r="D837" s="299" t="s">
        <v>757</v>
      </c>
      <c r="E837" s="298" t="s">
        <v>813</v>
      </c>
      <c r="F837" t="s">
        <v>758</v>
      </c>
      <c r="G837" s="298" t="s">
        <v>824</v>
      </c>
      <c r="H837" s="20">
        <v>1047</v>
      </c>
      <c r="I837" s="295" t="s">
        <v>660</v>
      </c>
      <c r="J837" s="296" t="str">
        <f>IF(ISBLANK(INDEX('Policy Characteristics'!D:D,MATCH($C837,'Policy Characteristics'!$C:$C,0))),"",INDEX('Policy Characteristics'!D:D,MATCH($C837,'Policy Characteristics'!$C:$C,0)))</f>
        <v>Industry Energy Efficiency Standards</v>
      </c>
      <c r="K837" s="293" t="str">
        <f>IF(ISBLANK(INDEX('Policy Characteristics'!E:E,MATCH($C837,'Policy Characteristics'!$C:$C,0))),"",INDEX('Policy Characteristics'!E:E,MATCH($C837,'Policy Characteristics'!$C:$C,0)))</f>
        <v>indst efficiency standards</v>
      </c>
      <c r="L837" s="237">
        <f>IF(ISBLANK(INDEX('Policy Characteristics'!F:F,MATCH($C837,'Policy Characteristics'!$C:$C,0))),"",INDEX('Policy Characteristics'!F:F,MATCH($C837,'Policy Characteristics'!$C:$C,0)))</f>
        <v>0</v>
      </c>
      <c r="M837" s="237">
        <f>IF(ISBLANK(INDEX('Policy Characteristics'!G:G,MATCH($C837,'Policy Characteristics'!$C:$C,0))),"",INDEX('Policy Characteristics'!G:G,MATCH($C837,'Policy Characteristics'!$C:$C,0)))</f>
        <v>0.25</v>
      </c>
      <c r="N837" s="237">
        <f>IF(ISBLANK(INDEX('Policy Characteristics'!H:H,MATCH($C837,'Policy Characteristics'!$C:$C,0))),"",INDEX('Policy Characteristics'!H:H,MATCH($C837,'Policy Characteristics'!$C:$C,0)))</f>
        <v>0.01</v>
      </c>
      <c r="O837" s="293" t="str">
        <f>IF(ISBLANK(INDEX('Policy Characteristics'!I:I,MATCH($C837,'Policy Characteristics'!$C:$C,0))),"",INDEX('Policy Characteristics'!I:I,MATCH($C837,'Policy Characteristics'!$C:$C,0)))</f>
        <v>% reduction in energy use</v>
      </c>
      <c r="P837" s="293"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7" s="293" t="str">
        <f>IF(ISBLANK(INDEX('Policy Characteristics'!K:K,MATCH($C837,'Policy Characteristics'!$C:$C,0))),"",INDEX('Policy Characteristics'!K:K,MATCH($C837,'Policy Characteristics'!$C:$C,0)))</f>
        <v>industry-ag-main.html#eff-stds</v>
      </c>
      <c r="R837" s="293" t="str">
        <f>IF(ISBLANK(INDEX('Policy Characteristics'!L:L,MATCH($C837,'Policy Characteristics'!$C:$C,0))),"",INDEX('Policy Characteristics'!L:L,MATCH($C837,'Policy Characteristics'!$C:$C,0)))</f>
        <v>industry-energy-efficiency-standards.html</v>
      </c>
    </row>
    <row r="838" spans="1:18" s="293" customFormat="1" x14ac:dyDescent="0.25">
      <c r="A838" s="293" t="str">
        <f>IF(ISBLANK(INDEX('Policy Characteristics'!A:A,MATCH($C838,'Policy Characteristics'!$C:$C,0))),"",INDEX('Policy Characteristics'!A:A,MATCH($C838,'Policy Characteristics'!$C:$C,0)))</f>
        <v>Industry</v>
      </c>
      <c r="B838" s="294" t="str">
        <f>IF(ISBLANK(INDEX('Policy Characteristics'!B:B,MATCH($C838,'Policy Characteristics'!$C:$C,0))),"",INDEX('Policy Characteristics'!B:B,MATCH($C838,'Policy Characteristics'!$C:$C,0)))</f>
        <v>Industry Energy Efficiency Standards</v>
      </c>
      <c r="C838" s="293" t="str">
        <f t="shared" si="39"/>
        <v>Percentage Improvement in Eqpt Efficiency Standards above BAU</v>
      </c>
      <c r="D838" s="299" t="s">
        <v>759</v>
      </c>
      <c r="E838" s="298" t="s">
        <v>795</v>
      </c>
      <c r="F838" t="s">
        <v>760</v>
      </c>
      <c r="G838" s="298" t="s">
        <v>815</v>
      </c>
      <c r="H838" s="20">
        <v>1048</v>
      </c>
      <c r="I838" s="295" t="s">
        <v>650</v>
      </c>
      <c r="J838" s="296" t="str">
        <f>IF(ISBLANK(INDEX('Policy Characteristics'!D:D,MATCH($C838,'Policy Characteristics'!$C:$C,0))),"",INDEX('Policy Characteristics'!D:D,MATCH($C838,'Policy Characteristics'!$C:$C,0)))</f>
        <v>Industry Energy Efficiency Standards</v>
      </c>
      <c r="K838" s="293" t="str">
        <f>IF(ISBLANK(INDEX('Policy Characteristics'!E:E,MATCH($C838,'Policy Characteristics'!$C:$C,0))),"",INDEX('Policy Characteristics'!E:E,MATCH($C838,'Policy Characteristics'!$C:$C,0)))</f>
        <v>indst efficiency standards</v>
      </c>
      <c r="L838" s="237">
        <f>IF(ISBLANK(INDEX('Policy Characteristics'!F:F,MATCH($C838,'Policy Characteristics'!$C:$C,0))),"",INDEX('Policy Characteristics'!F:F,MATCH($C838,'Policy Characteristics'!$C:$C,0)))</f>
        <v>0</v>
      </c>
      <c r="M838" s="237">
        <f>IF(ISBLANK(INDEX('Policy Characteristics'!G:G,MATCH($C838,'Policy Characteristics'!$C:$C,0))),"",INDEX('Policy Characteristics'!G:G,MATCH($C838,'Policy Characteristics'!$C:$C,0)))</f>
        <v>0.25</v>
      </c>
      <c r="N838" s="237">
        <f>IF(ISBLANK(INDEX('Policy Characteristics'!H:H,MATCH($C838,'Policy Characteristics'!$C:$C,0))),"",INDEX('Policy Characteristics'!H:H,MATCH($C838,'Policy Characteristics'!$C:$C,0)))</f>
        <v>0.01</v>
      </c>
      <c r="O838" s="293" t="str">
        <f>IF(ISBLANK(INDEX('Policy Characteristics'!I:I,MATCH($C838,'Policy Characteristics'!$C:$C,0))),"",INDEX('Policy Characteristics'!I:I,MATCH($C838,'Policy Characteristics'!$C:$C,0)))</f>
        <v>% reduction in energy use</v>
      </c>
      <c r="P838" s="293"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8" s="293" t="str">
        <f>IF(ISBLANK(INDEX('Policy Characteristics'!K:K,MATCH($C838,'Policy Characteristics'!$C:$C,0))),"",INDEX('Policy Characteristics'!K:K,MATCH($C838,'Policy Characteristics'!$C:$C,0)))</f>
        <v>industry-ag-main.html#eff-stds</v>
      </c>
      <c r="R838" s="293" t="str">
        <f>IF(ISBLANK(INDEX('Policy Characteristics'!L:L,MATCH($C838,'Policy Characteristics'!$C:$C,0))),"",INDEX('Policy Characteristics'!L:L,MATCH($C838,'Policy Characteristics'!$C:$C,0)))</f>
        <v>industry-energy-efficiency-standards.html</v>
      </c>
    </row>
    <row r="839" spans="1:18" s="293" customFormat="1" x14ac:dyDescent="0.25">
      <c r="A839" s="293" t="str">
        <f>IF(ISBLANK(INDEX('Policy Characteristics'!A:A,MATCH($C839,'Policy Characteristics'!$C:$C,0))),"",INDEX('Policy Characteristics'!A:A,MATCH($C839,'Policy Characteristics'!$C:$C,0)))</f>
        <v>Industry</v>
      </c>
      <c r="B839" s="294" t="str">
        <f>IF(ISBLANK(INDEX('Policy Characteristics'!B:B,MATCH($C839,'Policy Characteristics'!$C:$C,0))),"",INDEX('Policy Characteristics'!B:B,MATCH($C839,'Policy Characteristics'!$C:$C,0)))</f>
        <v>Industry Energy Efficiency Standards</v>
      </c>
      <c r="C839" s="293" t="str">
        <f t="shared" si="39"/>
        <v>Percentage Improvement in Eqpt Efficiency Standards above BAU</v>
      </c>
      <c r="D839" s="299" t="s">
        <v>759</v>
      </c>
      <c r="E839" s="298" t="s">
        <v>797</v>
      </c>
      <c r="F839" t="s">
        <v>760</v>
      </c>
      <c r="G839" s="298" t="s">
        <v>816</v>
      </c>
      <c r="H839" s="20">
        <v>1049</v>
      </c>
      <c r="I839" s="295" t="s">
        <v>650</v>
      </c>
      <c r="J839" s="296" t="str">
        <f>IF(ISBLANK(INDEX('Policy Characteristics'!D:D,MATCH($C839,'Policy Characteristics'!$C:$C,0))),"",INDEX('Policy Characteristics'!D:D,MATCH($C839,'Policy Characteristics'!$C:$C,0)))</f>
        <v>Industry Energy Efficiency Standards</v>
      </c>
      <c r="K839" s="293" t="str">
        <f>IF(ISBLANK(INDEX('Policy Characteristics'!E:E,MATCH($C839,'Policy Characteristics'!$C:$C,0))),"",INDEX('Policy Characteristics'!E:E,MATCH($C839,'Policy Characteristics'!$C:$C,0)))</f>
        <v>indst efficiency standards</v>
      </c>
      <c r="L839" s="237">
        <f>IF(ISBLANK(INDEX('Policy Characteristics'!F:F,MATCH($C839,'Policy Characteristics'!$C:$C,0))),"",INDEX('Policy Characteristics'!F:F,MATCH($C839,'Policy Characteristics'!$C:$C,0)))</f>
        <v>0</v>
      </c>
      <c r="M839" s="237">
        <f>IF(ISBLANK(INDEX('Policy Characteristics'!G:G,MATCH($C839,'Policy Characteristics'!$C:$C,0))),"",INDEX('Policy Characteristics'!G:G,MATCH($C839,'Policy Characteristics'!$C:$C,0)))</f>
        <v>0.25</v>
      </c>
      <c r="N839" s="237">
        <f>IF(ISBLANK(INDEX('Policy Characteristics'!H:H,MATCH($C839,'Policy Characteristics'!$C:$C,0))),"",INDEX('Policy Characteristics'!H:H,MATCH($C839,'Policy Characteristics'!$C:$C,0)))</f>
        <v>0.01</v>
      </c>
      <c r="O839" s="293" t="str">
        <f>IF(ISBLANK(INDEX('Policy Characteristics'!I:I,MATCH($C839,'Policy Characteristics'!$C:$C,0))),"",INDEX('Policy Characteristics'!I:I,MATCH($C839,'Policy Characteristics'!$C:$C,0)))</f>
        <v>% reduction in energy use</v>
      </c>
      <c r="P839" s="293"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9" s="293" t="str">
        <f>IF(ISBLANK(INDEX('Policy Characteristics'!K:K,MATCH($C839,'Policy Characteristics'!$C:$C,0))),"",INDEX('Policy Characteristics'!K:K,MATCH($C839,'Policy Characteristics'!$C:$C,0)))</f>
        <v>industry-ag-main.html#eff-stds</v>
      </c>
      <c r="R839" s="293" t="str">
        <f>IF(ISBLANK(INDEX('Policy Characteristics'!L:L,MATCH($C839,'Policy Characteristics'!$C:$C,0))),"",INDEX('Policy Characteristics'!L:L,MATCH($C839,'Policy Characteristics'!$C:$C,0)))</f>
        <v>industry-energy-efficiency-standards.html</v>
      </c>
    </row>
    <row r="840" spans="1:18" s="293" customFormat="1" x14ac:dyDescent="0.25">
      <c r="A840" s="293" t="str">
        <f>IF(ISBLANK(INDEX('Policy Characteristics'!A:A,MATCH($C840,'Policy Characteristics'!$C:$C,0))),"",INDEX('Policy Characteristics'!A:A,MATCH($C840,'Policy Characteristics'!$C:$C,0)))</f>
        <v>Industry</v>
      </c>
      <c r="B840" s="294" t="str">
        <f>IF(ISBLANK(INDEX('Policy Characteristics'!B:B,MATCH($C840,'Policy Characteristics'!$C:$C,0))),"",INDEX('Policy Characteristics'!B:B,MATCH($C840,'Policy Characteristics'!$C:$C,0)))</f>
        <v>Industry Energy Efficiency Standards</v>
      </c>
      <c r="C840" s="293" t="str">
        <f t="shared" si="39"/>
        <v>Percentage Improvement in Eqpt Efficiency Standards above BAU</v>
      </c>
      <c r="D840" s="299" t="s">
        <v>759</v>
      </c>
      <c r="E840" s="298" t="s">
        <v>799</v>
      </c>
      <c r="F840" t="s">
        <v>760</v>
      </c>
      <c r="G840" s="298" t="s">
        <v>817</v>
      </c>
      <c r="H840" s="20">
        <v>1050</v>
      </c>
      <c r="I840" s="295" t="s">
        <v>650</v>
      </c>
      <c r="J840" s="296" t="str">
        <f>IF(ISBLANK(INDEX('Policy Characteristics'!D:D,MATCH($C840,'Policy Characteristics'!$C:$C,0))),"",INDEX('Policy Characteristics'!D:D,MATCH($C840,'Policy Characteristics'!$C:$C,0)))</f>
        <v>Industry Energy Efficiency Standards</v>
      </c>
      <c r="K840" s="293" t="str">
        <f>IF(ISBLANK(INDEX('Policy Characteristics'!E:E,MATCH($C840,'Policy Characteristics'!$C:$C,0))),"",INDEX('Policy Characteristics'!E:E,MATCH($C840,'Policy Characteristics'!$C:$C,0)))</f>
        <v>indst efficiency standards</v>
      </c>
      <c r="L840" s="237">
        <f>IF(ISBLANK(INDEX('Policy Characteristics'!F:F,MATCH($C840,'Policy Characteristics'!$C:$C,0))),"",INDEX('Policy Characteristics'!F:F,MATCH($C840,'Policy Characteristics'!$C:$C,0)))</f>
        <v>0</v>
      </c>
      <c r="M840" s="237">
        <f>IF(ISBLANK(INDEX('Policy Characteristics'!G:G,MATCH($C840,'Policy Characteristics'!$C:$C,0))),"",INDEX('Policy Characteristics'!G:G,MATCH($C840,'Policy Characteristics'!$C:$C,0)))</f>
        <v>0.25</v>
      </c>
      <c r="N840" s="237">
        <f>IF(ISBLANK(INDEX('Policy Characteristics'!H:H,MATCH($C840,'Policy Characteristics'!$C:$C,0))),"",INDEX('Policy Characteristics'!H:H,MATCH($C840,'Policy Characteristics'!$C:$C,0)))</f>
        <v>0.01</v>
      </c>
      <c r="O840" s="293" t="str">
        <f>IF(ISBLANK(INDEX('Policy Characteristics'!I:I,MATCH($C840,'Policy Characteristics'!$C:$C,0))),"",INDEX('Policy Characteristics'!I:I,MATCH($C840,'Policy Characteristics'!$C:$C,0)))</f>
        <v>% reduction in energy use</v>
      </c>
      <c r="P840" s="293"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0" s="293" t="str">
        <f>IF(ISBLANK(INDEX('Policy Characteristics'!K:K,MATCH($C840,'Policy Characteristics'!$C:$C,0))),"",INDEX('Policy Characteristics'!K:K,MATCH($C840,'Policy Characteristics'!$C:$C,0)))</f>
        <v>industry-ag-main.html#eff-stds</v>
      </c>
      <c r="R840" s="293" t="str">
        <f>IF(ISBLANK(INDEX('Policy Characteristics'!L:L,MATCH($C840,'Policy Characteristics'!$C:$C,0))),"",INDEX('Policy Characteristics'!L:L,MATCH($C840,'Policy Characteristics'!$C:$C,0)))</f>
        <v>industry-energy-efficiency-standards.html</v>
      </c>
    </row>
    <row r="841" spans="1:18" s="293" customFormat="1" x14ac:dyDescent="0.25">
      <c r="A841" s="293" t="str">
        <f>IF(ISBLANK(INDEX('Policy Characteristics'!A:A,MATCH($C841,'Policy Characteristics'!$C:$C,0))),"",INDEX('Policy Characteristics'!A:A,MATCH($C841,'Policy Characteristics'!$C:$C,0)))</f>
        <v>Industry</v>
      </c>
      <c r="B841" s="294" t="str">
        <f>IF(ISBLANK(INDEX('Policy Characteristics'!B:B,MATCH($C841,'Policy Characteristics'!$C:$C,0))),"",INDEX('Policy Characteristics'!B:B,MATCH($C841,'Policy Characteristics'!$C:$C,0)))</f>
        <v>Industry Energy Efficiency Standards</v>
      </c>
      <c r="C841" s="293" t="str">
        <f t="shared" si="39"/>
        <v>Percentage Improvement in Eqpt Efficiency Standards above BAU</v>
      </c>
      <c r="D841" s="299" t="s">
        <v>759</v>
      </c>
      <c r="E841" s="298" t="s">
        <v>801</v>
      </c>
      <c r="F841" t="s">
        <v>760</v>
      </c>
      <c r="G841" s="298" t="s">
        <v>818</v>
      </c>
      <c r="H841" s="20">
        <v>1051</v>
      </c>
      <c r="I841" s="295" t="s">
        <v>660</v>
      </c>
      <c r="J841" s="296" t="str">
        <f>IF(ISBLANK(INDEX('Policy Characteristics'!D:D,MATCH($C841,'Policy Characteristics'!$C:$C,0))),"",INDEX('Policy Characteristics'!D:D,MATCH($C841,'Policy Characteristics'!$C:$C,0)))</f>
        <v>Industry Energy Efficiency Standards</v>
      </c>
      <c r="K841" s="293" t="str">
        <f>IF(ISBLANK(INDEX('Policy Characteristics'!E:E,MATCH($C841,'Policy Characteristics'!$C:$C,0))),"",INDEX('Policy Characteristics'!E:E,MATCH($C841,'Policy Characteristics'!$C:$C,0)))</f>
        <v>indst efficiency standards</v>
      </c>
      <c r="L841" s="237">
        <f>IF(ISBLANK(INDEX('Policy Characteristics'!F:F,MATCH($C841,'Policy Characteristics'!$C:$C,0))),"",INDEX('Policy Characteristics'!F:F,MATCH($C841,'Policy Characteristics'!$C:$C,0)))</f>
        <v>0</v>
      </c>
      <c r="M841" s="237">
        <f>IF(ISBLANK(INDEX('Policy Characteristics'!G:G,MATCH($C841,'Policy Characteristics'!$C:$C,0))),"",INDEX('Policy Characteristics'!G:G,MATCH($C841,'Policy Characteristics'!$C:$C,0)))</f>
        <v>0.25</v>
      </c>
      <c r="N841" s="237">
        <f>IF(ISBLANK(INDEX('Policy Characteristics'!H:H,MATCH($C841,'Policy Characteristics'!$C:$C,0))),"",INDEX('Policy Characteristics'!H:H,MATCH($C841,'Policy Characteristics'!$C:$C,0)))</f>
        <v>0.01</v>
      </c>
      <c r="O841" s="293" t="str">
        <f>IF(ISBLANK(INDEX('Policy Characteristics'!I:I,MATCH($C841,'Policy Characteristics'!$C:$C,0))),"",INDEX('Policy Characteristics'!I:I,MATCH($C841,'Policy Characteristics'!$C:$C,0)))</f>
        <v>% reduction in energy use</v>
      </c>
      <c r="P841" s="293"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1" s="293" t="str">
        <f>IF(ISBLANK(INDEX('Policy Characteristics'!K:K,MATCH($C841,'Policy Characteristics'!$C:$C,0))),"",INDEX('Policy Characteristics'!K:K,MATCH($C841,'Policy Characteristics'!$C:$C,0)))</f>
        <v>industry-ag-main.html#eff-stds</v>
      </c>
      <c r="R841" s="293" t="str">
        <f>IF(ISBLANK(INDEX('Policy Characteristics'!L:L,MATCH($C841,'Policy Characteristics'!$C:$C,0))),"",INDEX('Policy Characteristics'!L:L,MATCH($C841,'Policy Characteristics'!$C:$C,0)))</f>
        <v>industry-energy-efficiency-standards.html</v>
      </c>
    </row>
    <row r="842" spans="1:18" s="293" customFormat="1" x14ac:dyDescent="0.25">
      <c r="A842" s="293" t="str">
        <f>IF(ISBLANK(INDEX('Policy Characteristics'!A:A,MATCH($C842,'Policy Characteristics'!$C:$C,0))),"",INDEX('Policy Characteristics'!A:A,MATCH($C842,'Policy Characteristics'!$C:$C,0)))</f>
        <v>Industry</v>
      </c>
      <c r="B842" s="294" t="str">
        <f>IF(ISBLANK(INDEX('Policy Characteristics'!B:B,MATCH($C842,'Policy Characteristics'!$C:$C,0))),"",INDEX('Policy Characteristics'!B:B,MATCH($C842,'Policy Characteristics'!$C:$C,0)))</f>
        <v>Industry Energy Efficiency Standards</v>
      </c>
      <c r="C842" s="293" t="str">
        <f t="shared" si="39"/>
        <v>Percentage Improvement in Eqpt Efficiency Standards above BAU</v>
      </c>
      <c r="D842" s="299" t="s">
        <v>759</v>
      </c>
      <c r="E842" s="298" t="s">
        <v>803</v>
      </c>
      <c r="F842" t="s">
        <v>760</v>
      </c>
      <c r="G842" s="298" t="s">
        <v>819</v>
      </c>
      <c r="H842" s="20">
        <v>1052</v>
      </c>
      <c r="I842" s="295" t="s">
        <v>650</v>
      </c>
      <c r="J842" s="296" t="str">
        <f>IF(ISBLANK(INDEX('Policy Characteristics'!D:D,MATCH($C842,'Policy Characteristics'!$C:$C,0))),"",INDEX('Policy Characteristics'!D:D,MATCH($C842,'Policy Characteristics'!$C:$C,0)))</f>
        <v>Industry Energy Efficiency Standards</v>
      </c>
      <c r="K842" s="293" t="str">
        <f>IF(ISBLANK(INDEX('Policy Characteristics'!E:E,MATCH($C842,'Policy Characteristics'!$C:$C,0))),"",INDEX('Policy Characteristics'!E:E,MATCH($C842,'Policy Characteristics'!$C:$C,0)))</f>
        <v>indst efficiency standards</v>
      </c>
      <c r="L842" s="237">
        <f>IF(ISBLANK(INDEX('Policy Characteristics'!F:F,MATCH($C842,'Policy Characteristics'!$C:$C,0))),"",INDEX('Policy Characteristics'!F:F,MATCH($C842,'Policy Characteristics'!$C:$C,0)))</f>
        <v>0</v>
      </c>
      <c r="M842" s="237">
        <f>IF(ISBLANK(INDEX('Policy Characteristics'!G:G,MATCH($C842,'Policy Characteristics'!$C:$C,0))),"",INDEX('Policy Characteristics'!G:G,MATCH($C842,'Policy Characteristics'!$C:$C,0)))</f>
        <v>0.25</v>
      </c>
      <c r="N842" s="237">
        <f>IF(ISBLANK(INDEX('Policy Characteristics'!H:H,MATCH($C842,'Policy Characteristics'!$C:$C,0))),"",INDEX('Policy Characteristics'!H:H,MATCH($C842,'Policy Characteristics'!$C:$C,0)))</f>
        <v>0.01</v>
      </c>
      <c r="O842" s="293" t="str">
        <f>IF(ISBLANK(INDEX('Policy Characteristics'!I:I,MATCH($C842,'Policy Characteristics'!$C:$C,0))),"",INDEX('Policy Characteristics'!I:I,MATCH($C842,'Policy Characteristics'!$C:$C,0)))</f>
        <v>% reduction in energy use</v>
      </c>
      <c r="P842" s="293"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2" s="293" t="str">
        <f>IF(ISBLANK(INDEX('Policy Characteristics'!K:K,MATCH($C842,'Policy Characteristics'!$C:$C,0))),"",INDEX('Policy Characteristics'!K:K,MATCH($C842,'Policy Characteristics'!$C:$C,0)))</f>
        <v>industry-ag-main.html#eff-stds</v>
      </c>
      <c r="R842" s="293" t="str">
        <f>IF(ISBLANK(INDEX('Policy Characteristics'!L:L,MATCH($C842,'Policy Characteristics'!$C:$C,0))),"",INDEX('Policy Characteristics'!L:L,MATCH($C842,'Policy Characteristics'!$C:$C,0)))</f>
        <v>industry-energy-efficiency-standards.html</v>
      </c>
    </row>
    <row r="843" spans="1:18" s="293" customFormat="1" x14ac:dyDescent="0.25">
      <c r="A843" s="293" t="str">
        <f>IF(ISBLANK(INDEX('Policy Characteristics'!A:A,MATCH($C843,'Policy Characteristics'!$C:$C,0))),"",INDEX('Policy Characteristics'!A:A,MATCH($C843,'Policy Characteristics'!$C:$C,0)))</f>
        <v>Industry</v>
      </c>
      <c r="B843" s="294" t="str">
        <f>IF(ISBLANK(INDEX('Policy Characteristics'!B:B,MATCH($C843,'Policy Characteristics'!$C:$C,0))),"",INDEX('Policy Characteristics'!B:B,MATCH($C843,'Policy Characteristics'!$C:$C,0)))</f>
        <v>Industry Energy Efficiency Standards</v>
      </c>
      <c r="C843" s="293" t="str">
        <f t="shared" si="39"/>
        <v>Percentage Improvement in Eqpt Efficiency Standards above BAU</v>
      </c>
      <c r="D843" s="299" t="s">
        <v>759</v>
      </c>
      <c r="E843" s="298" t="s">
        <v>805</v>
      </c>
      <c r="F843" t="s">
        <v>760</v>
      </c>
      <c r="G843" s="298" t="s">
        <v>820</v>
      </c>
      <c r="H843" s="20">
        <v>1053</v>
      </c>
      <c r="I843" s="295" t="s">
        <v>660</v>
      </c>
      <c r="J843" s="296" t="str">
        <f>IF(ISBLANK(INDEX('Policy Characteristics'!D:D,MATCH($C843,'Policy Characteristics'!$C:$C,0))),"",INDEX('Policy Characteristics'!D:D,MATCH($C843,'Policy Characteristics'!$C:$C,0)))</f>
        <v>Industry Energy Efficiency Standards</v>
      </c>
      <c r="K843" s="293" t="str">
        <f>IF(ISBLANK(INDEX('Policy Characteristics'!E:E,MATCH($C843,'Policy Characteristics'!$C:$C,0))),"",INDEX('Policy Characteristics'!E:E,MATCH($C843,'Policy Characteristics'!$C:$C,0)))</f>
        <v>indst efficiency standards</v>
      </c>
      <c r="L843" s="237">
        <f>IF(ISBLANK(INDEX('Policy Characteristics'!F:F,MATCH($C843,'Policy Characteristics'!$C:$C,0))),"",INDEX('Policy Characteristics'!F:F,MATCH($C843,'Policy Characteristics'!$C:$C,0)))</f>
        <v>0</v>
      </c>
      <c r="M843" s="237">
        <f>IF(ISBLANK(INDEX('Policy Characteristics'!G:G,MATCH($C843,'Policy Characteristics'!$C:$C,0))),"",INDEX('Policy Characteristics'!G:G,MATCH($C843,'Policy Characteristics'!$C:$C,0)))</f>
        <v>0.25</v>
      </c>
      <c r="N843" s="237">
        <f>IF(ISBLANK(INDEX('Policy Characteristics'!H:H,MATCH($C843,'Policy Characteristics'!$C:$C,0))),"",INDEX('Policy Characteristics'!H:H,MATCH($C843,'Policy Characteristics'!$C:$C,0)))</f>
        <v>0.01</v>
      </c>
      <c r="O843" s="293" t="str">
        <f>IF(ISBLANK(INDEX('Policy Characteristics'!I:I,MATCH($C843,'Policy Characteristics'!$C:$C,0))),"",INDEX('Policy Characteristics'!I:I,MATCH($C843,'Policy Characteristics'!$C:$C,0)))</f>
        <v>% reduction in energy use</v>
      </c>
      <c r="P843" s="293"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3" s="293" t="str">
        <f>IF(ISBLANK(INDEX('Policy Characteristics'!K:K,MATCH($C843,'Policy Characteristics'!$C:$C,0))),"",INDEX('Policy Characteristics'!K:K,MATCH($C843,'Policy Characteristics'!$C:$C,0)))</f>
        <v>industry-ag-main.html#eff-stds</v>
      </c>
      <c r="R843" s="293" t="str">
        <f>IF(ISBLANK(INDEX('Policy Characteristics'!L:L,MATCH($C843,'Policy Characteristics'!$C:$C,0))),"",INDEX('Policy Characteristics'!L:L,MATCH($C843,'Policy Characteristics'!$C:$C,0)))</f>
        <v>industry-energy-efficiency-standards.html</v>
      </c>
    </row>
    <row r="844" spans="1:18" s="293" customFormat="1" x14ac:dyDescent="0.25">
      <c r="A844" s="293" t="str">
        <f>IF(ISBLANK(INDEX('Policy Characteristics'!A:A,MATCH($C844,'Policy Characteristics'!$C:$C,0))),"",INDEX('Policy Characteristics'!A:A,MATCH($C844,'Policy Characteristics'!$C:$C,0)))</f>
        <v>Industry</v>
      </c>
      <c r="B844" s="294" t="str">
        <f>IF(ISBLANK(INDEX('Policy Characteristics'!B:B,MATCH($C844,'Policy Characteristics'!$C:$C,0))),"",INDEX('Policy Characteristics'!B:B,MATCH($C844,'Policy Characteristics'!$C:$C,0)))</f>
        <v>Industry Energy Efficiency Standards</v>
      </c>
      <c r="C844" s="293" t="str">
        <f t="shared" si="39"/>
        <v>Percentage Improvement in Eqpt Efficiency Standards above BAU</v>
      </c>
      <c r="D844" s="299" t="s">
        <v>759</v>
      </c>
      <c r="E844" s="298" t="s">
        <v>807</v>
      </c>
      <c r="F844" t="s">
        <v>760</v>
      </c>
      <c r="G844" s="298" t="s">
        <v>821</v>
      </c>
      <c r="H844" s="20">
        <v>1054</v>
      </c>
      <c r="I844" s="295" t="s">
        <v>660</v>
      </c>
      <c r="J844" s="296" t="str">
        <f>IF(ISBLANK(INDEX('Policy Characteristics'!D:D,MATCH($C844,'Policy Characteristics'!$C:$C,0))),"",INDEX('Policy Characteristics'!D:D,MATCH($C844,'Policy Characteristics'!$C:$C,0)))</f>
        <v>Industry Energy Efficiency Standards</v>
      </c>
      <c r="K844" s="293" t="str">
        <f>IF(ISBLANK(INDEX('Policy Characteristics'!E:E,MATCH($C844,'Policy Characteristics'!$C:$C,0))),"",INDEX('Policy Characteristics'!E:E,MATCH($C844,'Policy Characteristics'!$C:$C,0)))</f>
        <v>indst efficiency standards</v>
      </c>
      <c r="L844" s="237">
        <f>IF(ISBLANK(INDEX('Policy Characteristics'!F:F,MATCH($C844,'Policy Characteristics'!$C:$C,0))),"",INDEX('Policy Characteristics'!F:F,MATCH($C844,'Policy Characteristics'!$C:$C,0)))</f>
        <v>0</v>
      </c>
      <c r="M844" s="237">
        <f>IF(ISBLANK(INDEX('Policy Characteristics'!G:G,MATCH($C844,'Policy Characteristics'!$C:$C,0))),"",INDEX('Policy Characteristics'!G:G,MATCH($C844,'Policy Characteristics'!$C:$C,0)))</f>
        <v>0.25</v>
      </c>
      <c r="N844" s="237">
        <f>IF(ISBLANK(INDEX('Policy Characteristics'!H:H,MATCH($C844,'Policy Characteristics'!$C:$C,0))),"",INDEX('Policy Characteristics'!H:H,MATCH($C844,'Policy Characteristics'!$C:$C,0)))</f>
        <v>0.01</v>
      </c>
      <c r="O844" s="293" t="str">
        <f>IF(ISBLANK(INDEX('Policy Characteristics'!I:I,MATCH($C844,'Policy Characteristics'!$C:$C,0))),"",INDEX('Policy Characteristics'!I:I,MATCH($C844,'Policy Characteristics'!$C:$C,0)))</f>
        <v>% reduction in energy use</v>
      </c>
      <c r="P844" s="293"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4" s="293" t="str">
        <f>IF(ISBLANK(INDEX('Policy Characteristics'!K:K,MATCH($C844,'Policy Characteristics'!$C:$C,0))),"",INDEX('Policy Characteristics'!K:K,MATCH($C844,'Policy Characteristics'!$C:$C,0)))</f>
        <v>industry-ag-main.html#eff-stds</v>
      </c>
      <c r="R844" s="293" t="str">
        <f>IF(ISBLANK(INDEX('Policy Characteristics'!L:L,MATCH($C844,'Policy Characteristics'!$C:$C,0))),"",INDEX('Policy Characteristics'!L:L,MATCH($C844,'Policy Characteristics'!$C:$C,0)))</f>
        <v>industry-energy-efficiency-standards.html</v>
      </c>
    </row>
    <row r="845" spans="1:18" s="293" customFormat="1" x14ac:dyDescent="0.25">
      <c r="A845" s="293" t="str">
        <f>IF(ISBLANK(INDEX('Policy Characteristics'!A:A,MATCH($C845,'Policy Characteristics'!$C:$C,0))),"",INDEX('Policy Characteristics'!A:A,MATCH($C845,'Policy Characteristics'!$C:$C,0)))</f>
        <v>Industry</v>
      </c>
      <c r="B845" s="294" t="str">
        <f>IF(ISBLANK(INDEX('Policy Characteristics'!B:B,MATCH($C845,'Policy Characteristics'!$C:$C,0))),"",INDEX('Policy Characteristics'!B:B,MATCH($C845,'Policy Characteristics'!$C:$C,0)))</f>
        <v>Industry Energy Efficiency Standards</v>
      </c>
      <c r="C845" s="293" t="str">
        <f t="shared" si="39"/>
        <v>Percentage Improvement in Eqpt Efficiency Standards above BAU</v>
      </c>
      <c r="D845" s="299" t="s">
        <v>759</v>
      </c>
      <c r="E845" s="298" t="s">
        <v>809</v>
      </c>
      <c r="F845" t="s">
        <v>760</v>
      </c>
      <c r="G845" s="298" t="s">
        <v>822</v>
      </c>
      <c r="H845" s="20">
        <v>1055</v>
      </c>
      <c r="I845" s="295" t="s">
        <v>650</v>
      </c>
      <c r="J845" s="296" t="str">
        <f>IF(ISBLANK(INDEX('Policy Characteristics'!D:D,MATCH($C845,'Policy Characteristics'!$C:$C,0))),"",INDEX('Policy Characteristics'!D:D,MATCH($C845,'Policy Characteristics'!$C:$C,0)))</f>
        <v>Industry Energy Efficiency Standards</v>
      </c>
      <c r="K845" s="293" t="str">
        <f>IF(ISBLANK(INDEX('Policy Characteristics'!E:E,MATCH($C845,'Policy Characteristics'!$C:$C,0))),"",INDEX('Policy Characteristics'!E:E,MATCH($C845,'Policy Characteristics'!$C:$C,0)))</f>
        <v>indst efficiency standards</v>
      </c>
      <c r="L845" s="237">
        <f>IF(ISBLANK(INDEX('Policy Characteristics'!F:F,MATCH($C845,'Policy Characteristics'!$C:$C,0))),"",INDEX('Policy Characteristics'!F:F,MATCH($C845,'Policy Characteristics'!$C:$C,0)))</f>
        <v>0</v>
      </c>
      <c r="M845" s="237">
        <f>IF(ISBLANK(INDEX('Policy Characteristics'!G:G,MATCH($C845,'Policy Characteristics'!$C:$C,0))),"",INDEX('Policy Characteristics'!G:G,MATCH($C845,'Policy Characteristics'!$C:$C,0)))</f>
        <v>0.25</v>
      </c>
      <c r="N845" s="237">
        <f>IF(ISBLANK(INDEX('Policy Characteristics'!H:H,MATCH($C845,'Policy Characteristics'!$C:$C,0))),"",INDEX('Policy Characteristics'!H:H,MATCH($C845,'Policy Characteristics'!$C:$C,0)))</f>
        <v>0.01</v>
      </c>
      <c r="O845" s="293" t="str">
        <f>IF(ISBLANK(INDEX('Policy Characteristics'!I:I,MATCH($C845,'Policy Characteristics'!$C:$C,0))),"",INDEX('Policy Characteristics'!I:I,MATCH($C845,'Policy Characteristics'!$C:$C,0)))</f>
        <v>% reduction in energy use</v>
      </c>
      <c r="P845" s="293"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5" s="293" t="str">
        <f>IF(ISBLANK(INDEX('Policy Characteristics'!K:K,MATCH($C845,'Policy Characteristics'!$C:$C,0))),"",INDEX('Policy Characteristics'!K:K,MATCH($C845,'Policy Characteristics'!$C:$C,0)))</f>
        <v>industry-ag-main.html#eff-stds</v>
      </c>
      <c r="R845" s="293" t="str">
        <f>IF(ISBLANK(INDEX('Policy Characteristics'!L:L,MATCH($C845,'Policy Characteristics'!$C:$C,0))),"",INDEX('Policy Characteristics'!L:L,MATCH($C845,'Policy Characteristics'!$C:$C,0)))</f>
        <v>industry-energy-efficiency-standards.html</v>
      </c>
    </row>
    <row r="846" spans="1:18" s="293" customFormat="1" x14ac:dyDescent="0.25">
      <c r="A846" s="293" t="str">
        <f>IF(ISBLANK(INDEX('Policy Characteristics'!A:A,MATCH($C846,'Policy Characteristics'!$C:$C,0))),"",INDEX('Policy Characteristics'!A:A,MATCH($C846,'Policy Characteristics'!$C:$C,0)))</f>
        <v>Industry</v>
      </c>
      <c r="B846" s="294" t="str">
        <f>IF(ISBLANK(INDEX('Policy Characteristics'!B:B,MATCH($C846,'Policy Characteristics'!$C:$C,0))),"",INDEX('Policy Characteristics'!B:B,MATCH($C846,'Policy Characteristics'!$C:$C,0)))</f>
        <v>Industry Energy Efficiency Standards</v>
      </c>
      <c r="C846" s="293" t="str">
        <f t="shared" si="39"/>
        <v>Percentage Improvement in Eqpt Efficiency Standards above BAU</v>
      </c>
      <c r="D846" s="299" t="s">
        <v>759</v>
      </c>
      <c r="E846" s="298" t="s">
        <v>811</v>
      </c>
      <c r="F846" t="s">
        <v>760</v>
      </c>
      <c r="G846" s="298" t="s">
        <v>823</v>
      </c>
      <c r="H846" s="20">
        <v>1056</v>
      </c>
      <c r="I846" s="295" t="s">
        <v>650</v>
      </c>
      <c r="J846" s="296" t="str">
        <f>IF(ISBLANK(INDEX('Policy Characteristics'!D:D,MATCH($C846,'Policy Characteristics'!$C:$C,0))),"",INDEX('Policy Characteristics'!D:D,MATCH($C846,'Policy Characteristics'!$C:$C,0)))</f>
        <v>Industry Energy Efficiency Standards</v>
      </c>
      <c r="K846" s="293" t="str">
        <f>IF(ISBLANK(INDEX('Policy Characteristics'!E:E,MATCH($C846,'Policy Characteristics'!$C:$C,0))),"",INDEX('Policy Characteristics'!E:E,MATCH($C846,'Policy Characteristics'!$C:$C,0)))</f>
        <v>indst efficiency standards</v>
      </c>
      <c r="L846" s="237">
        <f>IF(ISBLANK(INDEX('Policy Characteristics'!F:F,MATCH($C846,'Policy Characteristics'!$C:$C,0))),"",INDEX('Policy Characteristics'!F:F,MATCH($C846,'Policy Characteristics'!$C:$C,0)))</f>
        <v>0</v>
      </c>
      <c r="M846" s="237">
        <f>IF(ISBLANK(INDEX('Policy Characteristics'!G:G,MATCH($C846,'Policy Characteristics'!$C:$C,0))),"",INDEX('Policy Characteristics'!G:G,MATCH($C846,'Policy Characteristics'!$C:$C,0)))</f>
        <v>0.25</v>
      </c>
      <c r="N846" s="237">
        <f>IF(ISBLANK(INDEX('Policy Characteristics'!H:H,MATCH($C846,'Policy Characteristics'!$C:$C,0))),"",INDEX('Policy Characteristics'!H:H,MATCH($C846,'Policy Characteristics'!$C:$C,0)))</f>
        <v>0.01</v>
      </c>
      <c r="O846" s="293" t="str">
        <f>IF(ISBLANK(INDEX('Policy Characteristics'!I:I,MATCH($C846,'Policy Characteristics'!$C:$C,0))),"",INDEX('Policy Characteristics'!I:I,MATCH($C846,'Policy Characteristics'!$C:$C,0)))</f>
        <v>% reduction in energy use</v>
      </c>
      <c r="P846" s="293"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6" s="293" t="str">
        <f>IF(ISBLANK(INDEX('Policy Characteristics'!K:K,MATCH($C846,'Policy Characteristics'!$C:$C,0))),"",INDEX('Policy Characteristics'!K:K,MATCH($C846,'Policy Characteristics'!$C:$C,0)))</f>
        <v>industry-ag-main.html#eff-stds</v>
      </c>
      <c r="R846" s="293" t="str">
        <f>IF(ISBLANK(INDEX('Policy Characteristics'!L:L,MATCH($C846,'Policy Characteristics'!$C:$C,0))),"",INDEX('Policy Characteristics'!L:L,MATCH($C846,'Policy Characteristics'!$C:$C,0)))</f>
        <v>industry-energy-efficiency-standards.html</v>
      </c>
    </row>
    <row r="847" spans="1:18" s="293" customFormat="1" x14ac:dyDescent="0.25">
      <c r="A847" s="293" t="str">
        <f>IF(ISBLANK(INDEX('Policy Characteristics'!A:A,MATCH($C847,'Policy Characteristics'!$C:$C,0))),"",INDEX('Policy Characteristics'!A:A,MATCH($C847,'Policy Characteristics'!$C:$C,0)))</f>
        <v>Industry</v>
      </c>
      <c r="B847" s="294" t="str">
        <f>IF(ISBLANK(INDEX('Policy Characteristics'!B:B,MATCH($C847,'Policy Characteristics'!$C:$C,0))),"",INDEX('Policy Characteristics'!B:B,MATCH($C847,'Policy Characteristics'!$C:$C,0)))</f>
        <v>Industry Energy Efficiency Standards</v>
      </c>
      <c r="C847" s="293" t="str">
        <f t="shared" si="39"/>
        <v>Percentage Improvement in Eqpt Efficiency Standards above BAU</v>
      </c>
      <c r="D847" s="299" t="s">
        <v>759</v>
      </c>
      <c r="E847" s="298" t="s">
        <v>813</v>
      </c>
      <c r="F847" t="s">
        <v>760</v>
      </c>
      <c r="G847" s="298" t="s">
        <v>824</v>
      </c>
      <c r="H847" s="20">
        <v>1057</v>
      </c>
      <c r="I847" s="295" t="s">
        <v>660</v>
      </c>
      <c r="J847" s="296" t="str">
        <f>IF(ISBLANK(INDEX('Policy Characteristics'!D:D,MATCH($C847,'Policy Characteristics'!$C:$C,0))),"",INDEX('Policy Characteristics'!D:D,MATCH($C847,'Policy Characteristics'!$C:$C,0)))</f>
        <v>Industry Energy Efficiency Standards</v>
      </c>
      <c r="K847" s="293" t="str">
        <f>IF(ISBLANK(INDEX('Policy Characteristics'!E:E,MATCH($C847,'Policy Characteristics'!$C:$C,0))),"",INDEX('Policy Characteristics'!E:E,MATCH($C847,'Policy Characteristics'!$C:$C,0)))</f>
        <v>indst efficiency standards</v>
      </c>
      <c r="L847" s="237">
        <f>IF(ISBLANK(INDEX('Policy Characteristics'!F:F,MATCH($C847,'Policy Characteristics'!$C:$C,0))),"",INDEX('Policy Characteristics'!F:F,MATCH($C847,'Policy Characteristics'!$C:$C,0)))</f>
        <v>0</v>
      </c>
      <c r="M847" s="237">
        <f>IF(ISBLANK(INDEX('Policy Characteristics'!G:G,MATCH($C847,'Policy Characteristics'!$C:$C,0))),"",INDEX('Policy Characteristics'!G:G,MATCH($C847,'Policy Characteristics'!$C:$C,0)))</f>
        <v>0.25</v>
      </c>
      <c r="N847" s="237">
        <f>IF(ISBLANK(INDEX('Policy Characteristics'!H:H,MATCH($C847,'Policy Characteristics'!$C:$C,0))),"",INDEX('Policy Characteristics'!H:H,MATCH($C847,'Policy Characteristics'!$C:$C,0)))</f>
        <v>0.01</v>
      </c>
      <c r="O847" s="293" t="str">
        <f>IF(ISBLANK(INDEX('Policy Characteristics'!I:I,MATCH($C847,'Policy Characteristics'!$C:$C,0))),"",INDEX('Policy Characteristics'!I:I,MATCH($C847,'Policy Characteristics'!$C:$C,0)))</f>
        <v>% reduction in energy use</v>
      </c>
      <c r="P847" s="293"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7" s="293" t="str">
        <f>IF(ISBLANK(INDEX('Policy Characteristics'!K:K,MATCH($C847,'Policy Characteristics'!$C:$C,0))),"",INDEX('Policy Characteristics'!K:K,MATCH($C847,'Policy Characteristics'!$C:$C,0)))</f>
        <v>industry-ag-main.html#eff-stds</v>
      </c>
      <c r="R847" s="293" t="str">
        <f>IF(ISBLANK(INDEX('Policy Characteristics'!L:L,MATCH($C847,'Policy Characteristics'!$C:$C,0))),"",INDEX('Policy Characteristics'!L:L,MATCH($C847,'Policy Characteristics'!$C:$C,0)))</f>
        <v>industry-energy-efficiency-standards.html</v>
      </c>
    </row>
    <row r="848" spans="1:18" s="293" customFormat="1" x14ac:dyDescent="0.25">
      <c r="A848" s="293" t="str">
        <f>IF(ISBLANK(INDEX('Policy Characteristics'!A:A,MATCH($C848,'Policy Characteristics'!$C:$C,0))),"",INDEX('Policy Characteristics'!A:A,MATCH($C848,'Policy Characteristics'!$C:$C,0)))</f>
        <v>Industry</v>
      </c>
      <c r="B848" s="294" t="str">
        <f>IF(ISBLANK(INDEX('Policy Characteristics'!B:B,MATCH($C848,'Policy Characteristics'!$C:$C,0))),"",INDEX('Policy Characteristics'!B:B,MATCH($C848,'Policy Characteristics'!$C:$C,0)))</f>
        <v>Industry Energy Efficiency Standards</v>
      </c>
      <c r="C848" s="293" t="str">
        <f t="shared" si="39"/>
        <v>Percentage Improvement in Eqpt Efficiency Standards above BAU</v>
      </c>
      <c r="D848" s="299" t="s">
        <v>761</v>
      </c>
      <c r="E848" s="298" t="s">
        <v>795</v>
      </c>
      <c r="F848" t="s">
        <v>762</v>
      </c>
      <c r="G848" s="298" t="s">
        <v>815</v>
      </c>
      <c r="H848" s="20">
        <v>1058</v>
      </c>
      <c r="I848" s="295" t="s">
        <v>650</v>
      </c>
      <c r="J848" s="296" t="str">
        <f>IF(ISBLANK(INDEX('Policy Characteristics'!D:D,MATCH($C848,'Policy Characteristics'!$C:$C,0))),"",INDEX('Policy Characteristics'!D:D,MATCH($C848,'Policy Characteristics'!$C:$C,0)))</f>
        <v>Industry Energy Efficiency Standards</v>
      </c>
      <c r="K848" s="293" t="str">
        <f>IF(ISBLANK(INDEX('Policy Characteristics'!E:E,MATCH($C848,'Policy Characteristics'!$C:$C,0))),"",INDEX('Policy Characteristics'!E:E,MATCH($C848,'Policy Characteristics'!$C:$C,0)))</f>
        <v>indst efficiency standards</v>
      </c>
      <c r="L848" s="237">
        <f>IF(ISBLANK(INDEX('Policy Characteristics'!F:F,MATCH($C848,'Policy Characteristics'!$C:$C,0))),"",INDEX('Policy Characteristics'!F:F,MATCH($C848,'Policy Characteristics'!$C:$C,0)))</f>
        <v>0</v>
      </c>
      <c r="M848" s="237">
        <f>IF(ISBLANK(INDEX('Policy Characteristics'!G:G,MATCH($C848,'Policy Characteristics'!$C:$C,0))),"",INDEX('Policy Characteristics'!G:G,MATCH($C848,'Policy Characteristics'!$C:$C,0)))</f>
        <v>0.25</v>
      </c>
      <c r="N848" s="237">
        <f>IF(ISBLANK(INDEX('Policy Characteristics'!H:H,MATCH($C848,'Policy Characteristics'!$C:$C,0))),"",INDEX('Policy Characteristics'!H:H,MATCH($C848,'Policy Characteristics'!$C:$C,0)))</f>
        <v>0.01</v>
      </c>
      <c r="O848" s="293" t="str">
        <f>IF(ISBLANK(INDEX('Policy Characteristics'!I:I,MATCH($C848,'Policy Characteristics'!$C:$C,0))),"",INDEX('Policy Characteristics'!I:I,MATCH($C848,'Policy Characteristics'!$C:$C,0)))</f>
        <v>% reduction in energy use</v>
      </c>
      <c r="P848" s="293"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8" s="293" t="str">
        <f>IF(ISBLANK(INDEX('Policy Characteristics'!K:K,MATCH($C848,'Policy Characteristics'!$C:$C,0))),"",INDEX('Policy Characteristics'!K:K,MATCH($C848,'Policy Characteristics'!$C:$C,0)))</f>
        <v>industry-ag-main.html#eff-stds</v>
      </c>
      <c r="R848" s="293" t="str">
        <f>IF(ISBLANK(INDEX('Policy Characteristics'!L:L,MATCH($C848,'Policy Characteristics'!$C:$C,0))),"",INDEX('Policy Characteristics'!L:L,MATCH($C848,'Policy Characteristics'!$C:$C,0)))</f>
        <v>industry-energy-efficiency-standards.html</v>
      </c>
    </row>
    <row r="849" spans="1:18" s="293" customFormat="1" x14ac:dyDescent="0.25">
      <c r="A849" s="293" t="str">
        <f>IF(ISBLANK(INDEX('Policy Characteristics'!A:A,MATCH($C849,'Policy Characteristics'!$C:$C,0))),"",INDEX('Policy Characteristics'!A:A,MATCH($C849,'Policy Characteristics'!$C:$C,0)))</f>
        <v>Industry</v>
      </c>
      <c r="B849" s="294" t="str">
        <f>IF(ISBLANK(INDEX('Policy Characteristics'!B:B,MATCH($C849,'Policy Characteristics'!$C:$C,0))),"",INDEX('Policy Characteristics'!B:B,MATCH($C849,'Policy Characteristics'!$C:$C,0)))</f>
        <v>Industry Energy Efficiency Standards</v>
      </c>
      <c r="C849" s="293" t="str">
        <f t="shared" si="39"/>
        <v>Percentage Improvement in Eqpt Efficiency Standards above BAU</v>
      </c>
      <c r="D849" s="299" t="s">
        <v>761</v>
      </c>
      <c r="E849" s="298" t="s">
        <v>797</v>
      </c>
      <c r="F849" t="s">
        <v>762</v>
      </c>
      <c r="G849" s="298" t="s">
        <v>816</v>
      </c>
      <c r="H849" s="20">
        <v>1059</v>
      </c>
      <c r="I849" s="295" t="s">
        <v>650</v>
      </c>
      <c r="J849" s="296" t="str">
        <f>IF(ISBLANK(INDEX('Policy Characteristics'!D:D,MATCH($C849,'Policy Characteristics'!$C:$C,0))),"",INDEX('Policy Characteristics'!D:D,MATCH($C849,'Policy Characteristics'!$C:$C,0)))</f>
        <v>Industry Energy Efficiency Standards</v>
      </c>
      <c r="K849" s="293" t="str">
        <f>IF(ISBLANK(INDEX('Policy Characteristics'!E:E,MATCH($C849,'Policy Characteristics'!$C:$C,0))),"",INDEX('Policy Characteristics'!E:E,MATCH($C849,'Policy Characteristics'!$C:$C,0)))</f>
        <v>indst efficiency standards</v>
      </c>
      <c r="L849" s="237">
        <f>IF(ISBLANK(INDEX('Policy Characteristics'!F:F,MATCH($C849,'Policy Characteristics'!$C:$C,0))),"",INDEX('Policy Characteristics'!F:F,MATCH($C849,'Policy Characteristics'!$C:$C,0)))</f>
        <v>0</v>
      </c>
      <c r="M849" s="237">
        <f>IF(ISBLANK(INDEX('Policy Characteristics'!G:G,MATCH($C849,'Policy Characteristics'!$C:$C,0))),"",INDEX('Policy Characteristics'!G:G,MATCH($C849,'Policy Characteristics'!$C:$C,0)))</f>
        <v>0.25</v>
      </c>
      <c r="N849" s="237">
        <f>IF(ISBLANK(INDEX('Policy Characteristics'!H:H,MATCH($C849,'Policy Characteristics'!$C:$C,0))),"",INDEX('Policy Characteristics'!H:H,MATCH($C849,'Policy Characteristics'!$C:$C,0)))</f>
        <v>0.01</v>
      </c>
      <c r="O849" s="293" t="str">
        <f>IF(ISBLANK(INDEX('Policy Characteristics'!I:I,MATCH($C849,'Policy Characteristics'!$C:$C,0))),"",INDEX('Policy Characteristics'!I:I,MATCH($C849,'Policy Characteristics'!$C:$C,0)))</f>
        <v>% reduction in energy use</v>
      </c>
      <c r="P849" s="293"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9" s="293" t="str">
        <f>IF(ISBLANK(INDEX('Policy Characteristics'!K:K,MATCH($C849,'Policy Characteristics'!$C:$C,0))),"",INDEX('Policy Characteristics'!K:K,MATCH($C849,'Policy Characteristics'!$C:$C,0)))</f>
        <v>industry-ag-main.html#eff-stds</v>
      </c>
      <c r="R849" s="293" t="str">
        <f>IF(ISBLANK(INDEX('Policy Characteristics'!L:L,MATCH($C849,'Policy Characteristics'!$C:$C,0))),"",INDEX('Policy Characteristics'!L:L,MATCH($C849,'Policy Characteristics'!$C:$C,0)))</f>
        <v>industry-energy-efficiency-standards.html</v>
      </c>
    </row>
    <row r="850" spans="1:18" s="293" customFormat="1" x14ac:dyDescent="0.25">
      <c r="A850" s="293" t="str">
        <f>IF(ISBLANK(INDEX('Policy Characteristics'!A:A,MATCH($C850,'Policy Characteristics'!$C:$C,0))),"",INDEX('Policy Characteristics'!A:A,MATCH($C850,'Policy Characteristics'!$C:$C,0)))</f>
        <v>Industry</v>
      </c>
      <c r="B850" s="294" t="str">
        <f>IF(ISBLANK(INDEX('Policy Characteristics'!B:B,MATCH($C850,'Policy Characteristics'!$C:$C,0))),"",INDEX('Policy Characteristics'!B:B,MATCH($C850,'Policy Characteristics'!$C:$C,0)))</f>
        <v>Industry Energy Efficiency Standards</v>
      </c>
      <c r="C850" s="293" t="str">
        <f t="shared" si="39"/>
        <v>Percentage Improvement in Eqpt Efficiency Standards above BAU</v>
      </c>
      <c r="D850" s="299" t="s">
        <v>761</v>
      </c>
      <c r="E850" s="298" t="s">
        <v>799</v>
      </c>
      <c r="F850" t="s">
        <v>762</v>
      </c>
      <c r="G850" s="298" t="s">
        <v>817</v>
      </c>
      <c r="H850" s="20">
        <v>1060</v>
      </c>
      <c r="I850" s="295" t="s">
        <v>650</v>
      </c>
      <c r="J850" s="296" t="str">
        <f>IF(ISBLANK(INDEX('Policy Characteristics'!D:D,MATCH($C850,'Policy Characteristics'!$C:$C,0))),"",INDEX('Policy Characteristics'!D:D,MATCH($C850,'Policy Characteristics'!$C:$C,0)))</f>
        <v>Industry Energy Efficiency Standards</v>
      </c>
      <c r="K850" s="293" t="str">
        <f>IF(ISBLANK(INDEX('Policy Characteristics'!E:E,MATCH($C850,'Policy Characteristics'!$C:$C,0))),"",INDEX('Policy Characteristics'!E:E,MATCH($C850,'Policy Characteristics'!$C:$C,0)))</f>
        <v>indst efficiency standards</v>
      </c>
      <c r="L850" s="237">
        <f>IF(ISBLANK(INDEX('Policy Characteristics'!F:F,MATCH($C850,'Policy Characteristics'!$C:$C,0))),"",INDEX('Policy Characteristics'!F:F,MATCH($C850,'Policy Characteristics'!$C:$C,0)))</f>
        <v>0</v>
      </c>
      <c r="M850" s="237">
        <f>IF(ISBLANK(INDEX('Policy Characteristics'!G:G,MATCH($C850,'Policy Characteristics'!$C:$C,0))),"",INDEX('Policy Characteristics'!G:G,MATCH($C850,'Policy Characteristics'!$C:$C,0)))</f>
        <v>0.25</v>
      </c>
      <c r="N850" s="237">
        <f>IF(ISBLANK(INDEX('Policy Characteristics'!H:H,MATCH($C850,'Policy Characteristics'!$C:$C,0))),"",INDEX('Policy Characteristics'!H:H,MATCH($C850,'Policy Characteristics'!$C:$C,0)))</f>
        <v>0.01</v>
      </c>
      <c r="O850" s="293" t="str">
        <f>IF(ISBLANK(INDEX('Policy Characteristics'!I:I,MATCH($C850,'Policy Characteristics'!$C:$C,0))),"",INDEX('Policy Characteristics'!I:I,MATCH($C850,'Policy Characteristics'!$C:$C,0)))</f>
        <v>% reduction in energy use</v>
      </c>
      <c r="P850" s="293"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0" s="293" t="str">
        <f>IF(ISBLANK(INDEX('Policy Characteristics'!K:K,MATCH($C850,'Policy Characteristics'!$C:$C,0))),"",INDEX('Policy Characteristics'!K:K,MATCH($C850,'Policy Characteristics'!$C:$C,0)))</f>
        <v>industry-ag-main.html#eff-stds</v>
      </c>
      <c r="R850" s="293" t="str">
        <f>IF(ISBLANK(INDEX('Policy Characteristics'!L:L,MATCH($C850,'Policy Characteristics'!$C:$C,0))),"",INDEX('Policy Characteristics'!L:L,MATCH($C850,'Policy Characteristics'!$C:$C,0)))</f>
        <v>industry-energy-efficiency-standards.html</v>
      </c>
    </row>
    <row r="851" spans="1:18" s="293" customFormat="1" x14ac:dyDescent="0.25">
      <c r="A851" s="293" t="str">
        <f>IF(ISBLANK(INDEX('Policy Characteristics'!A:A,MATCH($C851,'Policy Characteristics'!$C:$C,0))),"",INDEX('Policy Characteristics'!A:A,MATCH($C851,'Policy Characteristics'!$C:$C,0)))</f>
        <v>Industry</v>
      </c>
      <c r="B851" s="294" t="str">
        <f>IF(ISBLANK(INDEX('Policy Characteristics'!B:B,MATCH($C851,'Policy Characteristics'!$C:$C,0))),"",INDEX('Policy Characteristics'!B:B,MATCH($C851,'Policy Characteristics'!$C:$C,0)))</f>
        <v>Industry Energy Efficiency Standards</v>
      </c>
      <c r="C851" s="293" t="str">
        <f t="shared" si="39"/>
        <v>Percentage Improvement in Eqpt Efficiency Standards above BAU</v>
      </c>
      <c r="D851" s="299" t="s">
        <v>761</v>
      </c>
      <c r="E851" s="298" t="s">
        <v>801</v>
      </c>
      <c r="F851" t="s">
        <v>762</v>
      </c>
      <c r="G851" s="298" t="s">
        <v>818</v>
      </c>
      <c r="H851" s="20">
        <v>1061</v>
      </c>
      <c r="I851" s="295" t="s">
        <v>660</v>
      </c>
      <c r="J851" s="296" t="str">
        <f>IF(ISBLANK(INDEX('Policy Characteristics'!D:D,MATCH($C851,'Policy Characteristics'!$C:$C,0))),"",INDEX('Policy Characteristics'!D:D,MATCH($C851,'Policy Characteristics'!$C:$C,0)))</f>
        <v>Industry Energy Efficiency Standards</v>
      </c>
      <c r="K851" s="293" t="str">
        <f>IF(ISBLANK(INDEX('Policy Characteristics'!E:E,MATCH($C851,'Policy Characteristics'!$C:$C,0))),"",INDEX('Policy Characteristics'!E:E,MATCH($C851,'Policy Characteristics'!$C:$C,0)))</f>
        <v>indst efficiency standards</v>
      </c>
      <c r="L851" s="237">
        <f>IF(ISBLANK(INDEX('Policy Characteristics'!F:F,MATCH($C851,'Policy Characteristics'!$C:$C,0))),"",INDEX('Policy Characteristics'!F:F,MATCH($C851,'Policy Characteristics'!$C:$C,0)))</f>
        <v>0</v>
      </c>
      <c r="M851" s="237">
        <f>IF(ISBLANK(INDEX('Policy Characteristics'!G:G,MATCH($C851,'Policy Characteristics'!$C:$C,0))),"",INDEX('Policy Characteristics'!G:G,MATCH($C851,'Policy Characteristics'!$C:$C,0)))</f>
        <v>0.25</v>
      </c>
      <c r="N851" s="237">
        <f>IF(ISBLANK(INDEX('Policy Characteristics'!H:H,MATCH($C851,'Policy Characteristics'!$C:$C,0))),"",INDEX('Policy Characteristics'!H:H,MATCH($C851,'Policy Characteristics'!$C:$C,0)))</f>
        <v>0.01</v>
      </c>
      <c r="O851" s="293" t="str">
        <f>IF(ISBLANK(INDEX('Policy Characteristics'!I:I,MATCH($C851,'Policy Characteristics'!$C:$C,0))),"",INDEX('Policy Characteristics'!I:I,MATCH($C851,'Policy Characteristics'!$C:$C,0)))</f>
        <v>% reduction in energy use</v>
      </c>
      <c r="P851" s="293"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1" s="293" t="str">
        <f>IF(ISBLANK(INDEX('Policy Characteristics'!K:K,MATCH($C851,'Policy Characteristics'!$C:$C,0))),"",INDEX('Policy Characteristics'!K:K,MATCH($C851,'Policy Characteristics'!$C:$C,0)))</f>
        <v>industry-ag-main.html#eff-stds</v>
      </c>
      <c r="R851" s="293" t="str">
        <f>IF(ISBLANK(INDEX('Policy Characteristics'!L:L,MATCH($C851,'Policy Characteristics'!$C:$C,0))),"",INDEX('Policy Characteristics'!L:L,MATCH($C851,'Policy Characteristics'!$C:$C,0)))</f>
        <v>industry-energy-efficiency-standards.html</v>
      </c>
    </row>
    <row r="852" spans="1:18" s="293" customFormat="1" x14ac:dyDescent="0.25">
      <c r="A852" s="293" t="str">
        <f>IF(ISBLANK(INDEX('Policy Characteristics'!A:A,MATCH($C852,'Policy Characteristics'!$C:$C,0))),"",INDEX('Policy Characteristics'!A:A,MATCH($C852,'Policy Characteristics'!$C:$C,0)))</f>
        <v>Industry</v>
      </c>
      <c r="B852" s="294" t="str">
        <f>IF(ISBLANK(INDEX('Policy Characteristics'!B:B,MATCH($C852,'Policy Characteristics'!$C:$C,0))),"",INDEX('Policy Characteristics'!B:B,MATCH($C852,'Policy Characteristics'!$C:$C,0)))</f>
        <v>Industry Energy Efficiency Standards</v>
      </c>
      <c r="C852" s="293" t="str">
        <f t="shared" si="39"/>
        <v>Percentage Improvement in Eqpt Efficiency Standards above BAU</v>
      </c>
      <c r="D852" s="299" t="s">
        <v>761</v>
      </c>
      <c r="E852" s="298" t="s">
        <v>803</v>
      </c>
      <c r="F852" t="s">
        <v>762</v>
      </c>
      <c r="G852" s="298" t="s">
        <v>819</v>
      </c>
      <c r="H852" s="20">
        <v>1062</v>
      </c>
      <c r="I852" s="295" t="s">
        <v>650</v>
      </c>
      <c r="J852" s="296" t="str">
        <f>IF(ISBLANK(INDEX('Policy Characteristics'!D:D,MATCH($C852,'Policy Characteristics'!$C:$C,0))),"",INDEX('Policy Characteristics'!D:D,MATCH($C852,'Policy Characteristics'!$C:$C,0)))</f>
        <v>Industry Energy Efficiency Standards</v>
      </c>
      <c r="K852" s="293" t="str">
        <f>IF(ISBLANK(INDEX('Policy Characteristics'!E:E,MATCH($C852,'Policy Characteristics'!$C:$C,0))),"",INDEX('Policy Characteristics'!E:E,MATCH($C852,'Policy Characteristics'!$C:$C,0)))</f>
        <v>indst efficiency standards</v>
      </c>
      <c r="L852" s="237">
        <f>IF(ISBLANK(INDEX('Policy Characteristics'!F:F,MATCH($C852,'Policy Characteristics'!$C:$C,0))),"",INDEX('Policy Characteristics'!F:F,MATCH($C852,'Policy Characteristics'!$C:$C,0)))</f>
        <v>0</v>
      </c>
      <c r="M852" s="237">
        <f>IF(ISBLANK(INDEX('Policy Characteristics'!G:G,MATCH($C852,'Policy Characteristics'!$C:$C,0))),"",INDEX('Policy Characteristics'!G:G,MATCH($C852,'Policy Characteristics'!$C:$C,0)))</f>
        <v>0.25</v>
      </c>
      <c r="N852" s="237">
        <f>IF(ISBLANK(INDEX('Policy Characteristics'!H:H,MATCH($C852,'Policy Characteristics'!$C:$C,0))),"",INDEX('Policy Characteristics'!H:H,MATCH($C852,'Policy Characteristics'!$C:$C,0)))</f>
        <v>0.01</v>
      </c>
      <c r="O852" s="293" t="str">
        <f>IF(ISBLANK(INDEX('Policy Characteristics'!I:I,MATCH($C852,'Policy Characteristics'!$C:$C,0))),"",INDEX('Policy Characteristics'!I:I,MATCH($C852,'Policy Characteristics'!$C:$C,0)))</f>
        <v>% reduction in energy use</v>
      </c>
      <c r="P852" s="293"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2" s="293" t="str">
        <f>IF(ISBLANK(INDEX('Policy Characteristics'!K:K,MATCH($C852,'Policy Characteristics'!$C:$C,0))),"",INDEX('Policy Characteristics'!K:K,MATCH($C852,'Policy Characteristics'!$C:$C,0)))</f>
        <v>industry-ag-main.html#eff-stds</v>
      </c>
      <c r="R852" s="293" t="str">
        <f>IF(ISBLANK(INDEX('Policy Characteristics'!L:L,MATCH($C852,'Policy Characteristics'!$C:$C,0))),"",INDEX('Policy Characteristics'!L:L,MATCH($C852,'Policy Characteristics'!$C:$C,0)))</f>
        <v>industry-energy-efficiency-standards.html</v>
      </c>
    </row>
    <row r="853" spans="1:18" s="293" customFormat="1" x14ac:dyDescent="0.25">
      <c r="A853" s="293" t="str">
        <f>IF(ISBLANK(INDEX('Policy Characteristics'!A:A,MATCH($C853,'Policy Characteristics'!$C:$C,0))),"",INDEX('Policy Characteristics'!A:A,MATCH($C853,'Policy Characteristics'!$C:$C,0)))</f>
        <v>Industry</v>
      </c>
      <c r="B853" s="294" t="str">
        <f>IF(ISBLANK(INDEX('Policy Characteristics'!B:B,MATCH($C853,'Policy Characteristics'!$C:$C,0))),"",INDEX('Policy Characteristics'!B:B,MATCH($C853,'Policy Characteristics'!$C:$C,0)))</f>
        <v>Industry Energy Efficiency Standards</v>
      </c>
      <c r="C853" s="293" t="str">
        <f t="shared" si="39"/>
        <v>Percentage Improvement in Eqpt Efficiency Standards above BAU</v>
      </c>
      <c r="D853" s="299" t="s">
        <v>761</v>
      </c>
      <c r="E853" s="298" t="s">
        <v>805</v>
      </c>
      <c r="F853" t="s">
        <v>762</v>
      </c>
      <c r="G853" s="298" t="s">
        <v>820</v>
      </c>
      <c r="H853" s="20">
        <v>1063</v>
      </c>
      <c r="I853" s="295" t="s">
        <v>660</v>
      </c>
      <c r="J853" s="296" t="str">
        <f>IF(ISBLANK(INDEX('Policy Characteristics'!D:D,MATCH($C853,'Policy Characteristics'!$C:$C,0))),"",INDEX('Policy Characteristics'!D:D,MATCH($C853,'Policy Characteristics'!$C:$C,0)))</f>
        <v>Industry Energy Efficiency Standards</v>
      </c>
      <c r="K853" s="293" t="str">
        <f>IF(ISBLANK(INDEX('Policy Characteristics'!E:E,MATCH($C853,'Policy Characteristics'!$C:$C,0))),"",INDEX('Policy Characteristics'!E:E,MATCH($C853,'Policy Characteristics'!$C:$C,0)))</f>
        <v>indst efficiency standards</v>
      </c>
      <c r="L853" s="237">
        <f>IF(ISBLANK(INDEX('Policy Characteristics'!F:F,MATCH($C853,'Policy Characteristics'!$C:$C,0))),"",INDEX('Policy Characteristics'!F:F,MATCH($C853,'Policy Characteristics'!$C:$C,0)))</f>
        <v>0</v>
      </c>
      <c r="M853" s="237">
        <f>IF(ISBLANK(INDEX('Policy Characteristics'!G:G,MATCH($C853,'Policy Characteristics'!$C:$C,0))),"",INDEX('Policy Characteristics'!G:G,MATCH($C853,'Policy Characteristics'!$C:$C,0)))</f>
        <v>0.25</v>
      </c>
      <c r="N853" s="237">
        <f>IF(ISBLANK(INDEX('Policy Characteristics'!H:H,MATCH($C853,'Policy Characteristics'!$C:$C,0))),"",INDEX('Policy Characteristics'!H:H,MATCH($C853,'Policy Characteristics'!$C:$C,0)))</f>
        <v>0.01</v>
      </c>
      <c r="O853" s="293" t="str">
        <f>IF(ISBLANK(INDEX('Policy Characteristics'!I:I,MATCH($C853,'Policy Characteristics'!$C:$C,0))),"",INDEX('Policy Characteristics'!I:I,MATCH($C853,'Policy Characteristics'!$C:$C,0)))</f>
        <v>% reduction in energy use</v>
      </c>
      <c r="P853" s="293"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3" s="293" t="str">
        <f>IF(ISBLANK(INDEX('Policy Characteristics'!K:K,MATCH($C853,'Policy Characteristics'!$C:$C,0))),"",INDEX('Policy Characteristics'!K:K,MATCH($C853,'Policy Characteristics'!$C:$C,0)))</f>
        <v>industry-ag-main.html#eff-stds</v>
      </c>
      <c r="R853" s="293" t="str">
        <f>IF(ISBLANK(INDEX('Policy Characteristics'!L:L,MATCH($C853,'Policy Characteristics'!$C:$C,0))),"",INDEX('Policy Characteristics'!L:L,MATCH($C853,'Policy Characteristics'!$C:$C,0)))</f>
        <v>industry-energy-efficiency-standards.html</v>
      </c>
    </row>
    <row r="854" spans="1:18" s="293" customFormat="1" x14ac:dyDescent="0.25">
      <c r="A854" s="293" t="str">
        <f>IF(ISBLANK(INDEX('Policy Characteristics'!A:A,MATCH($C854,'Policy Characteristics'!$C:$C,0))),"",INDEX('Policy Characteristics'!A:A,MATCH($C854,'Policy Characteristics'!$C:$C,0)))</f>
        <v>Industry</v>
      </c>
      <c r="B854" s="294" t="str">
        <f>IF(ISBLANK(INDEX('Policy Characteristics'!B:B,MATCH($C854,'Policy Characteristics'!$C:$C,0))),"",INDEX('Policy Characteristics'!B:B,MATCH($C854,'Policy Characteristics'!$C:$C,0)))</f>
        <v>Industry Energy Efficiency Standards</v>
      </c>
      <c r="C854" s="293" t="str">
        <f t="shared" si="39"/>
        <v>Percentage Improvement in Eqpt Efficiency Standards above BAU</v>
      </c>
      <c r="D854" s="299" t="s">
        <v>761</v>
      </c>
      <c r="E854" s="298" t="s">
        <v>807</v>
      </c>
      <c r="F854" t="s">
        <v>762</v>
      </c>
      <c r="G854" s="298" t="s">
        <v>821</v>
      </c>
      <c r="H854" s="20">
        <v>1064</v>
      </c>
      <c r="I854" s="295" t="s">
        <v>660</v>
      </c>
      <c r="J854" s="296" t="str">
        <f>IF(ISBLANK(INDEX('Policy Characteristics'!D:D,MATCH($C854,'Policy Characteristics'!$C:$C,0))),"",INDEX('Policy Characteristics'!D:D,MATCH($C854,'Policy Characteristics'!$C:$C,0)))</f>
        <v>Industry Energy Efficiency Standards</v>
      </c>
      <c r="K854" s="293" t="str">
        <f>IF(ISBLANK(INDEX('Policy Characteristics'!E:E,MATCH($C854,'Policy Characteristics'!$C:$C,0))),"",INDEX('Policy Characteristics'!E:E,MATCH($C854,'Policy Characteristics'!$C:$C,0)))</f>
        <v>indst efficiency standards</v>
      </c>
      <c r="L854" s="237">
        <f>IF(ISBLANK(INDEX('Policy Characteristics'!F:F,MATCH($C854,'Policy Characteristics'!$C:$C,0))),"",INDEX('Policy Characteristics'!F:F,MATCH($C854,'Policy Characteristics'!$C:$C,0)))</f>
        <v>0</v>
      </c>
      <c r="M854" s="237">
        <f>IF(ISBLANK(INDEX('Policy Characteristics'!G:G,MATCH($C854,'Policy Characteristics'!$C:$C,0))),"",INDEX('Policy Characteristics'!G:G,MATCH($C854,'Policy Characteristics'!$C:$C,0)))</f>
        <v>0.25</v>
      </c>
      <c r="N854" s="237">
        <f>IF(ISBLANK(INDEX('Policy Characteristics'!H:H,MATCH($C854,'Policy Characteristics'!$C:$C,0))),"",INDEX('Policy Characteristics'!H:H,MATCH($C854,'Policy Characteristics'!$C:$C,0)))</f>
        <v>0.01</v>
      </c>
      <c r="O854" s="293" t="str">
        <f>IF(ISBLANK(INDEX('Policy Characteristics'!I:I,MATCH($C854,'Policy Characteristics'!$C:$C,0))),"",INDEX('Policy Characteristics'!I:I,MATCH($C854,'Policy Characteristics'!$C:$C,0)))</f>
        <v>% reduction in energy use</v>
      </c>
      <c r="P854" s="293"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4" s="293" t="str">
        <f>IF(ISBLANK(INDEX('Policy Characteristics'!K:K,MATCH($C854,'Policy Characteristics'!$C:$C,0))),"",INDEX('Policy Characteristics'!K:K,MATCH($C854,'Policy Characteristics'!$C:$C,0)))</f>
        <v>industry-ag-main.html#eff-stds</v>
      </c>
      <c r="R854" s="293" t="str">
        <f>IF(ISBLANK(INDEX('Policy Characteristics'!L:L,MATCH($C854,'Policy Characteristics'!$C:$C,0))),"",INDEX('Policy Characteristics'!L:L,MATCH($C854,'Policy Characteristics'!$C:$C,0)))</f>
        <v>industry-energy-efficiency-standards.html</v>
      </c>
    </row>
    <row r="855" spans="1:18" s="293" customFormat="1" x14ac:dyDescent="0.25">
      <c r="A855" s="293" t="str">
        <f>IF(ISBLANK(INDEX('Policy Characteristics'!A:A,MATCH($C855,'Policy Characteristics'!$C:$C,0))),"",INDEX('Policy Characteristics'!A:A,MATCH($C855,'Policy Characteristics'!$C:$C,0)))</f>
        <v>Industry</v>
      </c>
      <c r="B855" s="294" t="str">
        <f>IF(ISBLANK(INDEX('Policy Characteristics'!B:B,MATCH($C855,'Policy Characteristics'!$C:$C,0))),"",INDEX('Policy Characteristics'!B:B,MATCH($C855,'Policy Characteristics'!$C:$C,0)))</f>
        <v>Industry Energy Efficiency Standards</v>
      </c>
      <c r="C855" s="293" t="str">
        <f t="shared" si="39"/>
        <v>Percentage Improvement in Eqpt Efficiency Standards above BAU</v>
      </c>
      <c r="D855" s="299" t="s">
        <v>761</v>
      </c>
      <c r="E855" s="298" t="s">
        <v>809</v>
      </c>
      <c r="F855" t="s">
        <v>762</v>
      </c>
      <c r="G855" s="298" t="s">
        <v>822</v>
      </c>
      <c r="H855" s="20">
        <v>1065</v>
      </c>
      <c r="I855" s="295" t="s">
        <v>660</v>
      </c>
      <c r="J855" s="296" t="str">
        <f>IF(ISBLANK(INDEX('Policy Characteristics'!D:D,MATCH($C855,'Policy Characteristics'!$C:$C,0))),"",INDEX('Policy Characteristics'!D:D,MATCH($C855,'Policy Characteristics'!$C:$C,0)))</f>
        <v>Industry Energy Efficiency Standards</v>
      </c>
      <c r="K855" s="293" t="str">
        <f>IF(ISBLANK(INDEX('Policy Characteristics'!E:E,MATCH($C855,'Policy Characteristics'!$C:$C,0))),"",INDEX('Policy Characteristics'!E:E,MATCH($C855,'Policy Characteristics'!$C:$C,0)))</f>
        <v>indst efficiency standards</v>
      </c>
      <c r="L855" s="237">
        <f>IF(ISBLANK(INDEX('Policy Characteristics'!F:F,MATCH($C855,'Policy Characteristics'!$C:$C,0))),"",INDEX('Policy Characteristics'!F:F,MATCH($C855,'Policy Characteristics'!$C:$C,0)))</f>
        <v>0</v>
      </c>
      <c r="M855" s="237">
        <f>IF(ISBLANK(INDEX('Policy Characteristics'!G:G,MATCH($C855,'Policy Characteristics'!$C:$C,0))),"",INDEX('Policy Characteristics'!G:G,MATCH($C855,'Policy Characteristics'!$C:$C,0)))</f>
        <v>0.25</v>
      </c>
      <c r="N855" s="237">
        <f>IF(ISBLANK(INDEX('Policy Characteristics'!H:H,MATCH($C855,'Policy Characteristics'!$C:$C,0))),"",INDEX('Policy Characteristics'!H:H,MATCH($C855,'Policy Characteristics'!$C:$C,0)))</f>
        <v>0.01</v>
      </c>
      <c r="O855" s="293" t="str">
        <f>IF(ISBLANK(INDEX('Policy Characteristics'!I:I,MATCH($C855,'Policy Characteristics'!$C:$C,0))),"",INDEX('Policy Characteristics'!I:I,MATCH($C855,'Policy Characteristics'!$C:$C,0)))</f>
        <v>% reduction in energy use</v>
      </c>
      <c r="P855" s="293"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5" s="293" t="str">
        <f>IF(ISBLANK(INDEX('Policy Characteristics'!K:K,MATCH($C855,'Policy Characteristics'!$C:$C,0))),"",INDEX('Policy Characteristics'!K:K,MATCH($C855,'Policy Characteristics'!$C:$C,0)))</f>
        <v>industry-ag-main.html#eff-stds</v>
      </c>
      <c r="R855" s="293" t="str">
        <f>IF(ISBLANK(INDEX('Policy Characteristics'!L:L,MATCH($C855,'Policy Characteristics'!$C:$C,0))),"",INDEX('Policy Characteristics'!L:L,MATCH($C855,'Policy Characteristics'!$C:$C,0)))</f>
        <v>industry-energy-efficiency-standards.html</v>
      </c>
    </row>
    <row r="856" spans="1:18" s="293" customFormat="1" x14ac:dyDescent="0.25">
      <c r="A856" s="293" t="str">
        <f>IF(ISBLANK(INDEX('Policy Characteristics'!A:A,MATCH($C856,'Policy Characteristics'!$C:$C,0))),"",INDEX('Policy Characteristics'!A:A,MATCH($C856,'Policy Characteristics'!$C:$C,0)))</f>
        <v>Industry</v>
      </c>
      <c r="B856" s="294" t="str">
        <f>IF(ISBLANK(INDEX('Policy Characteristics'!B:B,MATCH($C856,'Policy Characteristics'!$C:$C,0))),"",INDEX('Policy Characteristics'!B:B,MATCH($C856,'Policy Characteristics'!$C:$C,0)))</f>
        <v>Industry Energy Efficiency Standards</v>
      </c>
      <c r="C856" s="293" t="str">
        <f t="shared" si="39"/>
        <v>Percentage Improvement in Eqpt Efficiency Standards above BAU</v>
      </c>
      <c r="D856" s="299" t="s">
        <v>761</v>
      </c>
      <c r="E856" s="298" t="s">
        <v>811</v>
      </c>
      <c r="F856" t="s">
        <v>762</v>
      </c>
      <c r="G856" s="298" t="s">
        <v>823</v>
      </c>
      <c r="H856" s="20">
        <v>1066</v>
      </c>
      <c r="I856" s="295" t="s">
        <v>650</v>
      </c>
      <c r="J856" s="296" t="str">
        <f>IF(ISBLANK(INDEX('Policy Characteristics'!D:D,MATCH($C856,'Policy Characteristics'!$C:$C,0))),"",INDEX('Policy Characteristics'!D:D,MATCH($C856,'Policy Characteristics'!$C:$C,0)))</f>
        <v>Industry Energy Efficiency Standards</v>
      </c>
      <c r="K856" s="293" t="str">
        <f>IF(ISBLANK(INDEX('Policy Characteristics'!E:E,MATCH($C856,'Policy Characteristics'!$C:$C,0))),"",INDEX('Policy Characteristics'!E:E,MATCH($C856,'Policy Characteristics'!$C:$C,0)))</f>
        <v>indst efficiency standards</v>
      </c>
      <c r="L856" s="237">
        <f>IF(ISBLANK(INDEX('Policy Characteristics'!F:F,MATCH($C856,'Policy Characteristics'!$C:$C,0))),"",INDEX('Policy Characteristics'!F:F,MATCH($C856,'Policy Characteristics'!$C:$C,0)))</f>
        <v>0</v>
      </c>
      <c r="M856" s="237">
        <f>IF(ISBLANK(INDEX('Policy Characteristics'!G:G,MATCH($C856,'Policy Characteristics'!$C:$C,0))),"",INDEX('Policy Characteristics'!G:G,MATCH($C856,'Policy Characteristics'!$C:$C,0)))</f>
        <v>0.25</v>
      </c>
      <c r="N856" s="237">
        <f>IF(ISBLANK(INDEX('Policy Characteristics'!H:H,MATCH($C856,'Policy Characteristics'!$C:$C,0))),"",INDEX('Policy Characteristics'!H:H,MATCH($C856,'Policy Characteristics'!$C:$C,0)))</f>
        <v>0.01</v>
      </c>
      <c r="O856" s="293" t="str">
        <f>IF(ISBLANK(INDEX('Policy Characteristics'!I:I,MATCH($C856,'Policy Characteristics'!$C:$C,0))),"",INDEX('Policy Characteristics'!I:I,MATCH($C856,'Policy Characteristics'!$C:$C,0)))</f>
        <v>% reduction in energy use</v>
      </c>
      <c r="P856" s="293"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6" s="293" t="str">
        <f>IF(ISBLANK(INDEX('Policy Characteristics'!K:K,MATCH($C856,'Policy Characteristics'!$C:$C,0))),"",INDEX('Policy Characteristics'!K:K,MATCH($C856,'Policy Characteristics'!$C:$C,0)))</f>
        <v>industry-ag-main.html#eff-stds</v>
      </c>
      <c r="R856" s="293" t="str">
        <f>IF(ISBLANK(INDEX('Policy Characteristics'!L:L,MATCH($C856,'Policy Characteristics'!$C:$C,0))),"",INDEX('Policy Characteristics'!L:L,MATCH($C856,'Policy Characteristics'!$C:$C,0)))</f>
        <v>industry-energy-efficiency-standards.html</v>
      </c>
    </row>
    <row r="857" spans="1:18" s="293" customFormat="1" x14ac:dyDescent="0.25">
      <c r="A857" s="293" t="str">
        <f>IF(ISBLANK(INDEX('Policy Characteristics'!A:A,MATCH($C857,'Policy Characteristics'!$C:$C,0))),"",INDEX('Policy Characteristics'!A:A,MATCH($C857,'Policy Characteristics'!$C:$C,0)))</f>
        <v>Industry</v>
      </c>
      <c r="B857" s="294" t="str">
        <f>IF(ISBLANK(INDEX('Policy Characteristics'!B:B,MATCH($C857,'Policy Characteristics'!$C:$C,0))),"",INDEX('Policy Characteristics'!B:B,MATCH($C857,'Policy Characteristics'!$C:$C,0)))</f>
        <v>Industry Energy Efficiency Standards</v>
      </c>
      <c r="C857" s="293" t="str">
        <f t="shared" si="39"/>
        <v>Percentage Improvement in Eqpt Efficiency Standards above BAU</v>
      </c>
      <c r="D857" s="299" t="s">
        <v>761</v>
      </c>
      <c r="E857" s="298" t="s">
        <v>813</v>
      </c>
      <c r="F857" t="s">
        <v>762</v>
      </c>
      <c r="G857" s="298" t="s">
        <v>824</v>
      </c>
      <c r="H857" s="20">
        <v>1067</v>
      </c>
      <c r="I857" s="295" t="s">
        <v>660</v>
      </c>
      <c r="J857" s="296" t="str">
        <f>IF(ISBLANK(INDEX('Policy Characteristics'!D:D,MATCH($C857,'Policy Characteristics'!$C:$C,0))),"",INDEX('Policy Characteristics'!D:D,MATCH($C857,'Policy Characteristics'!$C:$C,0)))</f>
        <v>Industry Energy Efficiency Standards</v>
      </c>
      <c r="K857" s="293" t="str">
        <f>IF(ISBLANK(INDEX('Policy Characteristics'!E:E,MATCH($C857,'Policy Characteristics'!$C:$C,0))),"",INDEX('Policy Characteristics'!E:E,MATCH($C857,'Policy Characteristics'!$C:$C,0)))</f>
        <v>indst efficiency standards</v>
      </c>
      <c r="L857" s="237">
        <f>IF(ISBLANK(INDEX('Policy Characteristics'!F:F,MATCH($C857,'Policy Characteristics'!$C:$C,0))),"",INDEX('Policy Characteristics'!F:F,MATCH($C857,'Policy Characteristics'!$C:$C,0)))</f>
        <v>0</v>
      </c>
      <c r="M857" s="237">
        <f>IF(ISBLANK(INDEX('Policy Characteristics'!G:G,MATCH($C857,'Policy Characteristics'!$C:$C,0))),"",INDEX('Policy Characteristics'!G:G,MATCH($C857,'Policy Characteristics'!$C:$C,0)))</f>
        <v>0.25</v>
      </c>
      <c r="N857" s="237">
        <f>IF(ISBLANK(INDEX('Policy Characteristics'!H:H,MATCH($C857,'Policy Characteristics'!$C:$C,0))),"",INDEX('Policy Characteristics'!H:H,MATCH($C857,'Policy Characteristics'!$C:$C,0)))</f>
        <v>0.01</v>
      </c>
      <c r="O857" s="293" t="str">
        <f>IF(ISBLANK(INDEX('Policy Characteristics'!I:I,MATCH($C857,'Policy Characteristics'!$C:$C,0))),"",INDEX('Policy Characteristics'!I:I,MATCH($C857,'Policy Characteristics'!$C:$C,0)))</f>
        <v>% reduction in energy use</v>
      </c>
      <c r="P857" s="293"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7" s="293" t="str">
        <f>IF(ISBLANK(INDEX('Policy Characteristics'!K:K,MATCH($C857,'Policy Characteristics'!$C:$C,0))),"",INDEX('Policy Characteristics'!K:K,MATCH($C857,'Policy Characteristics'!$C:$C,0)))</f>
        <v>industry-ag-main.html#eff-stds</v>
      </c>
      <c r="R857" s="293" t="str">
        <f>IF(ISBLANK(INDEX('Policy Characteristics'!L:L,MATCH($C857,'Policy Characteristics'!$C:$C,0))),"",INDEX('Policy Characteristics'!L:L,MATCH($C857,'Policy Characteristics'!$C:$C,0)))</f>
        <v>industry-energy-efficiency-standards.html</v>
      </c>
    </row>
    <row r="858" spans="1:18" s="293" customFormat="1" x14ac:dyDescent="0.25">
      <c r="A858" s="293" t="str">
        <f>IF(ISBLANK(INDEX('Policy Characteristics'!A:A,MATCH($C858,'Policy Characteristics'!$C:$C,0))),"",INDEX('Policy Characteristics'!A:A,MATCH($C858,'Policy Characteristics'!$C:$C,0)))</f>
        <v>Industry</v>
      </c>
      <c r="B858" s="294" t="str">
        <f>IF(ISBLANK(INDEX('Policy Characteristics'!B:B,MATCH($C858,'Policy Characteristics'!$C:$C,0))),"",INDEX('Policy Characteristics'!B:B,MATCH($C858,'Policy Characteristics'!$C:$C,0)))</f>
        <v>Industry Energy Efficiency Standards</v>
      </c>
      <c r="C858" s="293" t="str">
        <f t="shared" si="39"/>
        <v>Percentage Improvement in Eqpt Efficiency Standards above BAU</v>
      </c>
      <c r="D858" s="299" t="s">
        <v>763</v>
      </c>
      <c r="E858" s="298" t="s">
        <v>795</v>
      </c>
      <c r="F858" t="s">
        <v>764</v>
      </c>
      <c r="G858" s="298" t="s">
        <v>815</v>
      </c>
      <c r="H858" s="20">
        <v>1068</v>
      </c>
      <c r="I858" s="295" t="s">
        <v>650</v>
      </c>
      <c r="J858" s="296" t="str">
        <f>IF(ISBLANK(INDEX('Policy Characteristics'!D:D,MATCH($C858,'Policy Characteristics'!$C:$C,0))),"",INDEX('Policy Characteristics'!D:D,MATCH($C858,'Policy Characteristics'!$C:$C,0)))</f>
        <v>Industry Energy Efficiency Standards</v>
      </c>
      <c r="K858" s="293" t="str">
        <f>IF(ISBLANK(INDEX('Policy Characteristics'!E:E,MATCH($C858,'Policy Characteristics'!$C:$C,0))),"",INDEX('Policy Characteristics'!E:E,MATCH($C858,'Policy Characteristics'!$C:$C,0)))</f>
        <v>indst efficiency standards</v>
      </c>
      <c r="L858" s="237">
        <f>IF(ISBLANK(INDEX('Policy Characteristics'!F:F,MATCH($C858,'Policy Characteristics'!$C:$C,0))),"",INDEX('Policy Characteristics'!F:F,MATCH($C858,'Policy Characteristics'!$C:$C,0)))</f>
        <v>0</v>
      </c>
      <c r="M858" s="237">
        <f>IF(ISBLANK(INDEX('Policy Characteristics'!G:G,MATCH($C858,'Policy Characteristics'!$C:$C,0))),"",INDEX('Policy Characteristics'!G:G,MATCH($C858,'Policy Characteristics'!$C:$C,0)))</f>
        <v>0.25</v>
      </c>
      <c r="N858" s="237">
        <f>IF(ISBLANK(INDEX('Policy Characteristics'!H:H,MATCH($C858,'Policy Characteristics'!$C:$C,0))),"",INDEX('Policy Characteristics'!H:H,MATCH($C858,'Policy Characteristics'!$C:$C,0)))</f>
        <v>0.01</v>
      </c>
      <c r="O858" s="293" t="str">
        <f>IF(ISBLANK(INDEX('Policy Characteristics'!I:I,MATCH($C858,'Policy Characteristics'!$C:$C,0))),"",INDEX('Policy Characteristics'!I:I,MATCH($C858,'Policy Characteristics'!$C:$C,0)))</f>
        <v>% reduction in energy use</v>
      </c>
      <c r="P858" s="293"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8" s="293" t="str">
        <f>IF(ISBLANK(INDEX('Policy Characteristics'!K:K,MATCH($C858,'Policy Characteristics'!$C:$C,0))),"",INDEX('Policy Characteristics'!K:K,MATCH($C858,'Policy Characteristics'!$C:$C,0)))</f>
        <v>industry-ag-main.html#eff-stds</v>
      </c>
      <c r="R858" s="293" t="str">
        <f>IF(ISBLANK(INDEX('Policy Characteristics'!L:L,MATCH($C858,'Policy Characteristics'!$C:$C,0))),"",INDEX('Policy Characteristics'!L:L,MATCH($C858,'Policy Characteristics'!$C:$C,0)))</f>
        <v>industry-energy-efficiency-standards.html</v>
      </c>
    </row>
    <row r="859" spans="1:18" s="293" customFormat="1" x14ac:dyDescent="0.25">
      <c r="A859" s="293" t="str">
        <f>IF(ISBLANK(INDEX('Policy Characteristics'!A:A,MATCH($C859,'Policy Characteristics'!$C:$C,0))),"",INDEX('Policy Characteristics'!A:A,MATCH($C859,'Policy Characteristics'!$C:$C,0)))</f>
        <v>Industry</v>
      </c>
      <c r="B859" s="294" t="str">
        <f>IF(ISBLANK(INDEX('Policy Characteristics'!B:B,MATCH($C859,'Policy Characteristics'!$C:$C,0))),"",INDEX('Policy Characteristics'!B:B,MATCH($C859,'Policy Characteristics'!$C:$C,0)))</f>
        <v>Industry Energy Efficiency Standards</v>
      </c>
      <c r="C859" s="293" t="str">
        <f t="shared" si="39"/>
        <v>Percentage Improvement in Eqpt Efficiency Standards above BAU</v>
      </c>
      <c r="D859" s="299" t="s">
        <v>763</v>
      </c>
      <c r="E859" s="298" t="s">
        <v>797</v>
      </c>
      <c r="F859" t="s">
        <v>764</v>
      </c>
      <c r="G859" s="298" t="s">
        <v>816</v>
      </c>
      <c r="H859" s="20">
        <v>1069</v>
      </c>
      <c r="I859" s="295" t="s">
        <v>660</v>
      </c>
      <c r="J859" s="296" t="str">
        <f>IF(ISBLANK(INDEX('Policy Characteristics'!D:D,MATCH($C859,'Policy Characteristics'!$C:$C,0))),"",INDEX('Policy Characteristics'!D:D,MATCH($C859,'Policy Characteristics'!$C:$C,0)))</f>
        <v>Industry Energy Efficiency Standards</v>
      </c>
      <c r="K859" s="293" t="str">
        <f>IF(ISBLANK(INDEX('Policy Characteristics'!E:E,MATCH($C859,'Policy Characteristics'!$C:$C,0))),"",INDEX('Policy Characteristics'!E:E,MATCH($C859,'Policy Characteristics'!$C:$C,0)))</f>
        <v>indst efficiency standards</v>
      </c>
      <c r="L859" s="237">
        <f>IF(ISBLANK(INDEX('Policy Characteristics'!F:F,MATCH($C859,'Policy Characteristics'!$C:$C,0))),"",INDEX('Policy Characteristics'!F:F,MATCH($C859,'Policy Characteristics'!$C:$C,0)))</f>
        <v>0</v>
      </c>
      <c r="M859" s="237">
        <f>IF(ISBLANK(INDEX('Policy Characteristics'!G:G,MATCH($C859,'Policy Characteristics'!$C:$C,0))),"",INDEX('Policy Characteristics'!G:G,MATCH($C859,'Policy Characteristics'!$C:$C,0)))</f>
        <v>0.25</v>
      </c>
      <c r="N859" s="237">
        <f>IF(ISBLANK(INDEX('Policy Characteristics'!H:H,MATCH($C859,'Policy Characteristics'!$C:$C,0))),"",INDEX('Policy Characteristics'!H:H,MATCH($C859,'Policy Characteristics'!$C:$C,0)))</f>
        <v>0.01</v>
      </c>
      <c r="O859" s="293" t="str">
        <f>IF(ISBLANK(INDEX('Policy Characteristics'!I:I,MATCH($C859,'Policy Characteristics'!$C:$C,0))),"",INDEX('Policy Characteristics'!I:I,MATCH($C859,'Policy Characteristics'!$C:$C,0)))</f>
        <v>% reduction in energy use</v>
      </c>
      <c r="P859" s="293"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9" s="293" t="str">
        <f>IF(ISBLANK(INDEX('Policy Characteristics'!K:K,MATCH($C859,'Policy Characteristics'!$C:$C,0))),"",INDEX('Policy Characteristics'!K:K,MATCH($C859,'Policy Characteristics'!$C:$C,0)))</f>
        <v>industry-ag-main.html#eff-stds</v>
      </c>
      <c r="R859" s="293" t="str">
        <f>IF(ISBLANK(INDEX('Policy Characteristics'!L:L,MATCH($C859,'Policy Characteristics'!$C:$C,0))),"",INDEX('Policy Characteristics'!L:L,MATCH($C859,'Policy Characteristics'!$C:$C,0)))</f>
        <v>industry-energy-efficiency-standards.html</v>
      </c>
    </row>
    <row r="860" spans="1:18" s="293" customFormat="1" x14ac:dyDescent="0.25">
      <c r="A860" s="293" t="str">
        <f>IF(ISBLANK(INDEX('Policy Characteristics'!A:A,MATCH($C860,'Policy Characteristics'!$C:$C,0))),"",INDEX('Policy Characteristics'!A:A,MATCH($C860,'Policy Characteristics'!$C:$C,0)))</f>
        <v>Industry</v>
      </c>
      <c r="B860" s="294" t="str">
        <f>IF(ISBLANK(INDEX('Policy Characteristics'!B:B,MATCH($C860,'Policy Characteristics'!$C:$C,0))),"",INDEX('Policy Characteristics'!B:B,MATCH($C860,'Policy Characteristics'!$C:$C,0)))</f>
        <v>Industry Energy Efficiency Standards</v>
      </c>
      <c r="C860" s="293" t="str">
        <f t="shared" si="39"/>
        <v>Percentage Improvement in Eqpt Efficiency Standards above BAU</v>
      </c>
      <c r="D860" s="299" t="s">
        <v>763</v>
      </c>
      <c r="E860" s="298" t="s">
        <v>799</v>
      </c>
      <c r="F860" t="s">
        <v>764</v>
      </c>
      <c r="G860" s="298" t="s">
        <v>817</v>
      </c>
      <c r="H860" s="20">
        <v>1070</v>
      </c>
      <c r="I860" s="295" t="s">
        <v>650</v>
      </c>
      <c r="J860" s="296" t="str">
        <f>IF(ISBLANK(INDEX('Policy Characteristics'!D:D,MATCH($C860,'Policy Characteristics'!$C:$C,0))),"",INDEX('Policy Characteristics'!D:D,MATCH($C860,'Policy Characteristics'!$C:$C,0)))</f>
        <v>Industry Energy Efficiency Standards</v>
      </c>
      <c r="K860" s="293" t="str">
        <f>IF(ISBLANK(INDEX('Policy Characteristics'!E:E,MATCH($C860,'Policy Characteristics'!$C:$C,0))),"",INDEX('Policy Characteristics'!E:E,MATCH($C860,'Policy Characteristics'!$C:$C,0)))</f>
        <v>indst efficiency standards</v>
      </c>
      <c r="L860" s="237">
        <f>IF(ISBLANK(INDEX('Policy Characteristics'!F:F,MATCH($C860,'Policy Characteristics'!$C:$C,0))),"",INDEX('Policy Characteristics'!F:F,MATCH($C860,'Policy Characteristics'!$C:$C,0)))</f>
        <v>0</v>
      </c>
      <c r="M860" s="237">
        <f>IF(ISBLANK(INDEX('Policy Characteristics'!G:G,MATCH($C860,'Policy Characteristics'!$C:$C,0))),"",INDEX('Policy Characteristics'!G:G,MATCH($C860,'Policy Characteristics'!$C:$C,0)))</f>
        <v>0.25</v>
      </c>
      <c r="N860" s="237">
        <f>IF(ISBLANK(INDEX('Policy Characteristics'!H:H,MATCH($C860,'Policy Characteristics'!$C:$C,0))),"",INDEX('Policy Characteristics'!H:H,MATCH($C860,'Policy Characteristics'!$C:$C,0)))</f>
        <v>0.01</v>
      </c>
      <c r="O860" s="293" t="str">
        <f>IF(ISBLANK(INDEX('Policy Characteristics'!I:I,MATCH($C860,'Policy Characteristics'!$C:$C,0))),"",INDEX('Policy Characteristics'!I:I,MATCH($C860,'Policy Characteristics'!$C:$C,0)))</f>
        <v>% reduction in energy use</v>
      </c>
      <c r="P860" s="293"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0" s="293" t="str">
        <f>IF(ISBLANK(INDEX('Policy Characteristics'!K:K,MATCH($C860,'Policy Characteristics'!$C:$C,0))),"",INDEX('Policy Characteristics'!K:K,MATCH($C860,'Policy Characteristics'!$C:$C,0)))</f>
        <v>industry-ag-main.html#eff-stds</v>
      </c>
      <c r="R860" s="293" t="str">
        <f>IF(ISBLANK(INDEX('Policy Characteristics'!L:L,MATCH($C860,'Policy Characteristics'!$C:$C,0))),"",INDEX('Policy Characteristics'!L:L,MATCH($C860,'Policy Characteristics'!$C:$C,0)))</f>
        <v>industry-energy-efficiency-standards.html</v>
      </c>
    </row>
    <row r="861" spans="1:18" s="293" customFormat="1" x14ac:dyDescent="0.25">
      <c r="A861" s="293" t="str">
        <f>IF(ISBLANK(INDEX('Policy Characteristics'!A:A,MATCH($C861,'Policy Characteristics'!$C:$C,0))),"",INDEX('Policy Characteristics'!A:A,MATCH($C861,'Policy Characteristics'!$C:$C,0)))</f>
        <v>Industry</v>
      </c>
      <c r="B861" s="294" t="str">
        <f>IF(ISBLANK(INDEX('Policy Characteristics'!B:B,MATCH($C861,'Policy Characteristics'!$C:$C,0))),"",INDEX('Policy Characteristics'!B:B,MATCH($C861,'Policy Characteristics'!$C:$C,0)))</f>
        <v>Industry Energy Efficiency Standards</v>
      </c>
      <c r="C861" s="293" t="str">
        <f t="shared" si="39"/>
        <v>Percentage Improvement in Eqpt Efficiency Standards above BAU</v>
      </c>
      <c r="D861" s="299" t="s">
        <v>763</v>
      </c>
      <c r="E861" s="298" t="s">
        <v>801</v>
      </c>
      <c r="F861" t="s">
        <v>764</v>
      </c>
      <c r="G861" s="298" t="s">
        <v>818</v>
      </c>
      <c r="H861" s="20">
        <v>1071</v>
      </c>
      <c r="I861" s="295" t="s">
        <v>660</v>
      </c>
      <c r="J861" s="296" t="str">
        <f>IF(ISBLANK(INDEX('Policy Characteristics'!D:D,MATCH($C861,'Policy Characteristics'!$C:$C,0))),"",INDEX('Policy Characteristics'!D:D,MATCH($C861,'Policy Characteristics'!$C:$C,0)))</f>
        <v>Industry Energy Efficiency Standards</v>
      </c>
      <c r="K861" s="293" t="str">
        <f>IF(ISBLANK(INDEX('Policy Characteristics'!E:E,MATCH($C861,'Policy Characteristics'!$C:$C,0))),"",INDEX('Policy Characteristics'!E:E,MATCH($C861,'Policy Characteristics'!$C:$C,0)))</f>
        <v>indst efficiency standards</v>
      </c>
      <c r="L861" s="237">
        <f>IF(ISBLANK(INDEX('Policy Characteristics'!F:F,MATCH($C861,'Policy Characteristics'!$C:$C,0))),"",INDEX('Policy Characteristics'!F:F,MATCH($C861,'Policy Characteristics'!$C:$C,0)))</f>
        <v>0</v>
      </c>
      <c r="M861" s="237">
        <f>IF(ISBLANK(INDEX('Policy Characteristics'!G:G,MATCH($C861,'Policy Characteristics'!$C:$C,0))),"",INDEX('Policy Characteristics'!G:G,MATCH($C861,'Policy Characteristics'!$C:$C,0)))</f>
        <v>0.25</v>
      </c>
      <c r="N861" s="237">
        <f>IF(ISBLANK(INDEX('Policy Characteristics'!H:H,MATCH($C861,'Policy Characteristics'!$C:$C,0))),"",INDEX('Policy Characteristics'!H:H,MATCH($C861,'Policy Characteristics'!$C:$C,0)))</f>
        <v>0.01</v>
      </c>
      <c r="O861" s="293" t="str">
        <f>IF(ISBLANK(INDEX('Policy Characteristics'!I:I,MATCH($C861,'Policy Characteristics'!$C:$C,0))),"",INDEX('Policy Characteristics'!I:I,MATCH($C861,'Policy Characteristics'!$C:$C,0)))</f>
        <v>% reduction in energy use</v>
      </c>
      <c r="P861" s="293"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1" s="293" t="str">
        <f>IF(ISBLANK(INDEX('Policy Characteristics'!K:K,MATCH($C861,'Policy Characteristics'!$C:$C,0))),"",INDEX('Policy Characteristics'!K:K,MATCH($C861,'Policy Characteristics'!$C:$C,0)))</f>
        <v>industry-ag-main.html#eff-stds</v>
      </c>
      <c r="R861" s="293" t="str">
        <f>IF(ISBLANK(INDEX('Policy Characteristics'!L:L,MATCH($C861,'Policy Characteristics'!$C:$C,0))),"",INDEX('Policy Characteristics'!L:L,MATCH($C861,'Policy Characteristics'!$C:$C,0)))</f>
        <v>industry-energy-efficiency-standards.html</v>
      </c>
    </row>
    <row r="862" spans="1:18" s="293" customFormat="1" x14ac:dyDescent="0.25">
      <c r="A862" s="293" t="str">
        <f>IF(ISBLANK(INDEX('Policy Characteristics'!A:A,MATCH($C862,'Policy Characteristics'!$C:$C,0))),"",INDEX('Policy Characteristics'!A:A,MATCH($C862,'Policy Characteristics'!$C:$C,0)))</f>
        <v>Industry</v>
      </c>
      <c r="B862" s="294" t="str">
        <f>IF(ISBLANK(INDEX('Policy Characteristics'!B:B,MATCH($C862,'Policy Characteristics'!$C:$C,0))),"",INDEX('Policy Characteristics'!B:B,MATCH($C862,'Policy Characteristics'!$C:$C,0)))</f>
        <v>Industry Energy Efficiency Standards</v>
      </c>
      <c r="C862" s="293" t="str">
        <f t="shared" si="39"/>
        <v>Percentage Improvement in Eqpt Efficiency Standards above BAU</v>
      </c>
      <c r="D862" s="299" t="s">
        <v>763</v>
      </c>
      <c r="E862" s="298" t="s">
        <v>803</v>
      </c>
      <c r="F862" t="s">
        <v>764</v>
      </c>
      <c r="G862" s="298" t="s">
        <v>819</v>
      </c>
      <c r="H862" s="20">
        <v>1072</v>
      </c>
      <c r="I862" s="295" t="s">
        <v>650</v>
      </c>
      <c r="J862" s="296" t="str">
        <f>IF(ISBLANK(INDEX('Policy Characteristics'!D:D,MATCH($C862,'Policy Characteristics'!$C:$C,0))),"",INDEX('Policy Characteristics'!D:D,MATCH($C862,'Policy Characteristics'!$C:$C,0)))</f>
        <v>Industry Energy Efficiency Standards</v>
      </c>
      <c r="K862" s="293" t="str">
        <f>IF(ISBLANK(INDEX('Policy Characteristics'!E:E,MATCH($C862,'Policy Characteristics'!$C:$C,0))),"",INDEX('Policy Characteristics'!E:E,MATCH($C862,'Policy Characteristics'!$C:$C,0)))</f>
        <v>indst efficiency standards</v>
      </c>
      <c r="L862" s="237">
        <f>IF(ISBLANK(INDEX('Policy Characteristics'!F:F,MATCH($C862,'Policy Characteristics'!$C:$C,0))),"",INDEX('Policy Characteristics'!F:F,MATCH($C862,'Policy Characteristics'!$C:$C,0)))</f>
        <v>0</v>
      </c>
      <c r="M862" s="237">
        <f>IF(ISBLANK(INDEX('Policy Characteristics'!G:G,MATCH($C862,'Policy Characteristics'!$C:$C,0))),"",INDEX('Policy Characteristics'!G:G,MATCH($C862,'Policy Characteristics'!$C:$C,0)))</f>
        <v>0.25</v>
      </c>
      <c r="N862" s="237">
        <f>IF(ISBLANK(INDEX('Policy Characteristics'!H:H,MATCH($C862,'Policy Characteristics'!$C:$C,0))),"",INDEX('Policy Characteristics'!H:H,MATCH($C862,'Policy Characteristics'!$C:$C,0)))</f>
        <v>0.01</v>
      </c>
      <c r="O862" s="293" t="str">
        <f>IF(ISBLANK(INDEX('Policy Characteristics'!I:I,MATCH($C862,'Policy Characteristics'!$C:$C,0))),"",INDEX('Policy Characteristics'!I:I,MATCH($C862,'Policy Characteristics'!$C:$C,0)))</f>
        <v>% reduction in energy use</v>
      </c>
      <c r="P862" s="293"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2" s="293" t="str">
        <f>IF(ISBLANK(INDEX('Policy Characteristics'!K:K,MATCH($C862,'Policy Characteristics'!$C:$C,0))),"",INDEX('Policy Characteristics'!K:K,MATCH($C862,'Policy Characteristics'!$C:$C,0)))</f>
        <v>industry-ag-main.html#eff-stds</v>
      </c>
      <c r="R862" s="293" t="str">
        <f>IF(ISBLANK(INDEX('Policy Characteristics'!L:L,MATCH($C862,'Policy Characteristics'!$C:$C,0))),"",INDEX('Policy Characteristics'!L:L,MATCH($C862,'Policy Characteristics'!$C:$C,0)))</f>
        <v>industry-energy-efficiency-standards.html</v>
      </c>
    </row>
    <row r="863" spans="1:18" s="293" customFormat="1" x14ac:dyDescent="0.25">
      <c r="A863" s="293" t="str">
        <f>IF(ISBLANK(INDEX('Policy Characteristics'!A:A,MATCH($C863,'Policy Characteristics'!$C:$C,0))),"",INDEX('Policy Characteristics'!A:A,MATCH($C863,'Policy Characteristics'!$C:$C,0)))</f>
        <v>Industry</v>
      </c>
      <c r="B863" s="294" t="str">
        <f>IF(ISBLANK(INDEX('Policy Characteristics'!B:B,MATCH($C863,'Policy Characteristics'!$C:$C,0))),"",INDEX('Policy Characteristics'!B:B,MATCH($C863,'Policy Characteristics'!$C:$C,0)))</f>
        <v>Industry Energy Efficiency Standards</v>
      </c>
      <c r="C863" s="293" t="str">
        <f t="shared" si="39"/>
        <v>Percentage Improvement in Eqpt Efficiency Standards above BAU</v>
      </c>
      <c r="D863" s="299" t="s">
        <v>763</v>
      </c>
      <c r="E863" s="298" t="s">
        <v>805</v>
      </c>
      <c r="F863" t="s">
        <v>764</v>
      </c>
      <c r="G863" s="298" t="s">
        <v>820</v>
      </c>
      <c r="H863" s="20">
        <v>1073</v>
      </c>
      <c r="I863" s="295" t="s">
        <v>660</v>
      </c>
      <c r="J863" s="296" t="str">
        <f>IF(ISBLANK(INDEX('Policy Characteristics'!D:D,MATCH($C863,'Policy Characteristics'!$C:$C,0))),"",INDEX('Policy Characteristics'!D:D,MATCH($C863,'Policy Characteristics'!$C:$C,0)))</f>
        <v>Industry Energy Efficiency Standards</v>
      </c>
      <c r="K863" s="293" t="str">
        <f>IF(ISBLANK(INDEX('Policy Characteristics'!E:E,MATCH($C863,'Policy Characteristics'!$C:$C,0))),"",INDEX('Policy Characteristics'!E:E,MATCH($C863,'Policy Characteristics'!$C:$C,0)))</f>
        <v>indst efficiency standards</v>
      </c>
      <c r="L863" s="237">
        <f>IF(ISBLANK(INDEX('Policy Characteristics'!F:F,MATCH($C863,'Policy Characteristics'!$C:$C,0))),"",INDEX('Policy Characteristics'!F:F,MATCH($C863,'Policy Characteristics'!$C:$C,0)))</f>
        <v>0</v>
      </c>
      <c r="M863" s="237">
        <f>IF(ISBLANK(INDEX('Policy Characteristics'!G:G,MATCH($C863,'Policy Characteristics'!$C:$C,0))),"",INDEX('Policy Characteristics'!G:G,MATCH($C863,'Policy Characteristics'!$C:$C,0)))</f>
        <v>0.25</v>
      </c>
      <c r="N863" s="237">
        <f>IF(ISBLANK(INDEX('Policy Characteristics'!H:H,MATCH($C863,'Policy Characteristics'!$C:$C,0))),"",INDEX('Policy Characteristics'!H:H,MATCH($C863,'Policy Characteristics'!$C:$C,0)))</f>
        <v>0.01</v>
      </c>
      <c r="O863" s="293" t="str">
        <f>IF(ISBLANK(INDEX('Policy Characteristics'!I:I,MATCH($C863,'Policy Characteristics'!$C:$C,0))),"",INDEX('Policy Characteristics'!I:I,MATCH($C863,'Policy Characteristics'!$C:$C,0)))</f>
        <v>% reduction in energy use</v>
      </c>
      <c r="P863" s="293"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3" s="293" t="str">
        <f>IF(ISBLANK(INDEX('Policy Characteristics'!K:K,MATCH($C863,'Policy Characteristics'!$C:$C,0))),"",INDEX('Policy Characteristics'!K:K,MATCH($C863,'Policy Characteristics'!$C:$C,0)))</f>
        <v>industry-ag-main.html#eff-stds</v>
      </c>
      <c r="R863" s="293" t="str">
        <f>IF(ISBLANK(INDEX('Policy Characteristics'!L:L,MATCH($C863,'Policy Characteristics'!$C:$C,0))),"",INDEX('Policy Characteristics'!L:L,MATCH($C863,'Policy Characteristics'!$C:$C,0)))</f>
        <v>industry-energy-efficiency-standards.html</v>
      </c>
    </row>
    <row r="864" spans="1:18" s="293" customFormat="1" x14ac:dyDescent="0.25">
      <c r="A864" s="293" t="str">
        <f>IF(ISBLANK(INDEX('Policy Characteristics'!A:A,MATCH($C864,'Policy Characteristics'!$C:$C,0))),"",INDEX('Policy Characteristics'!A:A,MATCH($C864,'Policy Characteristics'!$C:$C,0)))</f>
        <v>Industry</v>
      </c>
      <c r="B864" s="294" t="str">
        <f>IF(ISBLANK(INDEX('Policy Characteristics'!B:B,MATCH($C864,'Policy Characteristics'!$C:$C,0))),"",INDEX('Policy Characteristics'!B:B,MATCH($C864,'Policy Characteristics'!$C:$C,0)))</f>
        <v>Industry Energy Efficiency Standards</v>
      </c>
      <c r="C864" s="293" t="str">
        <f t="shared" si="39"/>
        <v>Percentage Improvement in Eqpt Efficiency Standards above BAU</v>
      </c>
      <c r="D864" s="299" t="s">
        <v>763</v>
      </c>
      <c r="E864" s="298" t="s">
        <v>807</v>
      </c>
      <c r="F864" t="s">
        <v>764</v>
      </c>
      <c r="G864" s="298" t="s">
        <v>821</v>
      </c>
      <c r="H864" s="20">
        <v>1074</v>
      </c>
      <c r="I864" s="295" t="s">
        <v>660</v>
      </c>
      <c r="J864" s="296" t="str">
        <f>IF(ISBLANK(INDEX('Policy Characteristics'!D:D,MATCH($C864,'Policy Characteristics'!$C:$C,0))),"",INDEX('Policy Characteristics'!D:D,MATCH($C864,'Policy Characteristics'!$C:$C,0)))</f>
        <v>Industry Energy Efficiency Standards</v>
      </c>
      <c r="K864" s="293" t="str">
        <f>IF(ISBLANK(INDEX('Policy Characteristics'!E:E,MATCH($C864,'Policy Characteristics'!$C:$C,0))),"",INDEX('Policy Characteristics'!E:E,MATCH($C864,'Policy Characteristics'!$C:$C,0)))</f>
        <v>indst efficiency standards</v>
      </c>
      <c r="L864" s="237">
        <f>IF(ISBLANK(INDEX('Policy Characteristics'!F:F,MATCH($C864,'Policy Characteristics'!$C:$C,0))),"",INDEX('Policy Characteristics'!F:F,MATCH($C864,'Policy Characteristics'!$C:$C,0)))</f>
        <v>0</v>
      </c>
      <c r="M864" s="237">
        <f>IF(ISBLANK(INDEX('Policy Characteristics'!G:G,MATCH($C864,'Policy Characteristics'!$C:$C,0))),"",INDEX('Policy Characteristics'!G:G,MATCH($C864,'Policy Characteristics'!$C:$C,0)))</f>
        <v>0.25</v>
      </c>
      <c r="N864" s="237">
        <f>IF(ISBLANK(INDEX('Policy Characteristics'!H:H,MATCH($C864,'Policy Characteristics'!$C:$C,0))),"",INDEX('Policy Characteristics'!H:H,MATCH($C864,'Policy Characteristics'!$C:$C,0)))</f>
        <v>0.01</v>
      </c>
      <c r="O864" s="293" t="str">
        <f>IF(ISBLANK(INDEX('Policy Characteristics'!I:I,MATCH($C864,'Policy Characteristics'!$C:$C,0))),"",INDEX('Policy Characteristics'!I:I,MATCH($C864,'Policy Characteristics'!$C:$C,0)))</f>
        <v>% reduction in energy use</v>
      </c>
      <c r="P864" s="293"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4" s="293" t="str">
        <f>IF(ISBLANK(INDEX('Policy Characteristics'!K:K,MATCH($C864,'Policy Characteristics'!$C:$C,0))),"",INDEX('Policy Characteristics'!K:K,MATCH($C864,'Policy Characteristics'!$C:$C,0)))</f>
        <v>industry-ag-main.html#eff-stds</v>
      </c>
      <c r="R864" s="293" t="str">
        <f>IF(ISBLANK(INDEX('Policy Characteristics'!L:L,MATCH($C864,'Policy Characteristics'!$C:$C,0))),"",INDEX('Policy Characteristics'!L:L,MATCH($C864,'Policy Characteristics'!$C:$C,0)))</f>
        <v>industry-energy-efficiency-standards.html</v>
      </c>
    </row>
    <row r="865" spans="1:18" s="293" customFormat="1" x14ac:dyDescent="0.25">
      <c r="A865" s="293" t="str">
        <f>IF(ISBLANK(INDEX('Policy Characteristics'!A:A,MATCH($C865,'Policy Characteristics'!$C:$C,0))),"",INDEX('Policy Characteristics'!A:A,MATCH($C865,'Policy Characteristics'!$C:$C,0)))</f>
        <v>Industry</v>
      </c>
      <c r="B865" s="294" t="str">
        <f>IF(ISBLANK(INDEX('Policy Characteristics'!B:B,MATCH($C865,'Policy Characteristics'!$C:$C,0))),"",INDEX('Policy Characteristics'!B:B,MATCH($C865,'Policy Characteristics'!$C:$C,0)))</f>
        <v>Industry Energy Efficiency Standards</v>
      </c>
      <c r="C865" s="293" t="str">
        <f t="shared" si="39"/>
        <v>Percentage Improvement in Eqpt Efficiency Standards above BAU</v>
      </c>
      <c r="D865" s="299" t="s">
        <v>763</v>
      </c>
      <c r="E865" s="298" t="s">
        <v>809</v>
      </c>
      <c r="F865" t="s">
        <v>764</v>
      </c>
      <c r="G865" s="298" t="s">
        <v>822</v>
      </c>
      <c r="H865" s="20">
        <v>1075</v>
      </c>
      <c r="I865" s="295" t="s">
        <v>660</v>
      </c>
      <c r="J865" s="296" t="str">
        <f>IF(ISBLANK(INDEX('Policy Characteristics'!D:D,MATCH($C865,'Policy Characteristics'!$C:$C,0))),"",INDEX('Policy Characteristics'!D:D,MATCH($C865,'Policy Characteristics'!$C:$C,0)))</f>
        <v>Industry Energy Efficiency Standards</v>
      </c>
      <c r="K865" s="293" t="str">
        <f>IF(ISBLANK(INDEX('Policy Characteristics'!E:E,MATCH($C865,'Policy Characteristics'!$C:$C,0))),"",INDEX('Policy Characteristics'!E:E,MATCH($C865,'Policy Characteristics'!$C:$C,0)))</f>
        <v>indst efficiency standards</v>
      </c>
      <c r="L865" s="237">
        <f>IF(ISBLANK(INDEX('Policy Characteristics'!F:F,MATCH($C865,'Policy Characteristics'!$C:$C,0))),"",INDEX('Policy Characteristics'!F:F,MATCH($C865,'Policy Characteristics'!$C:$C,0)))</f>
        <v>0</v>
      </c>
      <c r="M865" s="237">
        <f>IF(ISBLANK(INDEX('Policy Characteristics'!G:G,MATCH($C865,'Policy Characteristics'!$C:$C,0))),"",INDEX('Policy Characteristics'!G:G,MATCH($C865,'Policy Characteristics'!$C:$C,0)))</f>
        <v>0.25</v>
      </c>
      <c r="N865" s="237">
        <f>IF(ISBLANK(INDEX('Policy Characteristics'!H:H,MATCH($C865,'Policy Characteristics'!$C:$C,0))),"",INDEX('Policy Characteristics'!H:H,MATCH($C865,'Policy Characteristics'!$C:$C,0)))</f>
        <v>0.01</v>
      </c>
      <c r="O865" s="293" t="str">
        <f>IF(ISBLANK(INDEX('Policy Characteristics'!I:I,MATCH($C865,'Policy Characteristics'!$C:$C,0))),"",INDEX('Policy Characteristics'!I:I,MATCH($C865,'Policy Characteristics'!$C:$C,0)))</f>
        <v>% reduction in energy use</v>
      </c>
      <c r="P865" s="293"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5" s="293" t="str">
        <f>IF(ISBLANK(INDEX('Policy Characteristics'!K:K,MATCH($C865,'Policy Characteristics'!$C:$C,0))),"",INDEX('Policy Characteristics'!K:K,MATCH($C865,'Policy Characteristics'!$C:$C,0)))</f>
        <v>industry-ag-main.html#eff-stds</v>
      </c>
      <c r="R865" s="293" t="str">
        <f>IF(ISBLANK(INDEX('Policy Characteristics'!L:L,MATCH($C865,'Policy Characteristics'!$C:$C,0))),"",INDEX('Policy Characteristics'!L:L,MATCH($C865,'Policy Characteristics'!$C:$C,0)))</f>
        <v>industry-energy-efficiency-standards.html</v>
      </c>
    </row>
    <row r="866" spans="1:18" s="293" customFormat="1" x14ac:dyDescent="0.25">
      <c r="A866" s="293" t="str">
        <f>IF(ISBLANK(INDEX('Policy Characteristics'!A:A,MATCH($C866,'Policy Characteristics'!$C:$C,0))),"",INDEX('Policy Characteristics'!A:A,MATCH($C866,'Policy Characteristics'!$C:$C,0)))</f>
        <v>Industry</v>
      </c>
      <c r="B866" s="294" t="str">
        <f>IF(ISBLANK(INDEX('Policy Characteristics'!B:B,MATCH($C866,'Policy Characteristics'!$C:$C,0))),"",INDEX('Policy Characteristics'!B:B,MATCH($C866,'Policy Characteristics'!$C:$C,0)))</f>
        <v>Industry Energy Efficiency Standards</v>
      </c>
      <c r="C866" s="293" t="str">
        <f t="shared" si="39"/>
        <v>Percentage Improvement in Eqpt Efficiency Standards above BAU</v>
      </c>
      <c r="D866" s="299" t="s">
        <v>763</v>
      </c>
      <c r="E866" s="298" t="s">
        <v>811</v>
      </c>
      <c r="F866" t="s">
        <v>764</v>
      </c>
      <c r="G866" s="298" t="s">
        <v>823</v>
      </c>
      <c r="H866" s="20">
        <v>1076</v>
      </c>
      <c r="I866" s="295" t="s">
        <v>650</v>
      </c>
      <c r="J866" s="296" t="str">
        <f>IF(ISBLANK(INDEX('Policy Characteristics'!D:D,MATCH($C866,'Policy Characteristics'!$C:$C,0))),"",INDEX('Policy Characteristics'!D:D,MATCH($C866,'Policy Characteristics'!$C:$C,0)))</f>
        <v>Industry Energy Efficiency Standards</v>
      </c>
      <c r="K866" s="293" t="str">
        <f>IF(ISBLANK(INDEX('Policy Characteristics'!E:E,MATCH($C866,'Policy Characteristics'!$C:$C,0))),"",INDEX('Policy Characteristics'!E:E,MATCH($C866,'Policy Characteristics'!$C:$C,0)))</f>
        <v>indst efficiency standards</v>
      </c>
      <c r="L866" s="237">
        <f>IF(ISBLANK(INDEX('Policy Characteristics'!F:F,MATCH($C866,'Policy Characteristics'!$C:$C,0))),"",INDEX('Policy Characteristics'!F:F,MATCH($C866,'Policy Characteristics'!$C:$C,0)))</f>
        <v>0</v>
      </c>
      <c r="M866" s="237">
        <f>IF(ISBLANK(INDEX('Policy Characteristics'!G:G,MATCH($C866,'Policy Characteristics'!$C:$C,0))),"",INDEX('Policy Characteristics'!G:G,MATCH($C866,'Policy Characteristics'!$C:$C,0)))</f>
        <v>0.25</v>
      </c>
      <c r="N866" s="237">
        <f>IF(ISBLANK(INDEX('Policy Characteristics'!H:H,MATCH($C866,'Policy Characteristics'!$C:$C,0))),"",INDEX('Policy Characteristics'!H:H,MATCH($C866,'Policy Characteristics'!$C:$C,0)))</f>
        <v>0.01</v>
      </c>
      <c r="O866" s="293" t="str">
        <f>IF(ISBLANK(INDEX('Policy Characteristics'!I:I,MATCH($C866,'Policy Characteristics'!$C:$C,0))),"",INDEX('Policy Characteristics'!I:I,MATCH($C866,'Policy Characteristics'!$C:$C,0)))</f>
        <v>% reduction in energy use</v>
      </c>
      <c r="P866" s="293"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6" s="293" t="str">
        <f>IF(ISBLANK(INDEX('Policy Characteristics'!K:K,MATCH($C866,'Policy Characteristics'!$C:$C,0))),"",INDEX('Policy Characteristics'!K:K,MATCH($C866,'Policy Characteristics'!$C:$C,0)))</f>
        <v>industry-ag-main.html#eff-stds</v>
      </c>
      <c r="R866" s="293" t="str">
        <f>IF(ISBLANK(INDEX('Policy Characteristics'!L:L,MATCH($C866,'Policy Characteristics'!$C:$C,0))),"",INDEX('Policy Characteristics'!L:L,MATCH($C866,'Policy Characteristics'!$C:$C,0)))</f>
        <v>industry-energy-efficiency-standards.html</v>
      </c>
    </row>
    <row r="867" spans="1:18" s="293" customFormat="1" x14ac:dyDescent="0.25">
      <c r="A867" s="293" t="str">
        <f>IF(ISBLANK(INDEX('Policy Characteristics'!A:A,MATCH($C867,'Policy Characteristics'!$C:$C,0))),"",INDEX('Policy Characteristics'!A:A,MATCH($C867,'Policy Characteristics'!$C:$C,0)))</f>
        <v>Industry</v>
      </c>
      <c r="B867" s="294" t="str">
        <f>IF(ISBLANK(INDEX('Policy Characteristics'!B:B,MATCH($C867,'Policy Characteristics'!$C:$C,0))),"",INDEX('Policy Characteristics'!B:B,MATCH($C867,'Policy Characteristics'!$C:$C,0)))</f>
        <v>Industry Energy Efficiency Standards</v>
      </c>
      <c r="C867" s="293" t="str">
        <f t="shared" si="39"/>
        <v>Percentage Improvement in Eqpt Efficiency Standards above BAU</v>
      </c>
      <c r="D867" s="299" t="s">
        <v>763</v>
      </c>
      <c r="E867" s="298" t="s">
        <v>813</v>
      </c>
      <c r="F867" t="s">
        <v>764</v>
      </c>
      <c r="G867" s="298" t="s">
        <v>824</v>
      </c>
      <c r="H867" s="20">
        <v>1077</v>
      </c>
      <c r="I867" s="295" t="s">
        <v>660</v>
      </c>
      <c r="J867" s="296" t="str">
        <f>IF(ISBLANK(INDEX('Policy Characteristics'!D:D,MATCH($C867,'Policy Characteristics'!$C:$C,0))),"",INDEX('Policy Characteristics'!D:D,MATCH($C867,'Policy Characteristics'!$C:$C,0)))</f>
        <v>Industry Energy Efficiency Standards</v>
      </c>
      <c r="K867" s="293" t="str">
        <f>IF(ISBLANK(INDEX('Policy Characteristics'!E:E,MATCH($C867,'Policy Characteristics'!$C:$C,0))),"",INDEX('Policy Characteristics'!E:E,MATCH($C867,'Policy Characteristics'!$C:$C,0)))</f>
        <v>indst efficiency standards</v>
      </c>
      <c r="L867" s="237">
        <f>IF(ISBLANK(INDEX('Policy Characteristics'!F:F,MATCH($C867,'Policy Characteristics'!$C:$C,0))),"",INDEX('Policy Characteristics'!F:F,MATCH($C867,'Policy Characteristics'!$C:$C,0)))</f>
        <v>0</v>
      </c>
      <c r="M867" s="237">
        <f>IF(ISBLANK(INDEX('Policy Characteristics'!G:G,MATCH($C867,'Policy Characteristics'!$C:$C,0))),"",INDEX('Policy Characteristics'!G:G,MATCH($C867,'Policy Characteristics'!$C:$C,0)))</f>
        <v>0.25</v>
      </c>
      <c r="N867" s="237">
        <f>IF(ISBLANK(INDEX('Policy Characteristics'!H:H,MATCH($C867,'Policy Characteristics'!$C:$C,0))),"",INDEX('Policy Characteristics'!H:H,MATCH($C867,'Policy Characteristics'!$C:$C,0)))</f>
        <v>0.01</v>
      </c>
      <c r="O867" s="293" t="str">
        <f>IF(ISBLANK(INDEX('Policy Characteristics'!I:I,MATCH($C867,'Policy Characteristics'!$C:$C,0))),"",INDEX('Policy Characteristics'!I:I,MATCH($C867,'Policy Characteristics'!$C:$C,0)))</f>
        <v>% reduction in energy use</v>
      </c>
      <c r="P867" s="293"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7" s="293" t="str">
        <f>IF(ISBLANK(INDEX('Policy Characteristics'!K:K,MATCH($C867,'Policy Characteristics'!$C:$C,0))),"",INDEX('Policy Characteristics'!K:K,MATCH($C867,'Policy Characteristics'!$C:$C,0)))</f>
        <v>industry-ag-main.html#eff-stds</v>
      </c>
      <c r="R867" s="293" t="str">
        <f>IF(ISBLANK(INDEX('Policy Characteristics'!L:L,MATCH($C867,'Policy Characteristics'!$C:$C,0))),"",INDEX('Policy Characteristics'!L:L,MATCH($C867,'Policy Characteristics'!$C:$C,0)))</f>
        <v>industry-energy-efficiency-standards.html</v>
      </c>
    </row>
    <row r="868" spans="1:18" s="293" customFormat="1" x14ac:dyDescent="0.25">
      <c r="A868" s="293" t="str">
        <f>IF(ISBLANK(INDEX('Policy Characteristics'!A:A,MATCH($C868,'Policy Characteristics'!$C:$C,0))),"",INDEX('Policy Characteristics'!A:A,MATCH($C868,'Policy Characteristics'!$C:$C,0)))</f>
        <v>Industry</v>
      </c>
      <c r="B868" s="294" t="str">
        <f>IF(ISBLANK(INDEX('Policy Characteristics'!B:B,MATCH($C868,'Policy Characteristics'!$C:$C,0))),"",INDEX('Policy Characteristics'!B:B,MATCH($C868,'Policy Characteristics'!$C:$C,0)))</f>
        <v>Industry Energy Efficiency Standards</v>
      </c>
      <c r="C868" s="293" t="str">
        <f t="shared" si="39"/>
        <v>Percentage Improvement in Eqpt Efficiency Standards above BAU</v>
      </c>
      <c r="D868" s="299" t="s">
        <v>765</v>
      </c>
      <c r="E868" s="298" t="s">
        <v>795</v>
      </c>
      <c r="F868" t="s">
        <v>766</v>
      </c>
      <c r="G868" s="298" t="s">
        <v>815</v>
      </c>
      <c r="H868" s="20">
        <v>1078</v>
      </c>
      <c r="I868" s="295" t="s">
        <v>650</v>
      </c>
      <c r="J868" s="296" t="str">
        <f>IF(ISBLANK(INDEX('Policy Characteristics'!D:D,MATCH($C868,'Policy Characteristics'!$C:$C,0))),"",INDEX('Policy Characteristics'!D:D,MATCH($C868,'Policy Characteristics'!$C:$C,0)))</f>
        <v>Industry Energy Efficiency Standards</v>
      </c>
      <c r="K868" s="293" t="str">
        <f>IF(ISBLANK(INDEX('Policy Characteristics'!E:E,MATCH($C868,'Policy Characteristics'!$C:$C,0))),"",INDEX('Policy Characteristics'!E:E,MATCH($C868,'Policy Characteristics'!$C:$C,0)))</f>
        <v>indst efficiency standards</v>
      </c>
      <c r="L868" s="237">
        <f>IF(ISBLANK(INDEX('Policy Characteristics'!F:F,MATCH($C868,'Policy Characteristics'!$C:$C,0))),"",INDEX('Policy Characteristics'!F:F,MATCH($C868,'Policy Characteristics'!$C:$C,0)))</f>
        <v>0</v>
      </c>
      <c r="M868" s="237">
        <f>IF(ISBLANK(INDEX('Policy Characteristics'!G:G,MATCH($C868,'Policy Characteristics'!$C:$C,0))),"",INDEX('Policy Characteristics'!G:G,MATCH($C868,'Policy Characteristics'!$C:$C,0)))</f>
        <v>0.25</v>
      </c>
      <c r="N868" s="237">
        <f>IF(ISBLANK(INDEX('Policy Characteristics'!H:H,MATCH($C868,'Policy Characteristics'!$C:$C,0))),"",INDEX('Policy Characteristics'!H:H,MATCH($C868,'Policy Characteristics'!$C:$C,0)))</f>
        <v>0.01</v>
      </c>
      <c r="O868" s="293" t="str">
        <f>IF(ISBLANK(INDEX('Policy Characteristics'!I:I,MATCH($C868,'Policy Characteristics'!$C:$C,0))),"",INDEX('Policy Characteristics'!I:I,MATCH($C868,'Policy Characteristics'!$C:$C,0)))</f>
        <v>% reduction in energy use</v>
      </c>
      <c r="P868" s="293"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8" s="293" t="str">
        <f>IF(ISBLANK(INDEX('Policy Characteristics'!K:K,MATCH($C868,'Policy Characteristics'!$C:$C,0))),"",INDEX('Policy Characteristics'!K:K,MATCH($C868,'Policy Characteristics'!$C:$C,0)))</f>
        <v>industry-ag-main.html#eff-stds</v>
      </c>
      <c r="R868" s="293" t="str">
        <f>IF(ISBLANK(INDEX('Policy Characteristics'!L:L,MATCH($C868,'Policy Characteristics'!$C:$C,0))),"",INDEX('Policy Characteristics'!L:L,MATCH($C868,'Policy Characteristics'!$C:$C,0)))</f>
        <v>industry-energy-efficiency-standards.html</v>
      </c>
    </row>
    <row r="869" spans="1:18" s="293" customFormat="1" x14ac:dyDescent="0.25">
      <c r="A869" s="293" t="str">
        <f>IF(ISBLANK(INDEX('Policy Characteristics'!A:A,MATCH($C869,'Policy Characteristics'!$C:$C,0))),"",INDEX('Policy Characteristics'!A:A,MATCH($C869,'Policy Characteristics'!$C:$C,0)))</f>
        <v>Industry</v>
      </c>
      <c r="B869" s="294" t="str">
        <f>IF(ISBLANK(INDEX('Policy Characteristics'!B:B,MATCH($C869,'Policy Characteristics'!$C:$C,0))),"",INDEX('Policy Characteristics'!B:B,MATCH($C869,'Policy Characteristics'!$C:$C,0)))</f>
        <v>Industry Energy Efficiency Standards</v>
      </c>
      <c r="C869" s="293" t="str">
        <f t="shared" si="39"/>
        <v>Percentage Improvement in Eqpt Efficiency Standards above BAU</v>
      </c>
      <c r="D869" s="299" t="s">
        <v>765</v>
      </c>
      <c r="E869" s="298" t="s">
        <v>797</v>
      </c>
      <c r="F869" t="s">
        <v>766</v>
      </c>
      <c r="G869" s="298" t="s">
        <v>816</v>
      </c>
      <c r="H869" s="20">
        <v>1079</v>
      </c>
      <c r="I869" s="295" t="s">
        <v>650</v>
      </c>
      <c r="J869" s="296" t="str">
        <f>IF(ISBLANK(INDEX('Policy Characteristics'!D:D,MATCH($C869,'Policy Characteristics'!$C:$C,0))),"",INDEX('Policy Characteristics'!D:D,MATCH($C869,'Policy Characteristics'!$C:$C,0)))</f>
        <v>Industry Energy Efficiency Standards</v>
      </c>
      <c r="K869" s="293" t="str">
        <f>IF(ISBLANK(INDEX('Policy Characteristics'!E:E,MATCH($C869,'Policy Characteristics'!$C:$C,0))),"",INDEX('Policy Characteristics'!E:E,MATCH($C869,'Policy Characteristics'!$C:$C,0)))</f>
        <v>indst efficiency standards</v>
      </c>
      <c r="L869" s="237">
        <f>IF(ISBLANK(INDEX('Policy Characteristics'!F:F,MATCH($C869,'Policy Characteristics'!$C:$C,0))),"",INDEX('Policy Characteristics'!F:F,MATCH($C869,'Policy Characteristics'!$C:$C,0)))</f>
        <v>0</v>
      </c>
      <c r="M869" s="237">
        <f>IF(ISBLANK(INDEX('Policy Characteristics'!G:G,MATCH($C869,'Policy Characteristics'!$C:$C,0))),"",INDEX('Policy Characteristics'!G:G,MATCH($C869,'Policy Characteristics'!$C:$C,0)))</f>
        <v>0.25</v>
      </c>
      <c r="N869" s="237">
        <f>IF(ISBLANK(INDEX('Policy Characteristics'!H:H,MATCH($C869,'Policy Characteristics'!$C:$C,0))),"",INDEX('Policy Characteristics'!H:H,MATCH($C869,'Policy Characteristics'!$C:$C,0)))</f>
        <v>0.01</v>
      </c>
      <c r="O869" s="293" t="str">
        <f>IF(ISBLANK(INDEX('Policy Characteristics'!I:I,MATCH($C869,'Policy Characteristics'!$C:$C,0))),"",INDEX('Policy Characteristics'!I:I,MATCH($C869,'Policy Characteristics'!$C:$C,0)))</f>
        <v>% reduction in energy use</v>
      </c>
      <c r="P869" s="293"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9" s="293" t="str">
        <f>IF(ISBLANK(INDEX('Policy Characteristics'!K:K,MATCH($C869,'Policy Characteristics'!$C:$C,0))),"",INDEX('Policy Characteristics'!K:K,MATCH($C869,'Policy Characteristics'!$C:$C,0)))</f>
        <v>industry-ag-main.html#eff-stds</v>
      </c>
      <c r="R869" s="293" t="str">
        <f>IF(ISBLANK(INDEX('Policy Characteristics'!L:L,MATCH($C869,'Policy Characteristics'!$C:$C,0))),"",INDEX('Policy Characteristics'!L:L,MATCH($C869,'Policy Characteristics'!$C:$C,0)))</f>
        <v>industry-energy-efficiency-standards.html</v>
      </c>
    </row>
    <row r="870" spans="1:18" s="293" customFormat="1" x14ac:dyDescent="0.25">
      <c r="A870" s="293" t="str">
        <f>IF(ISBLANK(INDEX('Policy Characteristics'!A:A,MATCH($C870,'Policy Characteristics'!$C:$C,0))),"",INDEX('Policy Characteristics'!A:A,MATCH($C870,'Policy Characteristics'!$C:$C,0)))</f>
        <v>Industry</v>
      </c>
      <c r="B870" s="294" t="str">
        <f>IF(ISBLANK(INDEX('Policy Characteristics'!B:B,MATCH($C870,'Policy Characteristics'!$C:$C,0))),"",INDEX('Policy Characteristics'!B:B,MATCH($C870,'Policy Characteristics'!$C:$C,0)))</f>
        <v>Industry Energy Efficiency Standards</v>
      </c>
      <c r="C870" s="293" t="str">
        <f t="shared" si="39"/>
        <v>Percentage Improvement in Eqpt Efficiency Standards above BAU</v>
      </c>
      <c r="D870" s="299" t="s">
        <v>765</v>
      </c>
      <c r="E870" s="298" t="s">
        <v>799</v>
      </c>
      <c r="F870" t="s">
        <v>766</v>
      </c>
      <c r="G870" s="298" t="s">
        <v>817</v>
      </c>
      <c r="H870" s="20">
        <v>1080</v>
      </c>
      <c r="I870" s="295" t="s">
        <v>650</v>
      </c>
      <c r="J870" s="296" t="str">
        <f>IF(ISBLANK(INDEX('Policy Characteristics'!D:D,MATCH($C870,'Policy Characteristics'!$C:$C,0))),"",INDEX('Policy Characteristics'!D:D,MATCH($C870,'Policy Characteristics'!$C:$C,0)))</f>
        <v>Industry Energy Efficiency Standards</v>
      </c>
      <c r="K870" s="293" t="str">
        <f>IF(ISBLANK(INDEX('Policy Characteristics'!E:E,MATCH($C870,'Policy Characteristics'!$C:$C,0))),"",INDEX('Policy Characteristics'!E:E,MATCH($C870,'Policy Characteristics'!$C:$C,0)))</f>
        <v>indst efficiency standards</v>
      </c>
      <c r="L870" s="237">
        <f>IF(ISBLANK(INDEX('Policy Characteristics'!F:F,MATCH($C870,'Policy Characteristics'!$C:$C,0))),"",INDEX('Policy Characteristics'!F:F,MATCH($C870,'Policy Characteristics'!$C:$C,0)))</f>
        <v>0</v>
      </c>
      <c r="M870" s="237">
        <f>IF(ISBLANK(INDEX('Policy Characteristics'!G:G,MATCH($C870,'Policy Characteristics'!$C:$C,0))),"",INDEX('Policy Characteristics'!G:G,MATCH($C870,'Policy Characteristics'!$C:$C,0)))</f>
        <v>0.25</v>
      </c>
      <c r="N870" s="237">
        <f>IF(ISBLANK(INDEX('Policy Characteristics'!H:H,MATCH($C870,'Policy Characteristics'!$C:$C,0))),"",INDEX('Policy Characteristics'!H:H,MATCH($C870,'Policy Characteristics'!$C:$C,0)))</f>
        <v>0.01</v>
      </c>
      <c r="O870" s="293" t="str">
        <f>IF(ISBLANK(INDEX('Policy Characteristics'!I:I,MATCH($C870,'Policy Characteristics'!$C:$C,0))),"",INDEX('Policy Characteristics'!I:I,MATCH($C870,'Policy Characteristics'!$C:$C,0)))</f>
        <v>% reduction in energy use</v>
      </c>
      <c r="P870" s="293"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0" s="293" t="str">
        <f>IF(ISBLANK(INDEX('Policy Characteristics'!K:K,MATCH($C870,'Policy Characteristics'!$C:$C,0))),"",INDEX('Policy Characteristics'!K:K,MATCH($C870,'Policy Characteristics'!$C:$C,0)))</f>
        <v>industry-ag-main.html#eff-stds</v>
      </c>
      <c r="R870" s="293" t="str">
        <f>IF(ISBLANK(INDEX('Policy Characteristics'!L:L,MATCH($C870,'Policy Characteristics'!$C:$C,0))),"",INDEX('Policy Characteristics'!L:L,MATCH($C870,'Policy Characteristics'!$C:$C,0)))</f>
        <v>industry-energy-efficiency-standards.html</v>
      </c>
    </row>
    <row r="871" spans="1:18" s="293" customFormat="1" x14ac:dyDescent="0.25">
      <c r="A871" s="293" t="str">
        <f>IF(ISBLANK(INDEX('Policy Characteristics'!A:A,MATCH($C871,'Policy Characteristics'!$C:$C,0))),"",INDEX('Policy Characteristics'!A:A,MATCH($C871,'Policy Characteristics'!$C:$C,0)))</f>
        <v>Industry</v>
      </c>
      <c r="B871" s="294" t="str">
        <f>IF(ISBLANK(INDEX('Policy Characteristics'!B:B,MATCH($C871,'Policy Characteristics'!$C:$C,0))),"",INDEX('Policy Characteristics'!B:B,MATCH($C871,'Policy Characteristics'!$C:$C,0)))</f>
        <v>Industry Energy Efficiency Standards</v>
      </c>
      <c r="C871" s="293" t="str">
        <f t="shared" si="39"/>
        <v>Percentage Improvement in Eqpt Efficiency Standards above BAU</v>
      </c>
      <c r="D871" s="299" t="s">
        <v>765</v>
      </c>
      <c r="E871" s="298" t="s">
        <v>801</v>
      </c>
      <c r="F871" t="s">
        <v>766</v>
      </c>
      <c r="G871" s="298" t="s">
        <v>818</v>
      </c>
      <c r="H871" s="20">
        <v>1081</v>
      </c>
      <c r="I871" s="295" t="s">
        <v>660</v>
      </c>
      <c r="J871" s="296" t="str">
        <f>IF(ISBLANK(INDEX('Policy Characteristics'!D:D,MATCH($C871,'Policy Characteristics'!$C:$C,0))),"",INDEX('Policy Characteristics'!D:D,MATCH($C871,'Policy Characteristics'!$C:$C,0)))</f>
        <v>Industry Energy Efficiency Standards</v>
      </c>
      <c r="K871" s="293" t="str">
        <f>IF(ISBLANK(INDEX('Policy Characteristics'!E:E,MATCH($C871,'Policy Characteristics'!$C:$C,0))),"",INDEX('Policy Characteristics'!E:E,MATCH($C871,'Policy Characteristics'!$C:$C,0)))</f>
        <v>indst efficiency standards</v>
      </c>
      <c r="L871" s="237">
        <f>IF(ISBLANK(INDEX('Policy Characteristics'!F:F,MATCH($C871,'Policy Characteristics'!$C:$C,0))),"",INDEX('Policy Characteristics'!F:F,MATCH($C871,'Policy Characteristics'!$C:$C,0)))</f>
        <v>0</v>
      </c>
      <c r="M871" s="237">
        <f>IF(ISBLANK(INDEX('Policy Characteristics'!G:G,MATCH($C871,'Policy Characteristics'!$C:$C,0))),"",INDEX('Policy Characteristics'!G:G,MATCH($C871,'Policy Characteristics'!$C:$C,0)))</f>
        <v>0.25</v>
      </c>
      <c r="N871" s="237">
        <f>IF(ISBLANK(INDEX('Policy Characteristics'!H:H,MATCH($C871,'Policy Characteristics'!$C:$C,0))),"",INDEX('Policy Characteristics'!H:H,MATCH($C871,'Policy Characteristics'!$C:$C,0)))</f>
        <v>0.01</v>
      </c>
      <c r="O871" s="293" t="str">
        <f>IF(ISBLANK(INDEX('Policy Characteristics'!I:I,MATCH($C871,'Policy Characteristics'!$C:$C,0))),"",INDEX('Policy Characteristics'!I:I,MATCH($C871,'Policy Characteristics'!$C:$C,0)))</f>
        <v>% reduction in energy use</v>
      </c>
      <c r="P871" s="293"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1" s="293" t="str">
        <f>IF(ISBLANK(INDEX('Policy Characteristics'!K:K,MATCH($C871,'Policy Characteristics'!$C:$C,0))),"",INDEX('Policy Characteristics'!K:K,MATCH($C871,'Policy Characteristics'!$C:$C,0)))</f>
        <v>industry-ag-main.html#eff-stds</v>
      </c>
      <c r="R871" s="293" t="str">
        <f>IF(ISBLANK(INDEX('Policy Characteristics'!L:L,MATCH($C871,'Policy Characteristics'!$C:$C,0))),"",INDEX('Policy Characteristics'!L:L,MATCH($C871,'Policy Characteristics'!$C:$C,0)))</f>
        <v>industry-energy-efficiency-standards.html</v>
      </c>
    </row>
    <row r="872" spans="1:18" s="293" customFormat="1" x14ac:dyDescent="0.25">
      <c r="A872" s="293" t="str">
        <f>IF(ISBLANK(INDEX('Policy Characteristics'!A:A,MATCH($C872,'Policy Characteristics'!$C:$C,0))),"",INDEX('Policy Characteristics'!A:A,MATCH($C872,'Policy Characteristics'!$C:$C,0)))</f>
        <v>Industry</v>
      </c>
      <c r="B872" s="294" t="str">
        <f>IF(ISBLANK(INDEX('Policy Characteristics'!B:B,MATCH($C872,'Policy Characteristics'!$C:$C,0))),"",INDEX('Policy Characteristics'!B:B,MATCH($C872,'Policy Characteristics'!$C:$C,0)))</f>
        <v>Industry Energy Efficiency Standards</v>
      </c>
      <c r="C872" s="293" t="str">
        <f t="shared" si="39"/>
        <v>Percentage Improvement in Eqpt Efficiency Standards above BAU</v>
      </c>
      <c r="D872" s="299" t="s">
        <v>765</v>
      </c>
      <c r="E872" s="298" t="s">
        <v>803</v>
      </c>
      <c r="F872" t="s">
        <v>766</v>
      </c>
      <c r="G872" s="298" t="s">
        <v>819</v>
      </c>
      <c r="H872" s="20">
        <v>1082</v>
      </c>
      <c r="I872" s="295" t="s">
        <v>650</v>
      </c>
      <c r="J872" s="296" t="str">
        <f>IF(ISBLANK(INDEX('Policy Characteristics'!D:D,MATCH($C872,'Policy Characteristics'!$C:$C,0))),"",INDEX('Policy Characteristics'!D:D,MATCH($C872,'Policy Characteristics'!$C:$C,0)))</f>
        <v>Industry Energy Efficiency Standards</v>
      </c>
      <c r="K872" s="293" t="str">
        <f>IF(ISBLANK(INDEX('Policy Characteristics'!E:E,MATCH($C872,'Policy Characteristics'!$C:$C,0))),"",INDEX('Policy Characteristics'!E:E,MATCH($C872,'Policy Characteristics'!$C:$C,0)))</f>
        <v>indst efficiency standards</v>
      </c>
      <c r="L872" s="237">
        <f>IF(ISBLANK(INDEX('Policy Characteristics'!F:F,MATCH($C872,'Policy Characteristics'!$C:$C,0))),"",INDEX('Policy Characteristics'!F:F,MATCH($C872,'Policy Characteristics'!$C:$C,0)))</f>
        <v>0</v>
      </c>
      <c r="M872" s="237">
        <f>IF(ISBLANK(INDEX('Policy Characteristics'!G:G,MATCH($C872,'Policy Characteristics'!$C:$C,0))),"",INDEX('Policy Characteristics'!G:G,MATCH($C872,'Policy Characteristics'!$C:$C,0)))</f>
        <v>0.25</v>
      </c>
      <c r="N872" s="237">
        <f>IF(ISBLANK(INDEX('Policy Characteristics'!H:H,MATCH($C872,'Policy Characteristics'!$C:$C,0))),"",INDEX('Policy Characteristics'!H:H,MATCH($C872,'Policy Characteristics'!$C:$C,0)))</f>
        <v>0.01</v>
      </c>
      <c r="O872" s="293" t="str">
        <f>IF(ISBLANK(INDEX('Policy Characteristics'!I:I,MATCH($C872,'Policy Characteristics'!$C:$C,0))),"",INDEX('Policy Characteristics'!I:I,MATCH($C872,'Policy Characteristics'!$C:$C,0)))</f>
        <v>% reduction in energy use</v>
      </c>
      <c r="P872" s="293"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2" s="293" t="str">
        <f>IF(ISBLANK(INDEX('Policy Characteristics'!K:K,MATCH($C872,'Policy Characteristics'!$C:$C,0))),"",INDEX('Policy Characteristics'!K:K,MATCH($C872,'Policy Characteristics'!$C:$C,0)))</f>
        <v>industry-ag-main.html#eff-stds</v>
      </c>
      <c r="R872" s="293" t="str">
        <f>IF(ISBLANK(INDEX('Policy Characteristics'!L:L,MATCH($C872,'Policy Characteristics'!$C:$C,0))),"",INDEX('Policy Characteristics'!L:L,MATCH($C872,'Policy Characteristics'!$C:$C,0)))</f>
        <v>industry-energy-efficiency-standards.html</v>
      </c>
    </row>
    <row r="873" spans="1:18" s="293" customFormat="1" x14ac:dyDescent="0.25">
      <c r="A873" s="293" t="str">
        <f>IF(ISBLANK(INDEX('Policy Characteristics'!A:A,MATCH($C873,'Policy Characteristics'!$C:$C,0))),"",INDEX('Policy Characteristics'!A:A,MATCH($C873,'Policy Characteristics'!$C:$C,0)))</f>
        <v>Industry</v>
      </c>
      <c r="B873" s="294" t="str">
        <f>IF(ISBLANK(INDEX('Policy Characteristics'!B:B,MATCH($C873,'Policy Characteristics'!$C:$C,0))),"",INDEX('Policy Characteristics'!B:B,MATCH($C873,'Policy Characteristics'!$C:$C,0)))</f>
        <v>Industry Energy Efficiency Standards</v>
      </c>
      <c r="C873" s="293" t="str">
        <f t="shared" si="39"/>
        <v>Percentage Improvement in Eqpt Efficiency Standards above BAU</v>
      </c>
      <c r="D873" s="299" t="s">
        <v>765</v>
      </c>
      <c r="E873" s="298" t="s">
        <v>805</v>
      </c>
      <c r="F873" t="s">
        <v>766</v>
      </c>
      <c r="G873" s="298" t="s">
        <v>820</v>
      </c>
      <c r="H873" s="20">
        <v>1083</v>
      </c>
      <c r="I873" s="295" t="s">
        <v>660</v>
      </c>
      <c r="J873" s="296" t="str">
        <f>IF(ISBLANK(INDEX('Policy Characteristics'!D:D,MATCH($C873,'Policy Characteristics'!$C:$C,0))),"",INDEX('Policy Characteristics'!D:D,MATCH($C873,'Policy Characteristics'!$C:$C,0)))</f>
        <v>Industry Energy Efficiency Standards</v>
      </c>
      <c r="K873" s="293" t="str">
        <f>IF(ISBLANK(INDEX('Policy Characteristics'!E:E,MATCH($C873,'Policy Characteristics'!$C:$C,0))),"",INDEX('Policy Characteristics'!E:E,MATCH($C873,'Policy Characteristics'!$C:$C,0)))</f>
        <v>indst efficiency standards</v>
      </c>
      <c r="L873" s="237">
        <f>IF(ISBLANK(INDEX('Policy Characteristics'!F:F,MATCH($C873,'Policy Characteristics'!$C:$C,0))),"",INDEX('Policy Characteristics'!F:F,MATCH($C873,'Policy Characteristics'!$C:$C,0)))</f>
        <v>0</v>
      </c>
      <c r="M873" s="237">
        <f>IF(ISBLANK(INDEX('Policy Characteristics'!G:G,MATCH($C873,'Policy Characteristics'!$C:$C,0))),"",INDEX('Policy Characteristics'!G:G,MATCH($C873,'Policy Characteristics'!$C:$C,0)))</f>
        <v>0.25</v>
      </c>
      <c r="N873" s="237">
        <f>IF(ISBLANK(INDEX('Policy Characteristics'!H:H,MATCH($C873,'Policy Characteristics'!$C:$C,0))),"",INDEX('Policy Characteristics'!H:H,MATCH($C873,'Policy Characteristics'!$C:$C,0)))</f>
        <v>0.01</v>
      </c>
      <c r="O873" s="293" t="str">
        <f>IF(ISBLANK(INDEX('Policy Characteristics'!I:I,MATCH($C873,'Policy Characteristics'!$C:$C,0))),"",INDEX('Policy Characteristics'!I:I,MATCH($C873,'Policy Characteristics'!$C:$C,0)))</f>
        <v>% reduction in energy use</v>
      </c>
      <c r="P873" s="293"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3" s="293" t="str">
        <f>IF(ISBLANK(INDEX('Policy Characteristics'!K:K,MATCH($C873,'Policy Characteristics'!$C:$C,0))),"",INDEX('Policy Characteristics'!K:K,MATCH($C873,'Policy Characteristics'!$C:$C,0)))</f>
        <v>industry-ag-main.html#eff-stds</v>
      </c>
      <c r="R873" s="293" t="str">
        <f>IF(ISBLANK(INDEX('Policy Characteristics'!L:L,MATCH($C873,'Policy Characteristics'!$C:$C,0))),"",INDEX('Policy Characteristics'!L:L,MATCH($C873,'Policy Characteristics'!$C:$C,0)))</f>
        <v>industry-energy-efficiency-standards.html</v>
      </c>
    </row>
    <row r="874" spans="1:18" s="293" customFormat="1" x14ac:dyDescent="0.25">
      <c r="A874" s="293" t="str">
        <f>IF(ISBLANK(INDEX('Policy Characteristics'!A:A,MATCH($C874,'Policy Characteristics'!$C:$C,0))),"",INDEX('Policy Characteristics'!A:A,MATCH($C874,'Policy Characteristics'!$C:$C,0)))</f>
        <v>Industry</v>
      </c>
      <c r="B874" s="294" t="str">
        <f>IF(ISBLANK(INDEX('Policy Characteristics'!B:B,MATCH($C874,'Policy Characteristics'!$C:$C,0))),"",INDEX('Policy Characteristics'!B:B,MATCH($C874,'Policy Characteristics'!$C:$C,0)))</f>
        <v>Industry Energy Efficiency Standards</v>
      </c>
      <c r="C874" s="293" t="str">
        <f t="shared" si="39"/>
        <v>Percentage Improvement in Eqpt Efficiency Standards above BAU</v>
      </c>
      <c r="D874" s="299" t="s">
        <v>765</v>
      </c>
      <c r="E874" s="298" t="s">
        <v>807</v>
      </c>
      <c r="F874" t="s">
        <v>766</v>
      </c>
      <c r="G874" s="298" t="s">
        <v>821</v>
      </c>
      <c r="H874" s="20">
        <v>1084</v>
      </c>
      <c r="I874" s="295" t="s">
        <v>660</v>
      </c>
      <c r="J874" s="296" t="str">
        <f>IF(ISBLANK(INDEX('Policy Characteristics'!D:D,MATCH($C874,'Policy Characteristics'!$C:$C,0))),"",INDEX('Policy Characteristics'!D:D,MATCH($C874,'Policy Characteristics'!$C:$C,0)))</f>
        <v>Industry Energy Efficiency Standards</v>
      </c>
      <c r="K874" s="293" t="str">
        <f>IF(ISBLANK(INDEX('Policy Characteristics'!E:E,MATCH($C874,'Policy Characteristics'!$C:$C,0))),"",INDEX('Policy Characteristics'!E:E,MATCH($C874,'Policy Characteristics'!$C:$C,0)))</f>
        <v>indst efficiency standards</v>
      </c>
      <c r="L874" s="237">
        <f>IF(ISBLANK(INDEX('Policy Characteristics'!F:F,MATCH($C874,'Policy Characteristics'!$C:$C,0))),"",INDEX('Policy Characteristics'!F:F,MATCH($C874,'Policy Characteristics'!$C:$C,0)))</f>
        <v>0</v>
      </c>
      <c r="M874" s="237">
        <f>IF(ISBLANK(INDEX('Policy Characteristics'!G:G,MATCH($C874,'Policy Characteristics'!$C:$C,0))),"",INDEX('Policy Characteristics'!G:G,MATCH($C874,'Policy Characteristics'!$C:$C,0)))</f>
        <v>0.25</v>
      </c>
      <c r="N874" s="237">
        <f>IF(ISBLANK(INDEX('Policy Characteristics'!H:H,MATCH($C874,'Policy Characteristics'!$C:$C,0))),"",INDEX('Policy Characteristics'!H:H,MATCH($C874,'Policy Characteristics'!$C:$C,0)))</f>
        <v>0.01</v>
      </c>
      <c r="O874" s="293" t="str">
        <f>IF(ISBLANK(INDEX('Policy Characteristics'!I:I,MATCH($C874,'Policy Characteristics'!$C:$C,0))),"",INDEX('Policy Characteristics'!I:I,MATCH($C874,'Policy Characteristics'!$C:$C,0)))</f>
        <v>% reduction in energy use</v>
      </c>
      <c r="P874" s="293"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4" s="293" t="str">
        <f>IF(ISBLANK(INDEX('Policy Characteristics'!K:K,MATCH($C874,'Policy Characteristics'!$C:$C,0))),"",INDEX('Policy Characteristics'!K:K,MATCH($C874,'Policy Characteristics'!$C:$C,0)))</f>
        <v>industry-ag-main.html#eff-stds</v>
      </c>
      <c r="R874" s="293" t="str">
        <f>IF(ISBLANK(INDEX('Policy Characteristics'!L:L,MATCH($C874,'Policy Characteristics'!$C:$C,0))),"",INDEX('Policy Characteristics'!L:L,MATCH($C874,'Policy Characteristics'!$C:$C,0)))</f>
        <v>industry-energy-efficiency-standards.html</v>
      </c>
    </row>
    <row r="875" spans="1:18" s="293" customFormat="1" x14ac:dyDescent="0.25">
      <c r="A875" s="293" t="str">
        <f>IF(ISBLANK(INDEX('Policy Characteristics'!A:A,MATCH($C875,'Policy Characteristics'!$C:$C,0))),"",INDEX('Policy Characteristics'!A:A,MATCH($C875,'Policy Characteristics'!$C:$C,0)))</f>
        <v>Industry</v>
      </c>
      <c r="B875" s="294" t="str">
        <f>IF(ISBLANK(INDEX('Policy Characteristics'!B:B,MATCH($C875,'Policy Characteristics'!$C:$C,0))),"",INDEX('Policy Characteristics'!B:B,MATCH($C875,'Policy Characteristics'!$C:$C,0)))</f>
        <v>Industry Energy Efficiency Standards</v>
      </c>
      <c r="C875" s="293" t="str">
        <f t="shared" si="39"/>
        <v>Percentage Improvement in Eqpt Efficiency Standards above BAU</v>
      </c>
      <c r="D875" s="299" t="s">
        <v>765</v>
      </c>
      <c r="E875" s="298" t="s">
        <v>809</v>
      </c>
      <c r="F875" t="s">
        <v>766</v>
      </c>
      <c r="G875" s="298" t="s">
        <v>822</v>
      </c>
      <c r="H875" s="20">
        <v>1085</v>
      </c>
      <c r="I875" s="295" t="s">
        <v>650</v>
      </c>
      <c r="J875" s="296" t="str">
        <f>IF(ISBLANK(INDEX('Policy Characteristics'!D:D,MATCH($C875,'Policy Characteristics'!$C:$C,0))),"",INDEX('Policy Characteristics'!D:D,MATCH($C875,'Policy Characteristics'!$C:$C,0)))</f>
        <v>Industry Energy Efficiency Standards</v>
      </c>
      <c r="K875" s="293" t="str">
        <f>IF(ISBLANK(INDEX('Policy Characteristics'!E:E,MATCH($C875,'Policy Characteristics'!$C:$C,0))),"",INDEX('Policy Characteristics'!E:E,MATCH($C875,'Policy Characteristics'!$C:$C,0)))</f>
        <v>indst efficiency standards</v>
      </c>
      <c r="L875" s="237">
        <f>IF(ISBLANK(INDEX('Policy Characteristics'!F:F,MATCH($C875,'Policy Characteristics'!$C:$C,0))),"",INDEX('Policy Characteristics'!F:F,MATCH($C875,'Policy Characteristics'!$C:$C,0)))</f>
        <v>0</v>
      </c>
      <c r="M875" s="237">
        <f>IF(ISBLANK(INDEX('Policy Characteristics'!G:G,MATCH($C875,'Policy Characteristics'!$C:$C,0))),"",INDEX('Policy Characteristics'!G:G,MATCH($C875,'Policy Characteristics'!$C:$C,0)))</f>
        <v>0.25</v>
      </c>
      <c r="N875" s="237">
        <f>IF(ISBLANK(INDEX('Policy Characteristics'!H:H,MATCH($C875,'Policy Characteristics'!$C:$C,0))),"",INDEX('Policy Characteristics'!H:H,MATCH($C875,'Policy Characteristics'!$C:$C,0)))</f>
        <v>0.01</v>
      </c>
      <c r="O875" s="293" t="str">
        <f>IF(ISBLANK(INDEX('Policy Characteristics'!I:I,MATCH($C875,'Policy Characteristics'!$C:$C,0))),"",INDEX('Policy Characteristics'!I:I,MATCH($C875,'Policy Characteristics'!$C:$C,0)))</f>
        <v>% reduction in energy use</v>
      </c>
      <c r="P875" s="293"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5" s="293" t="str">
        <f>IF(ISBLANK(INDEX('Policy Characteristics'!K:K,MATCH($C875,'Policy Characteristics'!$C:$C,0))),"",INDEX('Policy Characteristics'!K:K,MATCH($C875,'Policy Characteristics'!$C:$C,0)))</f>
        <v>industry-ag-main.html#eff-stds</v>
      </c>
      <c r="R875" s="293" t="str">
        <f>IF(ISBLANK(INDEX('Policy Characteristics'!L:L,MATCH($C875,'Policy Characteristics'!$C:$C,0))),"",INDEX('Policy Characteristics'!L:L,MATCH($C875,'Policy Characteristics'!$C:$C,0)))</f>
        <v>industry-energy-efficiency-standards.html</v>
      </c>
    </row>
    <row r="876" spans="1:18" s="293" customFormat="1" x14ac:dyDescent="0.25">
      <c r="A876" s="293" t="str">
        <f>IF(ISBLANK(INDEX('Policy Characteristics'!A:A,MATCH($C876,'Policy Characteristics'!$C:$C,0))),"",INDEX('Policy Characteristics'!A:A,MATCH($C876,'Policy Characteristics'!$C:$C,0)))</f>
        <v>Industry</v>
      </c>
      <c r="B876" s="294" t="str">
        <f>IF(ISBLANK(INDEX('Policy Characteristics'!B:B,MATCH($C876,'Policy Characteristics'!$C:$C,0))),"",INDEX('Policy Characteristics'!B:B,MATCH($C876,'Policy Characteristics'!$C:$C,0)))</f>
        <v>Industry Energy Efficiency Standards</v>
      </c>
      <c r="C876" s="293" t="str">
        <f t="shared" si="39"/>
        <v>Percentage Improvement in Eqpt Efficiency Standards above BAU</v>
      </c>
      <c r="D876" s="299" t="s">
        <v>765</v>
      </c>
      <c r="E876" s="298" t="s">
        <v>811</v>
      </c>
      <c r="F876" t="s">
        <v>766</v>
      </c>
      <c r="G876" s="298" t="s">
        <v>823</v>
      </c>
      <c r="H876" s="20">
        <v>1086</v>
      </c>
      <c r="I876" s="295" t="s">
        <v>650</v>
      </c>
      <c r="J876" s="296" t="str">
        <f>IF(ISBLANK(INDEX('Policy Characteristics'!D:D,MATCH($C876,'Policy Characteristics'!$C:$C,0))),"",INDEX('Policy Characteristics'!D:D,MATCH($C876,'Policy Characteristics'!$C:$C,0)))</f>
        <v>Industry Energy Efficiency Standards</v>
      </c>
      <c r="K876" s="293" t="str">
        <f>IF(ISBLANK(INDEX('Policy Characteristics'!E:E,MATCH($C876,'Policy Characteristics'!$C:$C,0))),"",INDEX('Policy Characteristics'!E:E,MATCH($C876,'Policy Characteristics'!$C:$C,0)))</f>
        <v>indst efficiency standards</v>
      </c>
      <c r="L876" s="237">
        <f>IF(ISBLANK(INDEX('Policy Characteristics'!F:F,MATCH($C876,'Policy Characteristics'!$C:$C,0))),"",INDEX('Policy Characteristics'!F:F,MATCH($C876,'Policy Characteristics'!$C:$C,0)))</f>
        <v>0</v>
      </c>
      <c r="M876" s="237">
        <f>IF(ISBLANK(INDEX('Policy Characteristics'!G:G,MATCH($C876,'Policy Characteristics'!$C:$C,0))),"",INDEX('Policy Characteristics'!G:G,MATCH($C876,'Policy Characteristics'!$C:$C,0)))</f>
        <v>0.25</v>
      </c>
      <c r="N876" s="237">
        <f>IF(ISBLANK(INDEX('Policy Characteristics'!H:H,MATCH($C876,'Policy Characteristics'!$C:$C,0))),"",INDEX('Policy Characteristics'!H:H,MATCH($C876,'Policy Characteristics'!$C:$C,0)))</f>
        <v>0.01</v>
      </c>
      <c r="O876" s="293" t="str">
        <f>IF(ISBLANK(INDEX('Policy Characteristics'!I:I,MATCH($C876,'Policy Characteristics'!$C:$C,0))),"",INDEX('Policy Characteristics'!I:I,MATCH($C876,'Policy Characteristics'!$C:$C,0)))</f>
        <v>% reduction in energy use</v>
      </c>
      <c r="P876" s="293"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6" s="293" t="str">
        <f>IF(ISBLANK(INDEX('Policy Characteristics'!K:K,MATCH($C876,'Policy Characteristics'!$C:$C,0))),"",INDEX('Policy Characteristics'!K:K,MATCH($C876,'Policy Characteristics'!$C:$C,0)))</f>
        <v>industry-ag-main.html#eff-stds</v>
      </c>
      <c r="R876" s="293" t="str">
        <f>IF(ISBLANK(INDEX('Policy Characteristics'!L:L,MATCH($C876,'Policy Characteristics'!$C:$C,0))),"",INDEX('Policy Characteristics'!L:L,MATCH($C876,'Policy Characteristics'!$C:$C,0)))</f>
        <v>industry-energy-efficiency-standards.html</v>
      </c>
    </row>
    <row r="877" spans="1:18" s="293" customFormat="1" x14ac:dyDescent="0.25">
      <c r="A877" s="293" t="str">
        <f>IF(ISBLANK(INDEX('Policy Characteristics'!A:A,MATCH($C877,'Policy Characteristics'!$C:$C,0))),"",INDEX('Policy Characteristics'!A:A,MATCH($C877,'Policy Characteristics'!$C:$C,0)))</f>
        <v>Industry</v>
      </c>
      <c r="B877" s="294" t="str">
        <f>IF(ISBLANK(INDEX('Policy Characteristics'!B:B,MATCH($C877,'Policy Characteristics'!$C:$C,0))),"",INDEX('Policy Characteristics'!B:B,MATCH($C877,'Policy Characteristics'!$C:$C,0)))</f>
        <v>Industry Energy Efficiency Standards</v>
      </c>
      <c r="C877" s="293" t="str">
        <f t="shared" ref="C877:C940" si="40">C$748</f>
        <v>Percentage Improvement in Eqpt Efficiency Standards above BAU</v>
      </c>
      <c r="D877" s="299" t="s">
        <v>765</v>
      </c>
      <c r="E877" s="298" t="s">
        <v>813</v>
      </c>
      <c r="F877" t="s">
        <v>766</v>
      </c>
      <c r="G877" s="298" t="s">
        <v>824</v>
      </c>
      <c r="H877" s="20">
        <v>1087</v>
      </c>
      <c r="I877" s="295" t="s">
        <v>660</v>
      </c>
      <c r="J877" s="296" t="str">
        <f>IF(ISBLANK(INDEX('Policy Characteristics'!D:D,MATCH($C877,'Policy Characteristics'!$C:$C,0))),"",INDEX('Policy Characteristics'!D:D,MATCH($C877,'Policy Characteristics'!$C:$C,0)))</f>
        <v>Industry Energy Efficiency Standards</v>
      </c>
      <c r="K877" s="293" t="str">
        <f>IF(ISBLANK(INDEX('Policy Characteristics'!E:E,MATCH($C877,'Policy Characteristics'!$C:$C,0))),"",INDEX('Policy Characteristics'!E:E,MATCH($C877,'Policy Characteristics'!$C:$C,0)))</f>
        <v>indst efficiency standards</v>
      </c>
      <c r="L877" s="237">
        <f>IF(ISBLANK(INDEX('Policy Characteristics'!F:F,MATCH($C877,'Policy Characteristics'!$C:$C,0))),"",INDEX('Policy Characteristics'!F:F,MATCH($C877,'Policy Characteristics'!$C:$C,0)))</f>
        <v>0</v>
      </c>
      <c r="M877" s="237">
        <f>IF(ISBLANK(INDEX('Policy Characteristics'!G:G,MATCH($C877,'Policy Characteristics'!$C:$C,0))),"",INDEX('Policy Characteristics'!G:G,MATCH($C877,'Policy Characteristics'!$C:$C,0)))</f>
        <v>0.25</v>
      </c>
      <c r="N877" s="237">
        <f>IF(ISBLANK(INDEX('Policy Characteristics'!H:H,MATCH($C877,'Policy Characteristics'!$C:$C,0))),"",INDEX('Policy Characteristics'!H:H,MATCH($C877,'Policy Characteristics'!$C:$C,0)))</f>
        <v>0.01</v>
      </c>
      <c r="O877" s="293" t="str">
        <f>IF(ISBLANK(INDEX('Policy Characteristics'!I:I,MATCH($C877,'Policy Characteristics'!$C:$C,0))),"",INDEX('Policy Characteristics'!I:I,MATCH($C877,'Policy Characteristics'!$C:$C,0)))</f>
        <v>% reduction in energy use</v>
      </c>
      <c r="P877" s="293"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7" s="293" t="str">
        <f>IF(ISBLANK(INDEX('Policy Characteristics'!K:K,MATCH($C877,'Policy Characteristics'!$C:$C,0))),"",INDEX('Policy Characteristics'!K:K,MATCH($C877,'Policy Characteristics'!$C:$C,0)))</f>
        <v>industry-ag-main.html#eff-stds</v>
      </c>
      <c r="R877" s="293" t="str">
        <f>IF(ISBLANK(INDEX('Policy Characteristics'!L:L,MATCH($C877,'Policy Characteristics'!$C:$C,0))),"",INDEX('Policy Characteristics'!L:L,MATCH($C877,'Policy Characteristics'!$C:$C,0)))</f>
        <v>industry-energy-efficiency-standards.html</v>
      </c>
    </row>
    <row r="878" spans="1:18" s="293" customFormat="1" x14ac:dyDescent="0.25">
      <c r="A878" s="293" t="str">
        <f>IF(ISBLANK(INDEX('Policy Characteristics'!A:A,MATCH($C878,'Policy Characteristics'!$C:$C,0))),"",INDEX('Policy Characteristics'!A:A,MATCH($C878,'Policy Characteristics'!$C:$C,0)))</f>
        <v>Industry</v>
      </c>
      <c r="B878" s="294" t="str">
        <f>IF(ISBLANK(INDEX('Policy Characteristics'!B:B,MATCH($C878,'Policy Characteristics'!$C:$C,0))),"",INDEX('Policy Characteristics'!B:B,MATCH($C878,'Policy Characteristics'!$C:$C,0)))</f>
        <v>Industry Energy Efficiency Standards</v>
      </c>
      <c r="C878" s="293" t="str">
        <f t="shared" si="40"/>
        <v>Percentage Improvement in Eqpt Efficiency Standards above BAU</v>
      </c>
      <c r="D878" s="299" t="s">
        <v>767</v>
      </c>
      <c r="E878" s="298" t="s">
        <v>795</v>
      </c>
      <c r="F878" t="s">
        <v>768</v>
      </c>
      <c r="G878" s="298" t="s">
        <v>815</v>
      </c>
      <c r="H878" s="20">
        <v>1088</v>
      </c>
      <c r="I878" s="295" t="s">
        <v>650</v>
      </c>
      <c r="J878" s="296" t="str">
        <f>IF(ISBLANK(INDEX('Policy Characteristics'!D:D,MATCH($C878,'Policy Characteristics'!$C:$C,0))),"",INDEX('Policy Characteristics'!D:D,MATCH($C878,'Policy Characteristics'!$C:$C,0)))</f>
        <v>Industry Energy Efficiency Standards</v>
      </c>
      <c r="K878" s="293" t="str">
        <f>IF(ISBLANK(INDEX('Policy Characteristics'!E:E,MATCH($C878,'Policy Characteristics'!$C:$C,0))),"",INDEX('Policy Characteristics'!E:E,MATCH($C878,'Policy Characteristics'!$C:$C,0)))</f>
        <v>indst efficiency standards</v>
      </c>
      <c r="L878" s="237">
        <f>IF(ISBLANK(INDEX('Policy Characteristics'!F:F,MATCH($C878,'Policy Characteristics'!$C:$C,0))),"",INDEX('Policy Characteristics'!F:F,MATCH($C878,'Policy Characteristics'!$C:$C,0)))</f>
        <v>0</v>
      </c>
      <c r="M878" s="237">
        <f>IF(ISBLANK(INDEX('Policy Characteristics'!G:G,MATCH($C878,'Policy Characteristics'!$C:$C,0))),"",INDEX('Policy Characteristics'!G:G,MATCH($C878,'Policy Characteristics'!$C:$C,0)))</f>
        <v>0.25</v>
      </c>
      <c r="N878" s="237">
        <f>IF(ISBLANK(INDEX('Policy Characteristics'!H:H,MATCH($C878,'Policy Characteristics'!$C:$C,0))),"",INDEX('Policy Characteristics'!H:H,MATCH($C878,'Policy Characteristics'!$C:$C,0)))</f>
        <v>0.01</v>
      </c>
      <c r="O878" s="293" t="str">
        <f>IF(ISBLANK(INDEX('Policy Characteristics'!I:I,MATCH($C878,'Policy Characteristics'!$C:$C,0))),"",INDEX('Policy Characteristics'!I:I,MATCH($C878,'Policy Characteristics'!$C:$C,0)))</f>
        <v>% reduction in energy use</v>
      </c>
      <c r="P878" s="293"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8" s="293" t="str">
        <f>IF(ISBLANK(INDEX('Policy Characteristics'!K:K,MATCH($C878,'Policy Characteristics'!$C:$C,0))),"",INDEX('Policy Characteristics'!K:K,MATCH($C878,'Policy Characteristics'!$C:$C,0)))</f>
        <v>industry-ag-main.html#eff-stds</v>
      </c>
      <c r="R878" s="293" t="str">
        <f>IF(ISBLANK(INDEX('Policy Characteristics'!L:L,MATCH($C878,'Policy Characteristics'!$C:$C,0))),"",INDEX('Policy Characteristics'!L:L,MATCH($C878,'Policy Characteristics'!$C:$C,0)))</f>
        <v>industry-energy-efficiency-standards.html</v>
      </c>
    </row>
    <row r="879" spans="1:18" s="293" customFormat="1" x14ac:dyDescent="0.25">
      <c r="A879" s="293" t="str">
        <f>IF(ISBLANK(INDEX('Policy Characteristics'!A:A,MATCH($C879,'Policy Characteristics'!$C:$C,0))),"",INDEX('Policy Characteristics'!A:A,MATCH($C879,'Policy Characteristics'!$C:$C,0)))</f>
        <v>Industry</v>
      </c>
      <c r="B879" s="294" t="str">
        <f>IF(ISBLANK(INDEX('Policy Characteristics'!B:B,MATCH($C879,'Policy Characteristics'!$C:$C,0))),"",INDEX('Policy Characteristics'!B:B,MATCH($C879,'Policy Characteristics'!$C:$C,0)))</f>
        <v>Industry Energy Efficiency Standards</v>
      </c>
      <c r="C879" s="293" t="str">
        <f t="shared" si="40"/>
        <v>Percentage Improvement in Eqpt Efficiency Standards above BAU</v>
      </c>
      <c r="D879" s="299" t="s">
        <v>767</v>
      </c>
      <c r="E879" s="298" t="s">
        <v>797</v>
      </c>
      <c r="F879" t="s">
        <v>768</v>
      </c>
      <c r="G879" s="298" t="s">
        <v>816</v>
      </c>
      <c r="H879" s="20">
        <v>1089</v>
      </c>
      <c r="I879" s="295" t="s">
        <v>650</v>
      </c>
      <c r="J879" s="296" t="str">
        <f>IF(ISBLANK(INDEX('Policy Characteristics'!D:D,MATCH($C879,'Policy Characteristics'!$C:$C,0))),"",INDEX('Policy Characteristics'!D:D,MATCH($C879,'Policy Characteristics'!$C:$C,0)))</f>
        <v>Industry Energy Efficiency Standards</v>
      </c>
      <c r="K879" s="293" t="str">
        <f>IF(ISBLANK(INDEX('Policy Characteristics'!E:E,MATCH($C879,'Policy Characteristics'!$C:$C,0))),"",INDEX('Policy Characteristics'!E:E,MATCH($C879,'Policy Characteristics'!$C:$C,0)))</f>
        <v>indst efficiency standards</v>
      </c>
      <c r="L879" s="237">
        <f>IF(ISBLANK(INDEX('Policy Characteristics'!F:F,MATCH($C879,'Policy Characteristics'!$C:$C,0))),"",INDEX('Policy Characteristics'!F:F,MATCH($C879,'Policy Characteristics'!$C:$C,0)))</f>
        <v>0</v>
      </c>
      <c r="M879" s="237">
        <f>IF(ISBLANK(INDEX('Policy Characteristics'!G:G,MATCH($C879,'Policy Characteristics'!$C:$C,0))),"",INDEX('Policy Characteristics'!G:G,MATCH($C879,'Policy Characteristics'!$C:$C,0)))</f>
        <v>0.25</v>
      </c>
      <c r="N879" s="237">
        <f>IF(ISBLANK(INDEX('Policy Characteristics'!H:H,MATCH($C879,'Policy Characteristics'!$C:$C,0))),"",INDEX('Policy Characteristics'!H:H,MATCH($C879,'Policy Characteristics'!$C:$C,0)))</f>
        <v>0.01</v>
      </c>
      <c r="O879" s="293" t="str">
        <f>IF(ISBLANK(INDEX('Policy Characteristics'!I:I,MATCH($C879,'Policy Characteristics'!$C:$C,0))),"",INDEX('Policy Characteristics'!I:I,MATCH($C879,'Policy Characteristics'!$C:$C,0)))</f>
        <v>% reduction in energy use</v>
      </c>
      <c r="P879" s="293"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9" s="293" t="str">
        <f>IF(ISBLANK(INDEX('Policy Characteristics'!K:K,MATCH($C879,'Policy Characteristics'!$C:$C,0))),"",INDEX('Policy Characteristics'!K:K,MATCH($C879,'Policy Characteristics'!$C:$C,0)))</f>
        <v>industry-ag-main.html#eff-stds</v>
      </c>
      <c r="R879" s="293" t="str">
        <f>IF(ISBLANK(INDEX('Policy Characteristics'!L:L,MATCH($C879,'Policy Characteristics'!$C:$C,0))),"",INDEX('Policy Characteristics'!L:L,MATCH($C879,'Policy Characteristics'!$C:$C,0)))</f>
        <v>industry-energy-efficiency-standards.html</v>
      </c>
    </row>
    <row r="880" spans="1:18" s="293" customFormat="1" x14ac:dyDescent="0.25">
      <c r="A880" s="293" t="str">
        <f>IF(ISBLANK(INDEX('Policy Characteristics'!A:A,MATCH($C880,'Policy Characteristics'!$C:$C,0))),"",INDEX('Policy Characteristics'!A:A,MATCH($C880,'Policy Characteristics'!$C:$C,0)))</f>
        <v>Industry</v>
      </c>
      <c r="B880" s="294" t="str">
        <f>IF(ISBLANK(INDEX('Policy Characteristics'!B:B,MATCH($C880,'Policy Characteristics'!$C:$C,0))),"",INDEX('Policy Characteristics'!B:B,MATCH($C880,'Policy Characteristics'!$C:$C,0)))</f>
        <v>Industry Energy Efficiency Standards</v>
      </c>
      <c r="C880" s="293" t="str">
        <f t="shared" si="40"/>
        <v>Percentage Improvement in Eqpt Efficiency Standards above BAU</v>
      </c>
      <c r="D880" s="299" t="s">
        <v>767</v>
      </c>
      <c r="E880" s="298" t="s">
        <v>799</v>
      </c>
      <c r="F880" t="s">
        <v>768</v>
      </c>
      <c r="G880" s="298" t="s">
        <v>817</v>
      </c>
      <c r="H880" s="20">
        <v>1090</v>
      </c>
      <c r="I880" s="295" t="s">
        <v>650</v>
      </c>
      <c r="J880" s="296" t="str">
        <f>IF(ISBLANK(INDEX('Policy Characteristics'!D:D,MATCH($C880,'Policy Characteristics'!$C:$C,0))),"",INDEX('Policy Characteristics'!D:D,MATCH($C880,'Policy Characteristics'!$C:$C,0)))</f>
        <v>Industry Energy Efficiency Standards</v>
      </c>
      <c r="K880" s="293" t="str">
        <f>IF(ISBLANK(INDEX('Policy Characteristics'!E:E,MATCH($C880,'Policy Characteristics'!$C:$C,0))),"",INDEX('Policy Characteristics'!E:E,MATCH($C880,'Policy Characteristics'!$C:$C,0)))</f>
        <v>indst efficiency standards</v>
      </c>
      <c r="L880" s="237">
        <f>IF(ISBLANK(INDEX('Policy Characteristics'!F:F,MATCH($C880,'Policy Characteristics'!$C:$C,0))),"",INDEX('Policy Characteristics'!F:F,MATCH($C880,'Policy Characteristics'!$C:$C,0)))</f>
        <v>0</v>
      </c>
      <c r="M880" s="237">
        <f>IF(ISBLANK(INDEX('Policy Characteristics'!G:G,MATCH($C880,'Policy Characteristics'!$C:$C,0))),"",INDEX('Policy Characteristics'!G:G,MATCH($C880,'Policy Characteristics'!$C:$C,0)))</f>
        <v>0.25</v>
      </c>
      <c r="N880" s="237">
        <f>IF(ISBLANK(INDEX('Policy Characteristics'!H:H,MATCH($C880,'Policy Characteristics'!$C:$C,0))),"",INDEX('Policy Characteristics'!H:H,MATCH($C880,'Policy Characteristics'!$C:$C,0)))</f>
        <v>0.01</v>
      </c>
      <c r="O880" s="293" t="str">
        <f>IF(ISBLANK(INDEX('Policy Characteristics'!I:I,MATCH($C880,'Policy Characteristics'!$C:$C,0))),"",INDEX('Policy Characteristics'!I:I,MATCH($C880,'Policy Characteristics'!$C:$C,0)))</f>
        <v>% reduction in energy use</v>
      </c>
      <c r="P880" s="293"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0" s="293" t="str">
        <f>IF(ISBLANK(INDEX('Policy Characteristics'!K:K,MATCH($C880,'Policy Characteristics'!$C:$C,0))),"",INDEX('Policy Characteristics'!K:K,MATCH($C880,'Policy Characteristics'!$C:$C,0)))</f>
        <v>industry-ag-main.html#eff-stds</v>
      </c>
      <c r="R880" s="293" t="str">
        <f>IF(ISBLANK(INDEX('Policy Characteristics'!L:L,MATCH($C880,'Policy Characteristics'!$C:$C,0))),"",INDEX('Policy Characteristics'!L:L,MATCH($C880,'Policy Characteristics'!$C:$C,0)))</f>
        <v>industry-energy-efficiency-standards.html</v>
      </c>
    </row>
    <row r="881" spans="1:18" s="293" customFormat="1" x14ac:dyDescent="0.25">
      <c r="A881" s="293" t="str">
        <f>IF(ISBLANK(INDEX('Policy Characteristics'!A:A,MATCH($C881,'Policy Characteristics'!$C:$C,0))),"",INDEX('Policy Characteristics'!A:A,MATCH($C881,'Policy Characteristics'!$C:$C,0)))</f>
        <v>Industry</v>
      </c>
      <c r="B881" s="294" t="str">
        <f>IF(ISBLANK(INDEX('Policy Characteristics'!B:B,MATCH($C881,'Policy Characteristics'!$C:$C,0))),"",INDEX('Policy Characteristics'!B:B,MATCH($C881,'Policy Characteristics'!$C:$C,0)))</f>
        <v>Industry Energy Efficiency Standards</v>
      </c>
      <c r="C881" s="293" t="str">
        <f t="shared" si="40"/>
        <v>Percentage Improvement in Eqpt Efficiency Standards above BAU</v>
      </c>
      <c r="D881" s="299" t="s">
        <v>767</v>
      </c>
      <c r="E881" s="298" t="s">
        <v>801</v>
      </c>
      <c r="F881" t="s">
        <v>768</v>
      </c>
      <c r="G881" s="298" t="s">
        <v>818</v>
      </c>
      <c r="H881" s="20">
        <v>1091</v>
      </c>
      <c r="I881" s="295" t="s">
        <v>660</v>
      </c>
      <c r="J881" s="296" t="str">
        <f>IF(ISBLANK(INDEX('Policy Characteristics'!D:D,MATCH($C881,'Policy Characteristics'!$C:$C,0))),"",INDEX('Policy Characteristics'!D:D,MATCH($C881,'Policy Characteristics'!$C:$C,0)))</f>
        <v>Industry Energy Efficiency Standards</v>
      </c>
      <c r="K881" s="293" t="str">
        <f>IF(ISBLANK(INDEX('Policy Characteristics'!E:E,MATCH($C881,'Policy Characteristics'!$C:$C,0))),"",INDEX('Policy Characteristics'!E:E,MATCH($C881,'Policy Characteristics'!$C:$C,0)))</f>
        <v>indst efficiency standards</v>
      </c>
      <c r="L881" s="237">
        <f>IF(ISBLANK(INDEX('Policy Characteristics'!F:F,MATCH($C881,'Policy Characteristics'!$C:$C,0))),"",INDEX('Policy Characteristics'!F:F,MATCH($C881,'Policy Characteristics'!$C:$C,0)))</f>
        <v>0</v>
      </c>
      <c r="M881" s="237">
        <f>IF(ISBLANK(INDEX('Policy Characteristics'!G:G,MATCH($C881,'Policy Characteristics'!$C:$C,0))),"",INDEX('Policy Characteristics'!G:G,MATCH($C881,'Policy Characteristics'!$C:$C,0)))</f>
        <v>0.25</v>
      </c>
      <c r="N881" s="237">
        <f>IF(ISBLANK(INDEX('Policy Characteristics'!H:H,MATCH($C881,'Policy Characteristics'!$C:$C,0))),"",INDEX('Policy Characteristics'!H:H,MATCH($C881,'Policy Characteristics'!$C:$C,0)))</f>
        <v>0.01</v>
      </c>
      <c r="O881" s="293" t="str">
        <f>IF(ISBLANK(INDEX('Policy Characteristics'!I:I,MATCH($C881,'Policy Characteristics'!$C:$C,0))),"",INDEX('Policy Characteristics'!I:I,MATCH($C881,'Policy Characteristics'!$C:$C,0)))</f>
        <v>% reduction in energy use</v>
      </c>
      <c r="P881" s="293"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1" s="293" t="str">
        <f>IF(ISBLANK(INDEX('Policy Characteristics'!K:K,MATCH($C881,'Policy Characteristics'!$C:$C,0))),"",INDEX('Policy Characteristics'!K:K,MATCH($C881,'Policy Characteristics'!$C:$C,0)))</f>
        <v>industry-ag-main.html#eff-stds</v>
      </c>
      <c r="R881" s="293" t="str">
        <f>IF(ISBLANK(INDEX('Policy Characteristics'!L:L,MATCH($C881,'Policy Characteristics'!$C:$C,0))),"",INDEX('Policy Characteristics'!L:L,MATCH($C881,'Policy Characteristics'!$C:$C,0)))</f>
        <v>industry-energy-efficiency-standards.html</v>
      </c>
    </row>
    <row r="882" spans="1:18" s="293" customFormat="1" x14ac:dyDescent="0.25">
      <c r="A882" s="293" t="str">
        <f>IF(ISBLANK(INDEX('Policy Characteristics'!A:A,MATCH($C882,'Policy Characteristics'!$C:$C,0))),"",INDEX('Policy Characteristics'!A:A,MATCH($C882,'Policy Characteristics'!$C:$C,0)))</f>
        <v>Industry</v>
      </c>
      <c r="B882" s="294" t="str">
        <f>IF(ISBLANK(INDEX('Policy Characteristics'!B:B,MATCH($C882,'Policy Characteristics'!$C:$C,0))),"",INDEX('Policy Characteristics'!B:B,MATCH($C882,'Policy Characteristics'!$C:$C,0)))</f>
        <v>Industry Energy Efficiency Standards</v>
      </c>
      <c r="C882" s="293" t="str">
        <f t="shared" si="40"/>
        <v>Percentage Improvement in Eqpt Efficiency Standards above BAU</v>
      </c>
      <c r="D882" s="299" t="s">
        <v>767</v>
      </c>
      <c r="E882" s="298" t="s">
        <v>803</v>
      </c>
      <c r="F882" t="s">
        <v>768</v>
      </c>
      <c r="G882" s="298" t="s">
        <v>819</v>
      </c>
      <c r="H882" s="20">
        <v>1092</v>
      </c>
      <c r="I882" s="295" t="s">
        <v>650</v>
      </c>
      <c r="J882" s="296" t="str">
        <f>IF(ISBLANK(INDEX('Policy Characteristics'!D:D,MATCH($C882,'Policy Characteristics'!$C:$C,0))),"",INDEX('Policy Characteristics'!D:D,MATCH($C882,'Policy Characteristics'!$C:$C,0)))</f>
        <v>Industry Energy Efficiency Standards</v>
      </c>
      <c r="K882" s="293" t="str">
        <f>IF(ISBLANK(INDEX('Policy Characteristics'!E:E,MATCH($C882,'Policy Characteristics'!$C:$C,0))),"",INDEX('Policy Characteristics'!E:E,MATCH($C882,'Policy Characteristics'!$C:$C,0)))</f>
        <v>indst efficiency standards</v>
      </c>
      <c r="L882" s="237">
        <f>IF(ISBLANK(INDEX('Policy Characteristics'!F:F,MATCH($C882,'Policy Characteristics'!$C:$C,0))),"",INDEX('Policy Characteristics'!F:F,MATCH($C882,'Policy Characteristics'!$C:$C,0)))</f>
        <v>0</v>
      </c>
      <c r="M882" s="237">
        <f>IF(ISBLANK(INDEX('Policy Characteristics'!G:G,MATCH($C882,'Policy Characteristics'!$C:$C,0))),"",INDEX('Policy Characteristics'!G:G,MATCH($C882,'Policy Characteristics'!$C:$C,0)))</f>
        <v>0.25</v>
      </c>
      <c r="N882" s="237">
        <f>IF(ISBLANK(INDEX('Policy Characteristics'!H:H,MATCH($C882,'Policy Characteristics'!$C:$C,0))),"",INDEX('Policy Characteristics'!H:H,MATCH($C882,'Policy Characteristics'!$C:$C,0)))</f>
        <v>0.01</v>
      </c>
      <c r="O882" s="293" t="str">
        <f>IF(ISBLANK(INDEX('Policy Characteristics'!I:I,MATCH($C882,'Policy Characteristics'!$C:$C,0))),"",INDEX('Policy Characteristics'!I:I,MATCH($C882,'Policy Characteristics'!$C:$C,0)))</f>
        <v>% reduction in energy use</v>
      </c>
      <c r="P882" s="293"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2" s="293" t="str">
        <f>IF(ISBLANK(INDEX('Policy Characteristics'!K:K,MATCH($C882,'Policy Characteristics'!$C:$C,0))),"",INDEX('Policy Characteristics'!K:K,MATCH($C882,'Policy Characteristics'!$C:$C,0)))</f>
        <v>industry-ag-main.html#eff-stds</v>
      </c>
      <c r="R882" s="293" t="str">
        <f>IF(ISBLANK(INDEX('Policy Characteristics'!L:L,MATCH($C882,'Policy Characteristics'!$C:$C,0))),"",INDEX('Policy Characteristics'!L:L,MATCH($C882,'Policy Characteristics'!$C:$C,0)))</f>
        <v>industry-energy-efficiency-standards.html</v>
      </c>
    </row>
    <row r="883" spans="1:18" s="293" customFormat="1" x14ac:dyDescent="0.25">
      <c r="A883" s="293" t="str">
        <f>IF(ISBLANK(INDEX('Policy Characteristics'!A:A,MATCH($C883,'Policy Characteristics'!$C:$C,0))),"",INDEX('Policy Characteristics'!A:A,MATCH($C883,'Policy Characteristics'!$C:$C,0)))</f>
        <v>Industry</v>
      </c>
      <c r="B883" s="294" t="str">
        <f>IF(ISBLANK(INDEX('Policy Characteristics'!B:B,MATCH($C883,'Policy Characteristics'!$C:$C,0))),"",INDEX('Policy Characteristics'!B:B,MATCH($C883,'Policy Characteristics'!$C:$C,0)))</f>
        <v>Industry Energy Efficiency Standards</v>
      </c>
      <c r="C883" s="293" t="str">
        <f t="shared" si="40"/>
        <v>Percentage Improvement in Eqpt Efficiency Standards above BAU</v>
      </c>
      <c r="D883" s="299" t="s">
        <v>767</v>
      </c>
      <c r="E883" s="298" t="s">
        <v>805</v>
      </c>
      <c r="F883" t="s">
        <v>768</v>
      </c>
      <c r="G883" s="298" t="s">
        <v>820</v>
      </c>
      <c r="H883" s="20">
        <v>1093</v>
      </c>
      <c r="I883" s="295" t="s">
        <v>660</v>
      </c>
      <c r="J883" s="296" t="str">
        <f>IF(ISBLANK(INDEX('Policy Characteristics'!D:D,MATCH($C883,'Policy Characteristics'!$C:$C,0))),"",INDEX('Policy Characteristics'!D:D,MATCH($C883,'Policy Characteristics'!$C:$C,0)))</f>
        <v>Industry Energy Efficiency Standards</v>
      </c>
      <c r="K883" s="293" t="str">
        <f>IF(ISBLANK(INDEX('Policy Characteristics'!E:E,MATCH($C883,'Policy Characteristics'!$C:$C,0))),"",INDEX('Policy Characteristics'!E:E,MATCH($C883,'Policy Characteristics'!$C:$C,0)))</f>
        <v>indst efficiency standards</v>
      </c>
      <c r="L883" s="237">
        <f>IF(ISBLANK(INDEX('Policy Characteristics'!F:F,MATCH($C883,'Policy Characteristics'!$C:$C,0))),"",INDEX('Policy Characteristics'!F:F,MATCH($C883,'Policy Characteristics'!$C:$C,0)))</f>
        <v>0</v>
      </c>
      <c r="M883" s="237">
        <f>IF(ISBLANK(INDEX('Policy Characteristics'!G:G,MATCH($C883,'Policy Characteristics'!$C:$C,0))),"",INDEX('Policy Characteristics'!G:G,MATCH($C883,'Policy Characteristics'!$C:$C,0)))</f>
        <v>0.25</v>
      </c>
      <c r="N883" s="237">
        <f>IF(ISBLANK(INDEX('Policy Characteristics'!H:H,MATCH($C883,'Policy Characteristics'!$C:$C,0))),"",INDEX('Policy Characteristics'!H:H,MATCH($C883,'Policy Characteristics'!$C:$C,0)))</f>
        <v>0.01</v>
      </c>
      <c r="O883" s="293" t="str">
        <f>IF(ISBLANK(INDEX('Policy Characteristics'!I:I,MATCH($C883,'Policy Characteristics'!$C:$C,0))),"",INDEX('Policy Characteristics'!I:I,MATCH($C883,'Policy Characteristics'!$C:$C,0)))</f>
        <v>% reduction in energy use</v>
      </c>
      <c r="P883" s="293"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3" s="293" t="str">
        <f>IF(ISBLANK(INDEX('Policy Characteristics'!K:K,MATCH($C883,'Policy Characteristics'!$C:$C,0))),"",INDEX('Policy Characteristics'!K:K,MATCH($C883,'Policy Characteristics'!$C:$C,0)))</f>
        <v>industry-ag-main.html#eff-stds</v>
      </c>
      <c r="R883" s="293" t="str">
        <f>IF(ISBLANK(INDEX('Policy Characteristics'!L:L,MATCH($C883,'Policy Characteristics'!$C:$C,0))),"",INDEX('Policy Characteristics'!L:L,MATCH($C883,'Policy Characteristics'!$C:$C,0)))</f>
        <v>industry-energy-efficiency-standards.html</v>
      </c>
    </row>
    <row r="884" spans="1:18" s="293" customFormat="1" x14ac:dyDescent="0.25">
      <c r="A884" s="293" t="str">
        <f>IF(ISBLANK(INDEX('Policy Characteristics'!A:A,MATCH($C884,'Policy Characteristics'!$C:$C,0))),"",INDEX('Policy Characteristics'!A:A,MATCH($C884,'Policy Characteristics'!$C:$C,0)))</f>
        <v>Industry</v>
      </c>
      <c r="B884" s="294" t="str">
        <f>IF(ISBLANK(INDEX('Policy Characteristics'!B:B,MATCH($C884,'Policy Characteristics'!$C:$C,0))),"",INDEX('Policy Characteristics'!B:B,MATCH($C884,'Policy Characteristics'!$C:$C,0)))</f>
        <v>Industry Energy Efficiency Standards</v>
      </c>
      <c r="C884" s="293" t="str">
        <f t="shared" si="40"/>
        <v>Percentage Improvement in Eqpt Efficiency Standards above BAU</v>
      </c>
      <c r="D884" s="299" t="s">
        <v>767</v>
      </c>
      <c r="E884" s="298" t="s">
        <v>807</v>
      </c>
      <c r="F884" t="s">
        <v>768</v>
      </c>
      <c r="G884" s="298" t="s">
        <v>821</v>
      </c>
      <c r="H884" s="20">
        <v>1094</v>
      </c>
      <c r="I884" s="295" t="s">
        <v>660</v>
      </c>
      <c r="J884" s="296" t="str">
        <f>IF(ISBLANK(INDEX('Policy Characteristics'!D:D,MATCH($C884,'Policy Characteristics'!$C:$C,0))),"",INDEX('Policy Characteristics'!D:D,MATCH($C884,'Policy Characteristics'!$C:$C,0)))</f>
        <v>Industry Energy Efficiency Standards</v>
      </c>
      <c r="K884" s="293" t="str">
        <f>IF(ISBLANK(INDEX('Policy Characteristics'!E:E,MATCH($C884,'Policy Characteristics'!$C:$C,0))),"",INDEX('Policy Characteristics'!E:E,MATCH($C884,'Policy Characteristics'!$C:$C,0)))</f>
        <v>indst efficiency standards</v>
      </c>
      <c r="L884" s="237">
        <f>IF(ISBLANK(INDEX('Policy Characteristics'!F:F,MATCH($C884,'Policy Characteristics'!$C:$C,0))),"",INDEX('Policy Characteristics'!F:F,MATCH($C884,'Policy Characteristics'!$C:$C,0)))</f>
        <v>0</v>
      </c>
      <c r="M884" s="237">
        <f>IF(ISBLANK(INDEX('Policy Characteristics'!G:G,MATCH($C884,'Policy Characteristics'!$C:$C,0))),"",INDEX('Policy Characteristics'!G:G,MATCH($C884,'Policy Characteristics'!$C:$C,0)))</f>
        <v>0.25</v>
      </c>
      <c r="N884" s="237">
        <f>IF(ISBLANK(INDEX('Policy Characteristics'!H:H,MATCH($C884,'Policy Characteristics'!$C:$C,0))),"",INDEX('Policy Characteristics'!H:H,MATCH($C884,'Policy Characteristics'!$C:$C,0)))</f>
        <v>0.01</v>
      </c>
      <c r="O884" s="293" t="str">
        <f>IF(ISBLANK(INDEX('Policy Characteristics'!I:I,MATCH($C884,'Policy Characteristics'!$C:$C,0))),"",INDEX('Policy Characteristics'!I:I,MATCH($C884,'Policy Characteristics'!$C:$C,0)))</f>
        <v>% reduction in energy use</v>
      </c>
      <c r="P884" s="293"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4" s="293" t="str">
        <f>IF(ISBLANK(INDEX('Policy Characteristics'!K:K,MATCH($C884,'Policy Characteristics'!$C:$C,0))),"",INDEX('Policy Characteristics'!K:K,MATCH($C884,'Policy Characteristics'!$C:$C,0)))</f>
        <v>industry-ag-main.html#eff-stds</v>
      </c>
      <c r="R884" s="293" t="str">
        <f>IF(ISBLANK(INDEX('Policy Characteristics'!L:L,MATCH($C884,'Policy Characteristics'!$C:$C,0))),"",INDEX('Policy Characteristics'!L:L,MATCH($C884,'Policy Characteristics'!$C:$C,0)))</f>
        <v>industry-energy-efficiency-standards.html</v>
      </c>
    </row>
    <row r="885" spans="1:18" s="293" customFormat="1" x14ac:dyDescent="0.25">
      <c r="A885" s="293" t="str">
        <f>IF(ISBLANK(INDEX('Policy Characteristics'!A:A,MATCH($C885,'Policy Characteristics'!$C:$C,0))),"",INDEX('Policy Characteristics'!A:A,MATCH($C885,'Policy Characteristics'!$C:$C,0)))</f>
        <v>Industry</v>
      </c>
      <c r="B885" s="294" t="str">
        <f>IF(ISBLANK(INDEX('Policy Characteristics'!B:B,MATCH($C885,'Policy Characteristics'!$C:$C,0))),"",INDEX('Policy Characteristics'!B:B,MATCH($C885,'Policy Characteristics'!$C:$C,0)))</f>
        <v>Industry Energy Efficiency Standards</v>
      </c>
      <c r="C885" s="293" t="str">
        <f t="shared" si="40"/>
        <v>Percentage Improvement in Eqpt Efficiency Standards above BAU</v>
      </c>
      <c r="D885" s="299" t="s">
        <v>767</v>
      </c>
      <c r="E885" s="298" t="s">
        <v>809</v>
      </c>
      <c r="F885" t="s">
        <v>768</v>
      </c>
      <c r="G885" s="298" t="s">
        <v>822</v>
      </c>
      <c r="H885" s="20">
        <v>1095</v>
      </c>
      <c r="I885" s="295" t="s">
        <v>650</v>
      </c>
      <c r="J885" s="296" t="str">
        <f>IF(ISBLANK(INDEX('Policy Characteristics'!D:D,MATCH($C885,'Policy Characteristics'!$C:$C,0))),"",INDEX('Policy Characteristics'!D:D,MATCH($C885,'Policy Characteristics'!$C:$C,0)))</f>
        <v>Industry Energy Efficiency Standards</v>
      </c>
      <c r="K885" s="293" t="str">
        <f>IF(ISBLANK(INDEX('Policy Characteristics'!E:E,MATCH($C885,'Policy Characteristics'!$C:$C,0))),"",INDEX('Policy Characteristics'!E:E,MATCH($C885,'Policy Characteristics'!$C:$C,0)))</f>
        <v>indst efficiency standards</v>
      </c>
      <c r="L885" s="237">
        <f>IF(ISBLANK(INDEX('Policy Characteristics'!F:F,MATCH($C885,'Policy Characteristics'!$C:$C,0))),"",INDEX('Policy Characteristics'!F:F,MATCH($C885,'Policy Characteristics'!$C:$C,0)))</f>
        <v>0</v>
      </c>
      <c r="M885" s="237">
        <f>IF(ISBLANK(INDEX('Policy Characteristics'!G:G,MATCH($C885,'Policy Characteristics'!$C:$C,0))),"",INDEX('Policy Characteristics'!G:G,MATCH($C885,'Policy Characteristics'!$C:$C,0)))</f>
        <v>0.25</v>
      </c>
      <c r="N885" s="237">
        <f>IF(ISBLANK(INDEX('Policy Characteristics'!H:H,MATCH($C885,'Policy Characteristics'!$C:$C,0))),"",INDEX('Policy Characteristics'!H:H,MATCH($C885,'Policy Characteristics'!$C:$C,0)))</f>
        <v>0.01</v>
      </c>
      <c r="O885" s="293" t="str">
        <f>IF(ISBLANK(INDEX('Policy Characteristics'!I:I,MATCH($C885,'Policy Characteristics'!$C:$C,0))),"",INDEX('Policy Characteristics'!I:I,MATCH($C885,'Policy Characteristics'!$C:$C,0)))</f>
        <v>% reduction in energy use</v>
      </c>
      <c r="P885" s="293"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5" s="293" t="str">
        <f>IF(ISBLANK(INDEX('Policy Characteristics'!K:K,MATCH($C885,'Policy Characteristics'!$C:$C,0))),"",INDEX('Policy Characteristics'!K:K,MATCH($C885,'Policy Characteristics'!$C:$C,0)))</f>
        <v>industry-ag-main.html#eff-stds</v>
      </c>
      <c r="R885" s="293" t="str">
        <f>IF(ISBLANK(INDEX('Policy Characteristics'!L:L,MATCH($C885,'Policy Characteristics'!$C:$C,0))),"",INDEX('Policy Characteristics'!L:L,MATCH($C885,'Policy Characteristics'!$C:$C,0)))</f>
        <v>industry-energy-efficiency-standards.html</v>
      </c>
    </row>
    <row r="886" spans="1:18" s="293" customFormat="1" x14ac:dyDescent="0.25">
      <c r="A886" s="293" t="str">
        <f>IF(ISBLANK(INDEX('Policy Characteristics'!A:A,MATCH($C886,'Policy Characteristics'!$C:$C,0))),"",INDEX('Policy Characteristics'!A:A,MATCH($C886,'Policy Characteristics'!$C:$C,0)))</f>
        <v>Industry</v>
      </c>
      <c r="B886" s="294" t="str">
        <f>IF(ISBLANK(INDEX('Policy Characteristics'!B:B,MATCH($C886,'Policy Characteristics'!$C:$C,0))),"",INDEX('Policy Characteristics'!B:B,MATCH($C886,'Policy Characteristics'!$C:$C,0)))</f>
        <v>Industry Energy Efficiency Standards</v>
      </c>
      <c r="C886" s="293" t="str">
        <f t="shared" si="40"/>
        <v>Percentage Improvement in Eqpt Efficiency Standards above BAU</v>
      </c>
      <c r="D886" s="299" t="s">
        <v>767</v>
      </c>
      <c r="E886" s="298" t="s">
        <v>811</v>
      </c>
      <c r="F886" t="s">
        <v>768</v>
      </c>
      <c r="G886" s="298" t="s">
        <v>823</v>
      </c>
      <c r="H886" s="20">
        <v>1096</v>
      </c>
      <c r="I886" s="295" t="s">
        <v>650</v>
      </c>
      <c r="J886" s="296" t="str">
        <f>IF(ISBLANK(INDEX('Policy Characteristics'!D:D,MATCH($C886,'Policy Characteristics'!$C:$C,0))),"",INDEX('Policy Characteristics'!D:D,MATCH($C886,'Policy Characteristics'!$C:$C,0)))</f>
        <v>Industry Energy Efficiency Standards</v>
      </c>
      <c r="K886" s="293" t="str">
        <f>IF(ISBLANK(INDEX('Policy Characteristics'!E:E,MATCH($C886,'Policy Characteristics'!$C:$C,0))),"",INDEX('Policy Characteristics'!E:E,MATCH($C886,'Policy Characteristics'!$C:$C,0)))</f>
        <v>indst efficiency standards</v>
      </c>
      <c r="L886" s="237">
        <f>IF(ISBLANK(INDEX('Policy Characteristics'!F:F,MATCH($C886,'Policy Characteristics'!$C:$C,0))),"",INDEX('Policy Characteristics'!F:F,MATCH($C886,'Policy Characteristics'!$C:$C,0)))</f>
        <v>0</v>
      </c>
      <c r="M886" s="237">
        <f>IF(ISBLANK(INDEX('Policy Characteristics'!G:G,MATCH($C886,'Policy Characteristics'!$C:$C,0))),"",INDEX('Policy Characteristics'!G:G,MATCH($C886,'Policy Characteristics'!$C:$C,0)))</f>
        <v>0.25</v>
      </c>
      <c r="N886" s="237">
        <f>IF(ISBLANK(INDEX('Policy Characteristics'!H:H,MATCH($C886,'Policy Characteristics'!$C:$C,0))),"",INDEX('Policy Characteristics'!H:H,MATCH($C886,'Policy Characteristics'!$C:$C,0)))</f>
        <v>0.01</v>
      </c>
      <c r="O886" s="293" t="str">
        <f>IF(ISBLANK(INDEX('Policy Characteristics'!I:I,MATCH($C886,'Policy Characteristics'!$C:$C,0))),"",INDEX('Policy Characteristics'!I:I,MATCH($C886,'Policy Characteristics'!$C:$C,0)))</f>
        <v>% reduction in energy use</v>
      </c>
      <c r="P886" s="293"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6" s="293" t="str">
        <f>IF(ISBLANK(INDEX('Policy Characteristics'!K:K,MATCH($C886,'Policy Characteristics'!$C:$C,0))),"",INDEX('Policy Characteristics'!K:K,MATCH($C886,'Policy Characteristics'!$C:$C,0)))</f>
        <v>industry-ag-main.html#eff-stds</v>
      </c>
      <c r="R886" s="293" t="str">
        <f>IF(ISBLANK(INDEX('Policy Characteristics'!L:L,MATCH($C886,'Policy Characteristics'!$C:$C,0))),"",INDEX('Policy Characteristics'!L:L,MATCH($C886,'Policy Characteristics'!$C:$C,0)))</f>
        <v>industry-energy-efficiency-standards.html</v>
      </c>
    </row>
    <row r="887" spans="1:18" s="293" customFormat="1" x14ac:dyDescent="0.25">
      <c r="A887" s="293" t="str">
        <f>IF(ISBLANK(INDEX('Policy Characteristics'!A:A,MATCH($C887,'Policy Characteristics'!$C:$C,0))),"",INDEX('Policy Characteristics'!A:A,MATCH($C887,'Policy Characteristics'!$C:$C,0)))</f>
        <v>Industry</v>
      </c>
      <c r="B887" s="294" t="str">
        <f>IF(ISBLANK(INDEX('Policy Characteristics'!B:B,MATCH($C887,'Policy Characteristics'!$C:$C,0))),"",INDEX('Policy Characteristics'!B:B,MATCH($C887,'Policy Characteristics'!$C:$C,0)))</f>
        <v>Industry Energy Efficiency Standards</v>
      </c>
      <c r="C887" s="293" t="str">
        <f t="shared" si="40"/>
        <v>Percentage Improvement in Eqpt Efficiency Standards above BAU</v>
      </c>
      <c r="D887" s="299" t="s">
        <v>767</v>
      </c>
      <c r="E887" s="298" t="s">
        <v>813</v>
      </c>
      <c r="F887" t="s">
        <v>768</v>
      </c>
      <c r="G887" s="298" t="s">
        <v>824</v>
      </c>
      <c r="H887" s="20">
        <v>1097</v>
      </c>
      <c r="I887" s="295" t="s">
        <v>660</v>
      </c>
      <c r="J887" s="296" t="str">
        <f>IF(ISBLANK(INDEX('Policy Characteristics'!D:D,MATCH($C887,'Policy Characteristics'!$C:$C,0))),"",INDEX('Policy Characteristics'!D:D,MATCH($C887,'Policy Characteristics'!$C:$C,0)))</f>
        <v>Industry Energy Efficiency Standards</v>
      </c>
      <c r="K887" s="293" t="str">
        <f>IF(ISBLANK(INDEX('Policy Characteristics'!E:E,MATCH($C887,'Policy Characteristics'!$C:$C,0))),"",INDEX('Policy Characteristics'!E:E,MATCH($C887,'Policy Characteristics'!$C:$C,0)))</f>
        <v>indst efficiency standards</v>
      </c>
      <c r="L887" s="237">
        <f>IF(ISBLANK(INDEX('Policy Characteristics'!F:F,MATCH($C887,'Policy Characteristics'!$C:$C,0))),"",INDEX('Policy Characteristics'!F:F,MATCH($C887,'Policy Characteristics'!$C:$C,0)))</f>
        <v>0</v>
      </c>
      <c r="M887" s="237">
        <f>IF(ISBLANK(INDEX('Policy Characteristics'!G:G,MATCH($C887,'Policy Characteristics'!$C:$C,0))),"",INDEX('Policy Characteristics'!G:G,MATCH($C887,'Policy Characteristics'!$C:$C,0)))</f>
        <v>0.25</v>
      </c>
      <c r="N887" s="237">
        <f>IF(ISBLANK(INDEX('Policy Characteristics'!H:H,MATCH($C887,'Policy Characteristics'!$C:$C,0))),"",INDEX('Policy Characteristics'!H:H,MATCH($C887,'Policy Characteristics'!$C:$C,0)))</f>
        <v>0.01</v>
      </c>
      <c r="O887" s="293" t="str">
        <f>IF(ISBLANK(INDEX('Policy Characteristics'!I:I,MATCH($C887,'Policy Characteristics'!$C:$C,0))),"",INDEX('Policy Characteristics'!I:I,MATCH($C887,'Policy Characteristics'!$C:$C,0)))</f>
        <v>% reduction in energy use</v>
      </c>
      <c r="P887" s="293"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7" s="293" t="str">
        <f>IF(ISBLANK(INDEX('Policy Characteristics'!K:K,MATCH($C887,'Policy Characteristics'!$C:$C,0))),"",INDEX('Policy Characteristics'!K:K,MATCH($C887,'Policy Characteristics'!$C:$C,0)))</f>
        <v>industry-ag-main.html#eff-stds</v>
      </c>
      <c r="R887" s="293" t="str">
        <f>IF(ISBLANK(INDEX('Policy Characteristics'!L:L,MATCH($C887,'Policy Characteristics'!$C:$C,0))),"",INDEX('Policy Characteristics'!L:L,MATCH($C887,'Policy Characteristics'!$C:$C,0)))</f>
        <v>industry-energy-efficiency-standards.html</v>
      </c>
    </row>
    <row r="888" spans="1:18" s="293" customFormat="1" x14ac:dyDescent="0.25">
      <c r="A888" s="293" t="str">
        <f>IF(ISBLANK(INDEX('Policy Characteristics'!A:A,MATCH($C888,'Policy Characteristics'!$C:$C,0))),"",INDEX('Policy Characteristics'!A:A,MATCH($C888,'Policy Characteristics'!$C:$C,0)))</f>
        <v>Industry</v>
      </c>
      <c r="B888" s="294" t="str">
        <f>IF(ISBLANK(INDEX('Policy Characteristics'!B:B,MATCH($C888,'Policy Characteristics'!$C:$C,0))),"",INDEX('Policy Characteristics'!B:B,MATCH($C888,'Policy Characteristics'!$C:$C,0)))</f>
        <v>Industry Energy Efficiency Standards</v>
      </c>
      <c r="C888" s="293" t="str">
        <f t="shared" si="40"/>
        <v>Percentage Improvement in Eqpt Efficiency Standards above BAU</v>
      </c>
      <c r="D888" s="299" t="s">
        <v>769</v>
      </c>
      <c r="E888" s="298" t="s">
        <v>795</v>
      </c>
      <c r="F888" t="s">
        <v>770</v>
      </c>
      <c r="G888" s="298" t="s">
        <v>815</v>
      </c>
      <c r="H888" s="20">
        <v>1098</v>
      </c>
      <c r="I888" s="295" t="s">
        <v>650</v>
      </c>
      <c r="J888" s="296" t="str">
        <f>IF(ISBLANK(INDEX('Policy Characteristics'!D:D,MATCH($C888,'Policy Characteristics'!$C:$C,0))),"",INDEX('Policy Characteristics'!D:D,MATCH($C888,'Policy Characteristics'!$C:$C,0)))</f>
        <v>Industry Energy Efficiency Standards</v>
      </c>
      <c r="K888" s="293" t="str">
        <f>IF(ISBLANK(INDEX('Policy Characteristics'!E:E,MATCH($C888,'Policy Characteristics'!$C:$C,0))),"",INDEX('Policy Characteristics'!E:E,MATCH($C888,'Policy Characteristics'!$C:$C,0)))</f>
        <v>indst efficiency standards</v>
      </c>
      <c r="L888" s="237">
        <f>IF(ISBLANK(INDEX('Policy Characteristics'!F:F,MATCH($C888,'Policy Characteristics'!$C:$C,0))),"",INDEX('Policy Characteristics'!F:F,MATCH($C888,'Policy Characteristics'!$C:$C,0)))</f>
        <v>0</v>
      </c>
      <c r="M888" s="237">
        <f>IF(ISBLANK(INDEX('Policy Characteristics'!G:G,MATCH($C888,'Policy Characteristics'!$C:$C,0))),"",INDEX('Policy Characteristics'!G:G,MATCH($C888,'Policy Characteristics'!$C:$C,0)))</f>
        <v>0.25</v>
      </c>
      <c r="N888" s="237">
        <f>IF(ISBLANK(INDEX('Policy Characteristics'!H:H,MATCH($C888,'Policy Characteristics'!$C:$C,0))),"",INDEX('Policy Characteristics'!H:H,MATCH($C888,'Policy Characteristics'!$C:$C,0)))</f>
        <v>0.01</v>
      </c>
      <c r="O888" s="293" t="str">
        <f>IF(ISBLANK(INDEX('Policy Characteristics'!I:I,MATCH($C888,'Policy Characteristics'!$C:$C,0))),"",INDEX('Policy Characteristics'!I:I,MATCH($C888,'Policy Characteristics'!$C:$C,0)))</f>
        <v>% reduction in energy use</v>
      </c>
      <c r="P888" s="293"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8" s="293" t="str">
        <f>IF(ISBLANK(INDEX('Policy Characteristics'!K:K,MATCH($C888,'Policy Characteristics'!$C:$C,0))),"",INDEX('Policy Characteristics'!K:K,MATCH($C888,'Policy Characteristics'!$C:$C,0)))</f>
        <v>industry-ag-main.html#eff-stds</v>
      </c>
      <c r="R888" s="293" t="str">
        <f>IF(ISBLANK(INDEX('Policy Characteristics'!L:L,MATCH($C888,'Policy Characteristics'!$C:$C,0))),"",INDEX('Policy Characteristics'!L:L,MATCH($C888,'Policy Characteristics'!$C:$C,0)))</f>
        <v>industry-energy-efficiency-standards.html</v>
      </c>
    </row>
    <row r="889" spans="1:18" s="293" customFormat="1" x14ac:dyDescent="0.25">
      <c r="A889" s="293" t="str">
        <f>IF(ISBLANK(INDEX('Policy Characteristics'!A:A,MATCH($C889,'Policy Characteristics'!$C:$C,0))),"",INDEX('Policy Characteristics'!A:A,MATCH($C889,'Policy Characteristics'!$C:$C,0)))</f>
        <v>Industry</v>
      </c>
      <c r="B889" s="294" t="str">
        <f>IF(ISBLANK(INDEX('Policy Characteristics'!B:B,MATCH($C889,'Policy Characteristics'!$C:$C,0))),"",INDEX('Policy Characteristics'!B:B,MATCH($C889,'Policy Characteristics'!$C:$C,0)))</f>
        <v>Industry Energy Efficiency Standards</v>
      </c>
      <c r="C889" s="293" t="str">
        <f t="shared" si="40"/>
        <v>Percentage Improvement in Eqpt Efficiency Standards above BAU</v>
      </c>
      <c r="D889" s="299" t="s">
        <v>769</v>
      </c>
      <c r="E889" s="298" t="s">
        <v>797</v>
      </c>
      <c r="F889" t="s">
        <v>770</v>
      </c>
      <c r="G889" s="298" t="s">
        <v>816</v>
      </c>
      <c r="H889" s="20">
        <v>1099</v>
      </c>
      <c r="I889" s="295" t="s">
        <v>650</v>
      </c>
      <c r="J889" s="296" t="str">
        <f>IF(ISBLANK(INDEX('Policy Characteristics'!D:D,MATCH($C889,'Policy Characteristics'!$C:$C,0))),"",INDEX('Policy Characteristics'!D:D,MATCH($C889,'Policy Characteristics'!$C:$C,0)))</f>
        <v>Industry Energy Efficiency Standards</v>
      </c>
      <c r="K889" s="293" t="str">
        <f>IF(ISBLANK(INDEX('Policy Characteristics'!E:E,MATCH($C889,'Policy Characteristics'!$C:$C,0))),"",INDEX('Policy Characteristics'!E:E,MATCH($C889,'Policy Characteristics'!$C:$C,0)))</f>
        <v>indst efficiency standards</v>
      </c>
      <c r="L889" s="237">
        <f>IF(ISBLANK(INDEX('Policy Characteristics'!F:F,MATCH($C889,'Policy Characteristics'!$C:$C,0))),"",INDEX('Policy Characteristics'!F:F,MATCH($C889,'Policy Characteristics'!$C:$C,0)))</f>
        <v>0</v>
      </c>
      <c r="M889" s="237">
        <f>IF(ISBLANK(INDEX('Policy Characteristics'!G:G,MATCH($C889,'Policy Characteristics'!$C:$C,0))),"",INDEX('Policy Characteristics'!G:G,MATCH($C889,'Policy Characteristics'!$C:$C,0)))</f>
        <v>0.25</v>
      </c>
      <c r="N889" s="237">
        <f>IF(ISBLANK(INDEX('Policy Characteristics'!H:H,MATCH($C889,'Policy Characteristics'!$C:$C,0))),"",INDEX('Policy Characteristics'!H:H,MATCH($C889,'Policy Characteristics'!$C:$C,0)))</f>
        <v>0.01</v>
      </c>
      <c r="O889" s="293" t="str">
        <f>IF(ISBLANK(INDEX('Policy Characteristics'!I:I,MATCH($C889,'Policy Characteristics'!$C:$C,0))),"",INDEX('Policy Characteristics'!I:I,MATCH($C889,'Policy Characteristics'!$C:$C,0)))</f>
        <v>% reduction in energy use</v>
      </c>
      <c r="P889" s="293"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9" s="293" t="str">
        <f>IF(ISBLANK(INDEX('Policy Characteristics'!K:K,MATCH($C889,'Policy Characteristics'!$C:$C,0))),"",INDEX('Policy Characteristics'!K:K,MATCH($C889,'Policy Characteristics'!$C:$C,0)))</f>
        <v>industry-ag-main.html#eff-stds</v>
      </c>
      <c r="R889" s="293" t="str">
        <f>IF(ISBLANK(INDEX('Policy Characteristics'!L:L,MATCH($C889,'Policy Characteristics'!$C:$C,0))),"",INDEX('Policy Characteristics'!L:L,MATCH($C889,'Policy Characteristics'!$C:$C,0)))</f>
        <v>industry-energy-efficiency-standards.html</v>
      </c>
    </row>
    <row r="890" spans="1:18" s="293" customFormat="1" x14ac:dyDescent="0.25">
      <c r="A890" s="293" t="str">
        <f>IF(ISBLANK(INDEX('Policy Characteristics'!A:A,MATCH($C890,'Policy Characteristics'!$C:$C,0))),"",INDEX('Policy Characteristics'!A:A,MATCH($C890,'Policy Characteristics'!$C:$C,0)))</f>
        <v>Industry</v>
      </c>
      <c r="B890" s="294" t="str">
        <f>IF(ISBLANK(INDEX('Policy Characteristics'!B:B,MATCH($C890,'Policy Characteristics'!$C:$C,0))),"",INDEX('Policy Characteristics'!B:B,MATCH($C890,'Policy Characteristics'!$C:$C,0)))</f>
        <v>Industry Energy Efficiency Standards</v>
      </c>
      <c r="C890" s="293" t="str">
        <f t="shared" si="40"/>
        <v>Percentage Improvement in Eqpt Efficiency Standards above BAU</v>
      </c>
      <c r="D890" s="299" t="s">
        <v>769</v>
      </c>
      <c r="E890" s="298" t="s">
        <v>799</v>
      </c>
      <c r="F890" t="s">
        <v>770</v>
      </c>
      <c r="G890" s="298" t="s">
        <v>817</v>
      </c>
      <c r="H890" s="20">
        <v>1100</v>
      </c>
      <c r="I890" s="295" t="s">
        <v>650</v>
      </c>
      <c r="J890" s="296" t="str">
        <f>IF(ISBLANK(INDEX('Policy Characteristics'!D:D,MATCH($C890,'Policy Characteristics'!$C:$C,0))),"",INDEX('Policy Characteristics'!D:D,MATCH($C890,'Policy Characteristics'!$C:$C,0)))</f>
        <v>Industry Energy Efficiency Standards</v>
      </c>
      <c r="K890" s="293" t="str">
        <f>IF(ISBLANK(INDEX('Policy Characteristics'!E:E,MATCH($C890,'Policy Characteristics'!$C:$C,0))),"",INDEX('Policy Characteristics'!E:E,MATCH($C890,'Policy Characteristics'!$C:$C,0)))</f>
        <v>indst efficiency standards</v>
      </c>
      <c r="L890" s="237">
        <f>IF(ISBLANK(INDEX('Policy Characteristics'!F:F,MATCH($C890,'Policy Characteristics'!$C:$C,0))),"",INDEX('Policy Characteristics'!F:F,MATCH($C890,'Policy Characteristics'!$C:$C,0)))</f>
        <v>0</v>
      </c>
      <c r="M890" s="237">
        <f>IF(ISBLANK(INDEX('Policy Characteristics'!G:G,MATCH($C890,'Policy Characteristics'!$C:$C,0))),"",INDEX('Policy Characteristics'!G:G,MATCH($C890,'Policy Characteristics'!$C:$C,0)))</f>
        <v>0.25</v>
      </c>
      <c r="N890" s="237">
        <f>IF(ISBLANK(INDEX('Policy Characteristics'!H:H,MATCH($C890,'Policy Characteristics'!$C:$C,0))),"",INDEX('Policy Characteristics'!H:H,MATCH($C890,'Policy Characteristics'!$C:$C,0)))</f>
        <v>0.01</v>
      </c>
      <c r="O890" s="293" t="str">
        <f>IF(ISBLANK(INDEX('Policy Characteristics'!I:I,MATCH($C890,'Policy Characteristics'!$C:$C,0))),"",INDEX('Policy Characteristics'!I:I,MATCH($C890,'Policy Characteristics'!$C:$C,0)))</f>
        <v>% reduction in energy use</v>
      </c>
      <c r="P890" s="293"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0" s="293" t="str">
        <f>IF(ISBLANK(INDEX('Policy Characteristics'!K:K,MATCH($C890,'Policy Characteristics'!$C:$C,0))),"",INDEX('Policy Characteristics'!K:K,MATCH($C890,'Policy Characteristics'!$C:$C,0)))</f>
        <v>industry-ag-main.html#eff-stds</v>
      </c>
      <c r="R890" s="293" t="str">
        <f>IF(ISBLANK(INDEX('Policy Characteristics'!L:L,MATCH($C890,'Policy Characteristics'!$C:$C,0))),"",INDEX('Policy Characteristics'!L:L,MATCH($C890,'Policy Characteristics'!$C:$C,0)))</f>
        <v>industry-energy-efficiency-standards.html</v>
      </c>
    </row>
    <row r="891" spans="1:18" s="293" customFormat="1" x14ac:dyDescent="0.25">
      <c r="A891" s="293" t="str">
        <f>IF(ISBLANK(INDEX('Policy Characteristics'!A:A,MATCH($C891,'Policy Characteristics'!$C:$C,0))),"",INDEX('Policy Characteristics'!A:A,MATCH($C891,'Policy Characteristics'!$C:$C,0)))</f>
        <v>Industry</v>
      </c>
      <c r="B891" s="294" t="str">
        <f>IF(ISBLANK(INDEX('Policy Characteristics'!B:B,MATCH($C891,'Policy Characteristics'!$C:$C,0))),"",INDEX('Policy Characteristics'!B:B,MATCH($C891,'Policy Characteristics'!$C:$C,0)))</f>
        <v>Industry Energy Efficiency Standards</v>
      </c>
      <c r="C891" s="293" t="str">
        <f t="shared" si="40"/>
        <v>Percentage Improvement in Eqpt Efficiency Standards above BAU</v>
      </c>
      <c r="D891" s="299" t="s">
        <v>769</v>
      </c>
      <c r="E891" s="298" t="s">
        <v>801</v>
      </c>
      <c r="F891" t="s">
        <v>770</v>
      </c>
      <c r="G891" s="298" t="s">
        <v>818</v>
      </c>
      <c r="H891" s="20">
        <v>1101</v>
      </c>
      <c r="I891" s="295" t="s">
        <v>660</v>
      </c>
      <c r="J891" s="296" t="str">
        <f>IF(ISBLANK(INDEX('Policy Characteristics'!D:D,MATCH($C891,'Policy Characteristics'!$C:$C,0))),"",INDEX('Policy Characteristics'!D:D,MATCH($C891,'Policy Characteristics'!$C:$C,0)))</f>
        <v>Industry Energy Efficiency Standards</v>
      </c>
      <c r="K891" s="293" t="str">
        <f>IF(ISBLANK(INDEX('Policy Characteristics'!E:E,MATCH($C891,'Policy Characteristics'!$C:$C,0))),"",INDEX('Policy Characteristics'!E:E,MATCH($C891,'Policy Characteristics'!$C:$C,0)))</f>
        <v>indst efficiency standards</v>
      </c>
      <c r="L891" s="237">
        <f>IF(ISBLANK(INDEX('Policy Characteristics'!F:F,MATCH($C891,'Policy Characteristics'!$C:$C,0))),"",INDEX('Policy Characteristics'!F:F,MATCH($C891,'Policy Characteristics'!$C:$C,0)))</f>
        <v>0</v>
      </c>
      <c r="M891" s="237">
        <f>IF(ISBLANK(INDEX('Policy Characteristics'!G:G,MATCH($C891,'Policy Characteristics'!$C:$C,0))),"",INDEX('Policy Characteristics'!G:G,MATCH($C891,'Policy Characteristics'!$C:$C,0)))</f>
        <v>0.25</v>
      </c>
      <c r="N891" s="237">
        <f>IF(ISBLANK(INDEX('Policy Characteristics'!H:H,MATCH($C891,'Policy Characteristics'!$C:$C,0))),"",INDEX('Policy Characteristics'!H:H,MATCH($C891,'Policy Characteristics'!$C:$C,0)))</f>
        <v>0.01</v>
      </c>
      <c r="O891" s="293" t="str">
        <f>IF(ISBLANK(INDEX('Policy Characteristics'!I:I,MATCH($C891,'Policy Characteristics'!$C:$C,0))),"",INDEX('Policy Characteristics'!I:I,MATCH($C891,'Policy Characteristics'!$C:$C,0)))</f>
        <v>% reduction in energy use</v>
      </c>
      <c r="P891" s="293"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1" s="293" t="str">
        <f>IF(ISBLANK(INDEX('Policy Characteristics'!K:K,MATCH($C891,'Policy Characteristics'!$C:$C,0))),"",INDEX('Policy Characteristics'!K:K,MATCH($C891,'Policy Characteristics'!$C:$C,0)))</f>
        <v>industry-ag-main.html#eff-stds</v>
      </c>
      <c r="R891" s="293" t="str">
        <f>IF(ISBLANK(INDEX('Policy Characteristics'!L:L,MATCH($C891,'Policy Characteristics'!$C:$C,0))),"",INDEX('Policy Characteristics'!L:L,MATCH($C891,'Policy Characteristics'!$C:$C,0)))</f>
        <v>industry-energy-efficiency-standards.html</v>
      </c>
    </row>
    <row r="892" spans="1:18" s="293" customFormat="1" x14ac:dyDescent="0.25">
      <c r="A892" s="293" t="str">
        <f>IF(ISBLANK(INDEX('Policy Characteristics'!A:A,MATCH($C892,'Policy Characteristics'!$C:$C,0))),"",INDEX('Policy Characteristics'!A:A,MATCH($C892,'Policy Characteristics'!$C:$C,0)))</f>
        <v>Industry</v>
      </c>
      <c r="B892" s="294" t="str">
        <f>IF(ISBLANK(INDEX('Policy Characteristics'!B:B,MATCH($C892,'Policy Characteristics'!$C:$C,0))),"",INDEX('Policy Characteristics'!B:B,MATCH($C892,'Policy Characteristics'!$C:$C,0)))</f>
        <v>Industry Energy Efficiency Standards</v>
      </c>
      <c r="C892" s="293" t="str">
        <f t="shared" si="40"/>
        <v>Percentage Improvement in Eqpt Efficiency Standards above BAU</v>
      </c>
      <c r="D892" s="299" t="s">
        <v>769</v>
      </c>
      <c r="E892" s="298" t="s">
        <v>803</v>
      </c>
      <c r="F892" t="s">
        <v>770</v>
      </c>
      <c r="G892" s="298" t="s">
        <v>819</v>
      </c>
      <c r="H892" s="20">
        <v>1102</v>
      </c>
      <c r="I892" s="295" t="s">
        <v>650</v>
      </c>
      <c r="J892" s="296" t="str">
        <f>IF(ISBLANK(INDEX('Policy Characteristics'!D:D,MATCH($C892,'Policy Characteristics'!$C:$C,0))),"",INDEX('Policy Characteristics'!D:D,MATCH($C892,'Policy Characteristics'!$C:$C,0)))</f>
        <v>Industry Energy Efficiency Standards</v>
      </c>
      <c r="K892" s="293" t="str">
        <f>IF(ISBLANK(INDEX('Policy Characteristics'!E:E,MATCH($C892,'Policy Characteristics'!$C:$C,0))),"",INDEX('Policy Characteristics'!E:E,MATCH($C892,'Policy Characteristics'!$C:$C,0)))</f>
        <v>indst efficiency standards</v>
      </c>
      <c r="L892" s="237">
        <f>IF(ISBLANK(INDEX('Policy Characteristics'!F:F,MATCH($C892,'Policy Characteristics'!$C:$C,0))),"",INDEX('Policy Characteristics'!F:F,MATCH($C892,'Policy Characteristics'!$C:$C,0)))</f>
        <v>0</v>
      </c>
      <c r="M892" s="237">
        <f>IF(ISBLANK(INDEX('Policy Characteristics'!G:G,MATCH($C892,'Policy Characteristics'!$C:$C,0))),"",INDEX('Policy Characteristics'!G:G,MATCH($C892,'Policy Characteristics'!$C:$C,0)))</f>
        <v>0.25</v>
      </c>
      <c r="N892" s="237">
        <f>IF(ISBLANK(INDEX('Policy Characteristics'!H:H,MATCH($C892,'Policy Characteristics'!$C:$C,0))),"",INDEX('Policy Characteristics'!H:H,MATCH($C892,'Policy Characteristics'!$C:$C,0)))</f>
        <v>0.01</v>
      </c>
      <c r="O892" s="293" t="str">
        <f>IF(ISBLANK(INDEX('Policy Characteristics'!I:I,MATCH($C892,'Policy Characteristics'!$C:$C,0))),"",INDEX('Policy Characteristics'!I:I,MATCH($C892,'Policy Characteristics'!$C:$C,0)))</f>
        <v>% reduction in energy use</v>
      </c>
      <c r="P892" s="293"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2" s="293" t="str">
        <f>IF(ISBLANK(INDEX('Policy Characteristics'!K:K,MATCH($C892,'Policy Characteristics'!$C:$C,0))),"",INDEX('Policy Characteristics'!K:K,MATCH($C892,'Policy Characteristics'!$C:$C,0)))</f>
        <v>industry-ag-main.html#eff-stds</v>
      </c>
      <c r="R892" s="293" t="str">
        <f>IF(ISBLANK(INDEX('Policy Characteristics'!L:L,MATCH($C892,'Policy Characteristics'!$C:$C,0))),"",INDEX('Policy Characteristics'!L:L,MATCH($C892,'Policy Characteristics'!$C:$C,0)))</f>
        <v>industry-energy-efficiency-standards.html</v>
      </c>
    </row>
    <row r="893" spans="1:18" s="293" customFormat="1" x14ac:dyDescent="0.25">
      <c r="A893" s="293" t="str">
        <f>IF(ISBLANK(INDEX('Policy Characteristics'!A:A,MATCH($C893,'Policy Characteristics'!$C:$C,0))),"",INDEX('Policy Characteristics'!A:A,MATCH($C893,'Policy Characteristics'!$C:$C,0)))</f>
        <v>Industry</v>
      </c>
      <c r="B893" s="294" t="str">
        <f>IF(ISBLANK(INDEX('Policy Characteristics'!B:B,MATCH($C893,'Policy Characteristics'!$C:$C,0))),"",INDEX('Policy Characteristics'!B:B,MATCH($C893,'Policy Characteristics'!$C:$C,0)))</f>
        <v>Industry Energy Efficiency Standards</v>
      </c>
      <c r="C893" s="293" t="str">
        <f t="shared" si="40"/>
        <v>Percentage Improvement in Eqpt Efficiency Standards above BAU</v>
      </c>
      <c r="D893" s="299" t="s">
        <v>769</v>
      </c>
      <c r="E893" s="298" t="s">
        <v>805</v>
      </c>
      <c r="F893" t="s">
        <v>770</v>
      </c>
      <c r="G893" s="298" t="s">
        <v>820</v>
      </c>
      <c r="H893" s="20">
        <v>1103</v>
      </c>
      <c r="I893" s="295" t="s">
        <v>660</v>
      </c>
      <c r="J893" s="296" t="str">
        <f>IF(ISBLANK(INDEX('Policy Characteristics'!D:D,MATCH($C893,'Policy Characteristics'!$C:$C,0))),"",INDEX('Policy Characteristics'!D:D,MATCH($C893,'Policy Characteristics'!$C:$C,0)))</f>
        <v>Industry Energy Efficiency Standards</v>
      </c>
      <c r="K893" s="293" t="str">
        <f>IF(ISBLANK(INDEX('Policy Characteristics'!E:E,MATCH($C893,'Policy Characteristics'!$C:$C,0))),"",INDEX('Policy Characteristics'!E:E,MATCH($C893,'Policy Characteristics'!$C:$C,0)))</f>
        <v>indst efficiency standards</v>
      </c>
      <c r="L893" s="237">
        <f>IF(ISBLANK(INDEX('Policy Characteristics'!F:F,MATCH($C893,'Policy Characteristics'!$C:$C,0))),"",INDEX('Policy Characteristics'!F:F,MATCH($C893,'Policy Characteristics'!$C:$C,0)))</f>
        <v>0</v>
      </c>
      <c r="M893" s="237">
        <f>IF(ISBLANK(INDEX('Policy Characteristics'!G:G,MATCH($C893,'Policy Characteristics'!$C:$C,0))),"",INDEX('Policy Characteristics'!G:G,MATCH($C893,'Policy Characteristics'!$C:$C,0)))</f>
        <v>0.25</v>
      </c>
      <c r="N893" s="237">
        <f>IF(ISBLANK(INDEX('Policy Characteristics'!H:H,MATCH($C893,'Policy Characteristics'!$C:$C,0))),"",INDEX('Policy Characteristics'!H:H,MATCH($C893,'Policy Characteristics'!$C:$C,0)))</f>
        <v>0.01</v>
      </c>
      <c r="O893" s="293" t="str">
        <f>IF(ISBLANK(INDEX('Policy Characteristics'!I:I,MATCH($C893,'Policy Characteristics'!$C:$C,0))),"",INDEX('Policy Characteristics'!I:I,MATCH($C893,'Policy Characteristics'!$C:$C,0)))</f>
        <v>% reduction in energy use</v>
      </c>
      <c r="P893" s="293"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3" s="293" t="str">
        <f>IF(ISBLANK(INDEX('Policy Characteristics'!K:K,MATCH($C893,'Policy Characteristics'!$C:$C,0))),"",INDEX('Policy Characteristics'!K:K,MATCH($C893,'Policy Characteristics'!$C:$C,0)))</f>
        <v>industry-ag-main.html#eff-stds</v>
      </c>
      <c r="R893" s="293" t="str">
        <f>IF(ISBLANK(INDEX('Policy Characteristics'!L:L,MATCH($C893,'Policy Characteristics'!$C:$C,0))),"",INDEX('Policy Characteristics'!L:L,MATCH($C893,'Policy Characteristics'!$C:$C,0)))</f>
        <v>industry-energy-efficiency-standards.html</v>
      </c>
    </row>
    <row r="894" spans="1:18" s="293" customFormat="1" x14ac:dyDescent="0.25">
      <c r="A894" s="293" t="str">
        <f>IF(ISBLANK(INDEX('Policy Characteristics'!A:A,MATCH($C894,'Policy Characteristics'!$C:$C,0))),"",INDEX('Policy Characteristics'!A:A,MATCH($C894,'Policy Characteristics'!$C:$C,0)))</f>
        <v>Industry</v>
      </c>
      <c r="B894" s="294" t="str">
        <f>IF(ISBLANK(INDEX('Policy Characteristics'!B:B,MATCH($C894,'Policy Characteristics'!$C:$C,0))),"",INDEX('Policy Characteristics'!B:B,MATCH($C894,'Policy Characteristics'!$C:$C,0)))</f>
        <v>Industry Energy Efficiency Standards</v>
      </c>
      <c r="C894" s="293" t="str">
        <f t="shared" si="40"/>
        <v>Percentage Improvement in Eqpt Efficiency Standards above BAU</v>
      </c>
      <c r="D894" s="299" t="s">
        <v>769</v>
      </c>
      <c r="E894" s="298" t="s">
        <v>807</v>
      </c>
      <c r="F894" t="s">
        <v>770</v>
      </c>
      <c r="G894" s="298" t="s">
        <v>821</v>
      </c>
      <c r="H894" s="20">
        <v>1104</v>
      </c>
      <c r="I894" s="295" t="s">
        <v>660</v>
      </c>
      <c r="J894" s="296" t="str">
        <f>IF(ISBLANK(INDEX('Policy Characteristics'!D:D,MATCH($C894,'Policy Characteristics'!$C:$C,0))),"",INDEX('Policy Characteristics'!D:D,MATCH($C894,'Policy Characteristics'!$C:$C,0)))</f>
        <v>Industry Energy Efficiency Standards</v>
      </c>
      <c r="K894" s="293" t="str">
        <f>IF(ISBLANK(INDEX('Policy Characteristics'!E:E,MATCH($C894,'Policy Characteristics'!$C:$C,0))),"",INDEX('Policy Characteristics'!E:E,MATCH($C894,'Policy Characteristics'!$C:$C,0)))</f>
        <v>indst efficiency standards</v>
      </c>
      <c r="L894" s="237">
        <f>IF(ISBLANK(INDEX('Policy Characteristics'!F:F,MATCH($C894,'Policy Characteristics'!$C:$C,0))),"",INDEX('Policy Characteristics'!F:F,MATCH($C894,'Policy Characteristics'!$C:$C,0)))</f>
        <v>0</v>
      </c>
      <c r="M894" s="237">
        <f>IF(ISBLANK(INDEX('Policy Characteristics'!G:G,MATCH($C894,'Policy Characteristics'!$C:$C,0))),"",INDEX('Policy Characteristics'!G:G,MATCH($C894,'Policy Characteristics'!$C:$C,0)))</f>
        <v>0.25</v>
      </c>
      <c r="N894" s="237">
        <f>IF(ISBLANK(INDEX('Policy Characteristics'!H:H,MATCH($C894,'Policy Characteristics'!$C:$C,0))),"",INDEX('Policy Characteristics'!H:H,MATCH($C894,'Policy Characteristics'!$C:$C,0)))</f>
        <v>0.01</v>
      </c>
      <c r="O894" s="293" t="str">
        <f>IF(ISBLANK(INDEX('Policy Characteristics'!I:I,MATCH($C894,'Policy Characteristics'!$C:$C,0))),"",INDEX('Policy Characteristics'!I:I,MATCH($C894,'Policy Characteristics'!$C:$C,0)))</f>
        <v>% reduction in energy use</v>
      </c>
      <c r="P894" s="293"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4" s="293" t="str">
        <f>IF(ISBLANK(INDEX('Policy Characteristics'!K:K,MATCH($C894,'Policy Characteristics'!$C:$C,0))),"",INDEX('Policy Characteristics'!K:K,MATCH($C894,'Policy Characteristics'!$C:$C,0)))</f>
        <v>industry-ag-main.html#eff-stds</v>
      </c>
      <c r="R894" s="293" t="str">
        <f>IF(ISBLANK(INDEX('Policy Characteristics'!L:L,MATCH($C894,'Policy Characteristics'!$C:$C,0))),"",INDEX('Policy Characteristics'!L:L,MATCH($C894,'Policy Characteristics'!$C:$C,0)))</f>
        <v>industry-energy-efficiency-standards.html</v>
      </c>
    </row>
    <row r="895" spans="1:18" s="293" customFormat="1" x14ac:dyDescent="0.25">
      <c r="A895" s="293" t="str">
        <f>IF(ISBLANK(INDEX('Policy Characteristics'!A:A,MATCH($C895,'Policy Characteristics'!$C:$C,0))),"",INDEX('Policy Characteristics'!A:A,MATCH($C895,'Policy Characteristics'!$C:$C,0)))</f>
        <v>Industry</v>
      </c>
      <c r="B895" s="294" t="str">
        <f>IF(ISBLANK(INDEX('Policy Characteristics'!B:B,MATCH($C895,'Policy Characteristics'!$C:$C,0))),"",INDEX('Policy Characteristics'!B:B,MATCH($C895,'Policy Characteristics'!$C:$C,0)))</f>
        <v>Industry Energy Efficiency Standards</v>
      </c>
      <c r="C895" s="293" t="str">
        <f t="shared" si="40"/>
        <v>Percentage Improvement in Eqpt Efficiency Standards above BAU</v>
      </c>
      <c r="D895" s="299" t="s">
        <v>769</v>
      </c>
      <c r="E895" s="298" t="s">
        <v>809</v>
      </c>
      <c r="F895" t="s">
        <v>770</v>
      </c>
      <c r="G895" s="298" t="s">
        <v>822</v>
      </c>
      <c r="H895" s="20">
        <v>1105</v>
      </c>
      <c r="I895" s="295" t="s">
        <v>650</v>
      </c>
      <c r="J895" s="296" t="str">
        <f>IF(ISBLANK(INDEX('Policy Characteristics'!D:D,MATCH($C895,'Policy Characteristics'!$C:$C,0))),"",INDEX('Policy Characteristics'!D:D,MATCH($C895,'Policy Characteristics'!$C:$C,0)))</f>
        <v>Industry Energy Efficiency Standards</v>
      </c>
      <c r="K895" s="293" t="str">
        <f>IF(ISBLANK(INDEX('Policy Characteristics'!E:E,MATCH($C895,'Policy Characteristics'!$C:$C,0))),"",INDEX('Policy Characteristics'!E:E,MATCH($C895,'Policy Characteristics'!$C:$C,0)))</f>
        <v>indst efficiency standards</v>
      </c>
      <c r="L895" s="237">
        <f>IF(ISBLANK(INDEX('Policy Characteristics'!F:F,MATCH($C895,'Policy Characteristics'!$C:$C,0))),"",INDEX('Policy Characteristics'!F:F,MATCH($C895,'Policy Characteristics'!$C:$C,0)))</f>
        <v>0</v>
      </c>
      <c r="M895" s="237">
        <f>IF(ISBLANK(INDEX('Policy Characteristics'!G:G,MATCH($C895,'Policy Characteristics'!$C:$C,0))),"",INDEX('Policy Characteristics'!G:G,MATCH($C895,'Policy Characteristics'!$C:$C,0)))</f>
        <v>0.25</v>
      </c>
      <c r="N895" s="237">
        <f>IF(ISBLANK(INDEX('Policy Characteristics'!H:H,MATCH($C895,'Policy Characteristics'!$C:$C,0))),"",INDEX('Policy Characteristics'!H:H,MATCH($C895,'Policy Characteristics'!$C:$C,0)))</f>
        <v>0.01</v>
      </c>
      <c r="O895" s="293" t="str">
        <f>IF(ISBLANK(INDEX('Policy Characteristics'!I:I,MATCH($C895,'Policy Characteristics'!$C:$C,0))),"",INDEX('Policy Characteristics'!I:I,MATCH($C895,'Policy Characteristics'!$C:$C,0)))</f>
        <v>% reduction in energy use</v>
      </c>
      <c r="P895" s="293"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5" s="293" t="str">
        <f>IF(ISBLANK(INDEX('Policy Characteristics'!K:K,MATCH($C895,'Policy Characteristics'!$C:$C,0))),"",INDEX('Policy Characteristics'!K:K,MATCH($C895,'Policy Characteristics'!$C:$C,0)))</f>
        <v>industry-ag-main.html#eff-stds</v>
      </c>
      <c r="R895" s="293" t="str">
        <f>IF(ISBLANK(INDEX('Policy Characteristics'!L:L,MATCH($C895,'Policy Characteristics'!$C:$C,0))),"",INDEX('Policy Characteristics'!L:L,MATCH($C895,'Policy Characteristics'!$C:$C,0)))</f>
        <v>industry-energy-efficiency-standards.html</v>
      </c>
    </row>
    <row r="896" spans="1:18" s="293" customFormat="1" x14ac:dyDescent="0.25">
      <c r="A896" s="293" t="str">
        <f>IF(ISBLANK(INDEX('Policy Characteristics'!A:A,MATCH($C896,'Policy Characteristics'!$C:$C,0))),"",INDEX('Policy Characteristics'!A:A,MATCH($C896,'Policy Characteristics'!$C:$C,0)))</f>
        <v>Industry</v>
      </c>
      <c r="B896" s="294" t="str">
        <f>IF(ISBLANK(INDEX('Policy Characteristics'!B:B,MATCH($C896,'Policy Characteristics'!$C:$C,0))),"",INDEX('Policy Characteristics'!B:B,MATCH($C896,'Policy Characteristics'!$C:$C,0)))</f>
        <v>Industry Energy Efficiency Standards</v>
      </c>
      <c r="C896" s="293" t="str">
        <f t="shared" si="40"/>
        <v>Percentage Improvement in Eqpt Efficiency Standards above BAU</v>
      </c>
      <c r="D896" s="299" t="s">
        <v>769</v>
      </c>
      <c r="E896" s="298" t="s">
        <v>811</v>
      </c>
      <c r="F896" t="s">
        <v>770</v>
      </c>
      <c r="G896" s="298" t="s">
        <v>823</v>
      </c>
      <c r="H896" s="20">
        <v>1106</v>
      </c>
      <c r="I896" s="295" t="s">
        <v>650</v>
      </c>
      <c r="J896" s="296" t="str">
        <f>IF(ISBLANK(INDEX('Policy Characteristics'!D:D,MATCH($C896,'Policy Characteristics'!$C:$C,0))),"",INDEX('Policy Characteristics'!D:D,MATCH($C896,'Policy Characteristics'!$C:$C,0)))</f>
        <v>Industry Energy Efficiency Standards</v>
      </c>
      <c r="K896" s="293" t="str">
        <f>IF(ISBLANK(INDEX('Policy Characteristics'!E:E,MATCH($C896,'Policy Characteristics'!$C:$C,0))),"",INDEX('Policy Characteristics'!E:E,MATCH($C896,'Policy Characteristics'!$C:$C,0)))</f>
        <v>indst efficiency standards</v>
      </c>
      <c r="L896" s="237">
        <f>IF(ISBLANK(INDEX('Policy Characteristics'!F:F,MATCH($C896,'Policy Characteristics'!$C:$C,0))),"",INDEX('Policy Characteristics'!F:F,MATCH($C896,'Policy Characteristics'!$C:$C,0)))</f>
        <v>0</v>
      </c>
      <c r="M896" s="237">
        <f>IF(ISBLANK(INDEX('Policy Characteristics'!G:G,MATCH($C896,'Policy Characteristics'!$C:$C,0))),"",INDEX('Policy Characteristics'!G:G,MATCH($C896,'Policy Characteristics'!$C:$C,0)))</f>
        <v>0.25</v>
      </c>
      <c r="N896" s="237">
        <f>IF(ISBLANK(INDEX('Policy Characteristics'!H:H,MATCH($C896,'Policy Characteristics'!$C:$C,0))),"",INDEX('Policy Characteristics'!H:H,MATCH($C896,'Policy Characteristics'!$C:$C,0)))</f>
        <v>0.01</v>
      </c>
      <c r="O896" s="293" t="str">
        <f>IF(ISBLANK(INDEX('Policy Characteristics'!I:I,MATCH($C896,'Policy Characteristics'!$C:$C,0))),"",INDEX('Policy Characteristics'!I:I,MATCH($C896,'Policy Characteristics'!$C:$C,0)))</f>
        <v>% reduction in energy use</v>
      </c>
      <c r="P896" s="293"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6" s="293" t="str">
        <f>IF(ISBLANK(INDEX('Policy Characteristics'!K:K,MATCH($C896,'Policy Characteristics'!$C:$C,0))),"",INDEX('Policy Characteristics'!K:K,MATCH($C896,'Policy Characteristics'!$C:$C,0)))</f>
        <v>industry-ag-main.html#eff-stds</v>
      </c>
      <c r="R896" s="293" t="str">
        <f>IF(ISBLANK(INDEX('Policy Characteristics'!L:L,MATCH($C896,'Policy Characteristics'!$C:$C,0))),"",INDEX('Policy Characteristics'!L:L,MATCH($C896,'Policy Characteristics'!$C:$C,0)))</f>
        <v>industry-energy-efficiency-standards.html</v>
      </c>
    </row>
    <row r="897" spans="1:18" s="293" customFormat="1" x14ac:dyDescent="0.25">
      <c r="A897" s="293" t="str">
        <f>IF(ISBLANK(INDEX('Policy Characteristics'!A:A,MATCH($C897,'Policy Characteristics'!$C:$C,0))),"",INDEX('Policy Characteristics'!A:A,MATCH($C897,'Policy Characteristics'!$C:$C,0)))</f>
        <v>Industry</v>
      </c>
      <c r="B897" s="294" t="str">
        <f>IF(ISBLANK(INDEX('Policy Characteristics'!B:B,MATCH($C897,'Policy Characteristics'!$C:$C,0))),"",INDEX('Policy Characteristics'!B:B,MATCH($C897,'Policy Characteristics'!$C:$C,0)))</f>
        <v>Industry Energy Efficiency Standards</v>
      </c>
      <c r="C897" s="293" t="str">
        <f t="shared" si="40"/>
        <v>Percentage Improvement in Eqpt Efficiency Standards above BAU</v>
      </c>
      <c r="D897" s="299" t="s">
        <v>769</v>
      </c>
      <c r="E897" s="298" t="s">
        <v>813</v>
      </c>
      <c r="F897" t="s">
        <v>770</v>
      </c>
      <c r="G897" s="298" t="s">
        <v>824</v>
      </c>
      <c r="H897" s="20">
        <v>1107</v>
      </c>
      <c r="I897" s="295" t="s">
        <v>660</v>
      </c>
      <c r="J897" s="296" t="str">
        <f>IF(ISBLANK(INDEX('Policy Characteristics'!D:D,MATCH($C897,'Policy Characteristics'!$C:$C,0))),"",INDEX('Policy Characteristics'!D:D,MATCH($C897,'Policy Characteristics'!$C:$C,0)))</f>
        <v>Industry Energy Efficiency Standards</v>
      </c>
      <c r="K897" s="293" t="str">
        <f>IF(ISBLANK(INDEX('Policy Characteristics'!E:E,MATCH($C897,'Policy Characteristics'!$C:$C,0))),"",INDEX('Policy Characteristics'!E:E,MATCH($C897,'Policy Characteristics'!$C:$C,0)))</f>
        <v>indst efficiency standards</v>
      </c>
      <c r="L897" s="237">
        <f>IF(ISBLANK(INDEX('Policy Characteristics'!F:F,MATCH($C897,'Policy Characteristics'!$C:$C,0))),"",INDEX('Policy Characteristics'!F:F,MATCH($C897,'Policy Characteristics'!$C:$C,0)))</f>
        <v>0</v>
      </c>
      <c r="M897" s="237">
        <f>IF(ISBLANK(INDEX('Policy Characteristics'!G:G,MATCH($C897,'Policy Characteristics'!$C:$C,0))),"",INDEX('Policy Characteristics'!G:G,MATCH($C897,'Policy Characteristics'!$C:$C,0)))</f>
        <v>0.25</v>
      </c>
      <c r="N897" s="237">
        <f>IF(ISBLANK(INDEX('Policy Characteristics'!H:H,MATCH($C897,'Policy Characteristics'!$C:$C,0))),"",INDEX('Policy Characteristics'!H:H,MATCH($C897,'Policy Characteristics'!$C:$C,0)))</f>
        <v>0.01</v>
      </c>
      <c r="O897" s="293" t="str">
        <f>IF(ISBLANK(INDEX('Policy Characteristics'!I:I,MATCH($C897,'Policy Characteristics'!$C:$C,0))),"",INDEX('Policy Characteristics'!I:I,MATCH($C897,'Policy Characteristics'!$C:$C,0)))</f>
        <v>% reduction in energy use</v>
      </c>
      <c r="P897" s="293"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7" s="293" t="str">
        <f>IF(ISBLANK(INDEX('Policy Characteristics'!K:K,MATCH($C897,'Policy Characteristics'!$C:$C,0))),"",INDEX('Policy Characteristics'!K:K,MATCH($C897,'Policy Characteristics'!$C:$C,0)))</f>
        <v>industry-ag-main.html#eff-stds</v>
      </c>
      <c r="R897" s="293" t="str">
        <f>IF(ISBLANK(INDEX('Policy Characteristics'!L:L,MATCH($C897,'Policy Characteristics'!$C:$C,0))),"",INDEX('Policy Characteristics'!L:L,MATCH($C897,'Policy Characteristics'!$C:$C,0)))</f>
        <v>industry-energy-efficiency-standards.html</v>
      </c>
    </row>
    <row r="898" spans="1:18" s="293" customFormat="1" x14ac:dyDescent="0.25">
      <c r="A898" s="293" t="str">
        <f>IF(ISBLANK(INDEX('Policy Characteristics'!A:A,MATCH($C898,'Policy Characteristics'!$C:$C,0))),"",INDEX('Policy Characteristics'!A:A,MATCH($C898,'Policy Characteristics'!$C:$C,0)))</f>
        <v>Industry</v>
      </c>
      <c r="B898" s="294" t="str">
        <f>IF(ISBLANK(INDEX('Policy Characteristics'!B:B,MATCH($C898,'Policy Characteristics'!$C:$C,0))),"",INDEX('Policy Characteristics'!B:B,MATCH($C898,'Policy Characteristics'!$C:$C,0)))</f>
        <v>Industry Energy Efficiency Standards</v>
      </c>
      <c r="C898" s="293" t="str">
        <f t="shared" si="40"/>
        <v>Percentage Improvement in Eqpt Efficiency Standards above BAU</v>
      </c>
      <c r="D898" s="299" t="s">
        <v>771</v>
      </c>
      <c r="E898" s="298" t="s">
        <v>795</v>
      </c>
      <c r="F898" t="s">
        <v>772</v>
      </c>
      <c r="G898" s="298" t="s">
        <v>815</v>
      </c>
      <c r="H898" s="20">
        <v>1108</v>
      </c>
      <c r="I898" s="295" t="s">
        <v>650</v>
      </c>
      <c r="J898" s="296" t="str">
        <f>IF(ISBLANK(INDEX('Policy Characteristics'!D:D,MATCH($C898,'Policy Characteristics'!$C:$C,0))),"",INDEX('Policy Characteristics'!D:D,MATCH($C898,'Policy Characteristics'!$C:$C,0)))</f>
        <v>Industry Energy Efficiency Standards</v>
      </c>
      <c r="K898" s="293" t="str">
        <f>IF(ISBLANK(INDEX('Policy Characteristics'!E:E,MATCH($C898,'Policy Characteristics'!$C:$C,0))),"",INDEX('Policy Characteristics'!E:E,MATCH($C898,'Policy Characteristics'!$C:$C,0)))</f>
        <v>indst efficiency standards</v>
      </c>
      <c r="L898" s="237">
        <f>IF(ISBLANK(INDEX('Policy Characteristics'!F:F,MATCH($C898,'Policy Characteristics'!$C:$C,0))),"",INDEX('Policy Characteristics'!F:F,MATCH($C898,'Policy Characteristics'!$C:$C,0)))</f>
        <v>0</v>
      </c>
      <c r="M898" s="237">
        <f>IF(ISBLANK(INDEX('Policy Characteristics'!G:G,MATCH($C898,'Policy Characteristics'!$C:$C,0))),"",INDEX('Policy Characteristics'!G:G,MATCH($C898,'Policy Characteristics'!$C:$C,0)))</f>
        <v>0.25</v>
      </c>
      <c r="N898" s="237">
        <f>IF(ISBLANK(INDEX('Policy Characteristics'!H:H,MATCH($C898,'Policy Characteristics'!$C:$C,0))),"",INDEX('Policy Characteristics'!H:H,MATCH($C898,'Policy Characteristics'!$C:$C,0)))</f>
        <v>0.01</v>
      </c>
      <c r="O898" s="293" t="str">
        <f>IF(ISBLANK(INDEX('Policy Characteristics'!I:I,MATCH($C898,'Policy Characteristics'!$C:$C,0))),"",INDEX('Policy Characteristics'!I:I,MATCH($C898,'Policy Characteristics'!$C:$C,0)))</f>
        <v>% reduction in energy use</v>
      </c>
      <c r="P898" s="293"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8" s="293" t="str">
        <f>IF(ISBLANK(INDEX('Policy Characteristics'!K:K,MATCH($C898,'Policy Characteristics'!$C:$C,0))),"",INDEX('Policy Characteristics'!K:K,MATCH($C898,'Policy Characteristics'!$C:$C,0)))</f>
        <v>industry-ag-main.html#eff-stds</v>
      </c>
      <c r="R898" s="293" t="str">
        <f>IF(ISBLANK(INDEX('Policy Characteristics'!L:L,MATCH($C898,'Policy Characteristics'!$C:$C,0))),"",INDEX('Policy Characteristics'!L:L,MATCH($C898,'Policy Characteristics'!$C:$C,0)))</f>
        <v>industry-energy-efficiency-standards.html</v>
      </c>
    </row>
    <row r="899" spans="1:18" s="293" customFormat="1" x14ac:dyDescent="0.25">
      <c r="A899" s="293" t="str">
        <f>IF(ISBLANK(INDEX('Policy Characteristics'!A:A,MATCH($C899,'Policy Characteristics'!$C:$C,0))),"",INDEX('Policy Characteristics'!A:A,MATCH($C899,'Policy Characteristics'!$C:$C,0)))</f>
        <v>Industry</v>
      </c>
      <c r="B899" s="294" t="str">
        <f>IF(ISBLANK(INDEX('Policy Characteristics'!B:B,MATCH($C899,'Policy Characteristics'!$C:$C,0))),"",INDEX('Policy Characteristics'!B:B,MATCH($C899,'Policy Characteristics'!$C:$C,0)))</f>
        <v>Industry Energy Efficiency Standards</v>
      </c>
      <c r="C899" s="293" t="str">
        <f t="shared" si="40"/>
        <v>Percentage Improvement in Eqpt Efficiency Standards above BAU</v>
      </c>
      <c r="D899" s="299" t="s">
        <v>771</v>
      </c>
      <c r="E899" s="298" t="s">
        <v>797</v>
      </c>
      <c r="F899" t="s">
        <v>772</v>
      </c>
      <c r="G899" s="298" t="s">
        <v>816</v>
      </c>
      <c r="H899" s="20">
        <v>1109</v>
      </c>
      <c r="I899" s="295" t="s">
        <v>660</v>
      </c>
      <c r="J899" s="296" t="str">
        <f>IF(ISBLANK(INDEX('Policy Characteristics'!D:D,MATCH($C899,'Policy Characteristics'!$C:$C,0))),"",INDEX('Policy Characteristics'!D:D,MATCH($C899,'Policy Characteristics'!$C:$C,0)))</f>
        <v>Industry Energy Efficiency Standards</v>
      </c>
      <c r="K899" s="293" t="str">
        <f>IF(ISBLANK(INDEX('Policy Characteristics'!E:E,MATCH($C899,'Policy Characteristics'!$C:$C,0))),"",INDEX('Policy Characteristics'!E:E,MATCH($C899,'Policy Characteristics'!$C:$C,0)))</f>
        <v>indst efficiency standards</v>
      </c>
      <c r="L899" s="237">
        <f>IF(ISBLANK(INDEX('Policy Characteristics'!F:F,MATCH($C899,'Policy Characteristics'!$C:$C,0))),"",INDEX('Policy Characteristics'!F:F,MATCH($C899,'Policy Characteristics'!$C:$C,0)))</f>
        <v>0</v>
      </c>
      <c r="M899" s="237">
        <f>IF(ISBLANK(INDEX('Policy Characteristics'!G:G,MATCH($C899,'Policy Characteristics'!$C:$C,0))),"",INDEX('Policy Characteristics'!G:G,MATCH($C899,'Policy Characteristics'!$C:$C,0)))</f>
        <v>0.25</v>
      </c>
      <c r="N899" s="237">
        <f>IF(ISBLANK(INDEX('Policy Characteristics'!H:H,MATCH($C899,'Policy Characteristics'!$C:$C,0))),"",INDEX('Policy Characteristics'!H:H,MATCH($C899,'Policy Characteristics'!$C:$C,0)))</f>
        <v>0.01</v>
      </c>
      <c r="O899" s="293" t="str">
        <f>IF(ISBLANK(INDEX('Policy Characteristics'!I:I,MATCH($C899,'Policy Characteristics'!$C:$C,0))),"",INDEX('Policy Characteristics'!I:I,MATCH($C899,'Policy Characteristics'!$C:$C,0)))</f>
        <v>% reduction in energy use</v>
      </c>
      <c r="P899" s="293"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9" s="293" t="str">
        <f>IF(ISBLANK(INDEX('Policy Characteristics'!K:K,MATCH($C899,'Policy Characteristics'!$C:$C,0))),"",INDEX('Policy Characteristics'!K:K,MATCH($C899,'Policy Characteristics'!$C:$C,0)))</f>
        <v>industry-ag-main.html#eff-stds</v>
      </c>
      <c r="R899" s="293" t="str">
        <f>IF(ISBLANK(INDEX('Policy Characteristics'!L:L,MATCH($C899,'Policy Characteristics'!$C:$C,0))),"",INDEX('Policy Characteristics'!L:L,MATCH($C899,'Policy Characteristics'!$C:$C,0)))</f>
        <v>industry-energy-efficiency-standards.html</v>
      </c>
    </row>
    <row r="900" spans="1:18" s="293" customFormat="1" x14ac:dyDescent="0.25">
      <c r="A900" s="293" t="str">
        <f>IF(ISBLANK(INDEX('Policy Characteristics'!A:A,MATCH($C900,'Policy Characteristics'!$C:$C,0))),"",INDEX('Policy Characteristics'!A:A,MATCH($C900,'Policy Characteristics'!$C:$C,0)))</f>
        <v>Industry</v>
      </c>
      <c r="B900" s="294" t="str">
        <f>IF(ISBLANK(INDEX('Policy Characteristics'!B:B,MATCH($C900,'Policy Characteristics'!$C:$C,0))),"",INDEX('Policy Characteristics'!B:B,MATCH($C900,'Policy Characteristics'!$C:$C,0)))</f>
        <v>Industry Energy Efficiency Standards</v>
      </c>
      <c r="C900" s="293" t="str">
        <f t="shared" si="40"/>
        <v>Percentage Improvement in Eqpt Efficiency Standards above BAU</v>
      </c>
      <c r="D900" s="299" t="s">
        <v>771</v>
      </c>
      <c r="E900" s="298" t="s">
        <v>799</v>
      </c>
      <c r="F900" t="s">
        <v>772</v>
      </c>
      <c r="G900" s="298" t="s">
        <v>817</v>
      </c>
      <c r="H900" s="20">
        <v>1110</v>
      </c>
      <c r="I900" s="295" t="s">
        <v>650</v>
      </c>
      <c r="J900" s="296" t="str">
        <f>IF(ISBLANK(INDEX('Policy Characteristics'!D:D,MATCH($C900,'Policy Characteristics'!$C:$C,0))),"",INDEX('Policy Characteristics'!D:D,MATCH($C900,'Policy Characteristics'!$C:$C,0)))</f>
        <v>Industry Energy Efficiency Standards</v>
      </c>
      <c r="K900" s="293" t="str">
        <f>IF(ISBLANK(INDEX('Policy Characteristics'!E:E,MATCH($C900,'Policy Characteristics'!$C:$C,0))),"",INDEX('Policy Characteristics'!E:E,MATCH($C900,'Policy Characteristics'!$C:$C,0)))</f>
        <v>indst efficiency standards</v>
      </c>
      <c r="L900" s="237">
        <f>IF(ISBLANK(INDEX('Policy Characteristics'!F:F,MATCH($C900,'Policy Characteristics'!$C:$C,0))),"",INDEX('Policy Characteristics'!F:F,MATCH($C900,'Policy Characteristics'!$C:$C,0)))</f>
        <v>0</v>
      </c>
      <c r="M900" s="237">
        <f>IF(ISBLANK(INDEX('Policy Characteristics'!G:G,MATCH($C900,'Policy Characteristics'!$C:$C,0))),"",INDEX('Policy Characteristics'!G:G,MATCH($C900,'Policy Characteristics'!$C:$C,0)))</f>
        <v>0.25</v>
      </c>
      <c r="N900" s="237">
        <f>IF(ISBLANK(INDEX('Policy Characteristics'!H:H,MATCH($C900,'Policy Characteristics'!$C:$C,0))),"",INDEX('Policy Characteristics'!H:H,MATCH($C900,'Policy Characteristics'!$C:$C,0)))</f>
        <v>0.01</v>
      </c>
      <c r="O900" s="293" t="str">
        <f>IF(ISBLANK(INDEX('Policy Characteristics'!I:I,MATCH($C900,'Policy Characteristics'!$C:$C,0))),"",INDEX('Policy Characteristics'!I:I,MATCH($C900,'Policy Characteristics'!$C:$C,0)))</f>
        <v>% reduction in energy use</v>
      </c>
      <c r="P900" s="293"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0" s="293" t="str">
        <f>IF(ISBLANK(INDEX('Policy Characteristics'!K:K,MATCH($C900,'Policy Characteristics'!$C:$C,0))),"",INDEX('Policy Characteristics'!K:K,MATCH($C900,'Policy Characteristics'!$C:$C,0)))</f>
        <v>industry-ag-main.html#eff-stds</v>
      </c>
      <c r="R900" s="293" t="str">
        <f>IF(ISBLANK(INDEX('Policy Characteristics'!L:L,MATCH($C900,'Policy Characteristics'!$C:$C,0))),"",INDEX('Policy Characteristics'!L:L,MATCH($C900,'Policy Characteristics'!$C:$C,0)))</f>
        <v>industry-energy-efficiency-standards.html</v>
      </c>
    </row>
    <row r="901" spans="1:18" s="293" customFormat="1" x14ac:dyDescent="0.25">
      <c r="A901" s="293" t="str">
        <f>IF(ISBLANK(INDEX('Policy Characteristics'!A:A,MATCH($C901,'Policy Characteristics'!$C:$C,0))),"",INDEX('Policy Characteristics'!A:A,MATCH($C901,'Policy Characteristics'!$C:$C,0)))</f>
        <v>Industry</v>
      </c>
      <c r="B901" s="294" t="str">
        <f>IF(ISBLANK(INDEX('Policy Characteristics'!B:B,MATCH($C901,'Policy Characteristics'!$C:$C,0))),"",INDEX('Policy Characteristics'!B:B,MATCH($C901,'Policy Characteristics'!$C:$C,0)))</f>
        <v>Industry Energy Efficiency Standards</v>
      </c>
      <c r="C901" s="293" t="str">
        <f t="shared" si="40"/>
        <v>Percentage Improvement in Eqpt Efficiency Standards above BAU</v>
      </c>
      <c r="D901" s="299" t="s">
        <v>771</v>
      </c>
      <c r="E901" s="298" t="s">
        <v>801</v>
      </c>
      <c r="F901" t="s">
        <v>772</v>
      </c>
      <c r="G901" s="298" t="s">
        <v>818</v>
      </c>
      <c r="H901" s="20">
        <v>1111</v>
      </c>
      <c r="I901" s="295" t="s">
        <v>660</v>
      </c>
      <c r="J901" s="296" t="str">
        <f>IF(ISBLANK(INDEX('Policy Characteristics'!D:D,MATCH($C901,'Policy Characteristics'!$C:$C,0))),"",INDEX('Policy Characteristics'!D:D,MATCH($C901,'Policy Characteristics'!$C:$C,0)))</f>
        <v>Industry Energy Efficiency Standards</v>
      </c>
      <c r="K901" s="293" t="str">
        <f>IF(ISBLANK(INDEX('Policy Characteristics'!E:E,MATCH($C901,'Policy Characteristics'!$C:$C,0))),"",INDEX('Policy Characteristics'!E:E,MATCH($C901,'Policy Characteristics'!$C:$C,0)))</f>
        <v>indst efficiency standards</v>
      </c>
      <c r="L901" s="237">
        <f>IF(ISBLANK(INDEX('Policy Characteristics'!F:F,MATCH($C901,'Policy Characteristics'!$C:$C,0))),"",INDEX('Policy Characteristics'!F:F,MATCH($C901,'Policy Characteristics'!$C:$C,0)))</f>
        <v>0</v>
      </c>
      <c r="M901" s="237">
        <f>IF(ISBLANK(INDEX('Policy Characteristics'!G:G,MATCH($C901,'Policy Characteristics'!$C:$C,0))),"",INDEX('Policy Characteristics'!G:G,MATCH($C901,'Policy Characteristics'!$C:$C,0)))</f>
        <v>0.25</v>
      </c>
      <c r="N901" s="237">
        <f>IF(ISBLANK(INDEX('Policy Characteristics'!H:H,MATCH($C901,'Policy Characteristics'!$C:$C,0))),"",INDEX('Policy Characteristics'!H:H,MATCH($C901,'Policy Characteristics'!$C:$C,0)))</f>
        <v>0.01</v>
      </c>
      <c r="O901" s="293" t="str">
        <f>IF(ISBLANK(INDEX('Policy Characteristics'!I:I,MATCH($C901,'Policy Characteristics'!$C:$C,0))),"",INDEX('Policy Characteristics'!I:I,MATCH($C901,'Policy Characteristics'!$C:$C,0)))</f>
        <v>% reduction in energy use</v>
      </c>
      <c r="P901" s="293"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1" s="293" t="str">
        <f>IF(ISBLANK(INDEX('Policy Characteristics'!K:K,MATCH($C901,'Policy Characteristics'!$C:$C,0))),"",INDEX('Policy Characteristics'!K:K,MATCH($C901,'Policy Characteristics'!$C:$C,0)))</f>
        <v>industry-ag-main.html#eff-stds</v>
      </c>
      <c r="R901" s="293" t="str">
        <f>IF(ISBLANK(INDEX('Policy Characteristics'!L:L,MATCH($C901,'Policy Characteristics'!$C:$C,0))),"",INDEX('Policy Characteristics'!L:L,MATCH($C901,'Policy Characteristics'!$C:$C,0)))</f>
        <v>industry-energy-efficiency-standards.html</v>
      </c>
    </row>
    <row r="902" spans="1:18" s="293" customFormat="1" x14ac:dyDescent="0.25">
      <c r="A902" s="293" t="str">
        <f>IF(ISBLANK(INDEX('Policy Characteristics'!A:A,MATCH($C902,'Policy Characteristics'!$C:$C,0))),"",INDEX('Policy Characteristics'!A:A,MATCH($C902,'Policy Characteristics'!$C:$C,0)))</f>
        <v>Industry</v>
      </c>
      <c r="B902" s="294" t="str">
        <f>IF(ISBLANK(INDEX('Policy Characteristics'!B:B,MATCH($C902,'Policy Characteristics'!$C:$C,0))),"",INDEX('Policy Characteristics'!B:B,MATCH($C902,'Policy Characteristics'!$C:$C,0)))</f>
        <v>Industry Energy Efficiency Standards</v>
      </c>
      <c r="C902" s="293" t="str">
        <f t="shared" si="40"/>
        <v>Percentage Improvement in Eqpt Efficiency Standards above BAU</v>
      </c>
      <c r="D902" s="299" t="s">
        <v>771</v>
      </c>
      <c r="E902" s="298" t="s">
        <v>803</v>
      </c>
      <c r="F902" t="s">
        <v>772</v>
      </c>
      <c r="G902" s="298" t="s">
        <v>819</v>
      </c>
      <c r="H902" s="20">
        <v>1112</v>
      </c>
      <c r="I902" s="295" t="s">
        <v>650</v>
      </c>
      <c r="J902" s="296" t="str">
        <f>IF(ISBLANK(INDEX('Policy Characteristics'!D:D,MATCH($C902,'Policy Characteristics'!$C:$C,0))),"",INDEX('Policy Characteristics'!D:D,MATCH($C902,'Policy Characteristics'!$C:$C,0)))</f>
        <v>Industry Energy Efficiency Standards</v>
      </c>
      <c r="K902" s="293" t="str">
        <f>IF(ISBLANK(INDEX('Policy Characteristics'!E:E,MATCH($C902,'Policy Characteristics'!$C:$C,0))),"",INDEX('Policy Characteristics'!E:E,MATCH($C902,'Policy Characteristics'!$C:$C,0)))</f>
        <v>indst efficiency standards</v>
      </c>
      <c r="L902" s="237">
        <f>IF(ISBLANK(INDEX('Policy Characteristics'!F:F,MATCH($C902,'Policy Characteristics'!$C:$C,0))),"",INDEX('Policy Characteristics'!F:F,MATCH($C902,'Policy Characteristics'!$C:$C,0)))</f>
        <v>0</v>
      </c>
      <c r="M902" s="237">
        <f>IF(ISBLANK(INDEX('Policy Characteristics'!G:G,MATCH($C902,'Policy Characteristics'!$C:$C,0))),"",INDEX('Policy Characteristics'!G:G,MATCH($C902,'Policy Characteristics'!$C:$C,0)))</f>
        <v>0.25</v>
      </c>
      <c r="N902" s="237">
        <f>IF(ISBLANK(INDEX('Policy Characteristics'!H:H,MATCH($C902,'Policy Characteristics'!$C:$C,0))),"",INDEX('Policy Characteristics'!H:H,MATCH($C902,'Policy Characteristics'!$C:$C,0)))</f>
        <v>0.01</v>
      </c>
      <c r="O902" s="293" t="str">
        <f>IF(ISBLANK(INDEX('Policy Characteristics'!I:I,MATCH($C902,'Policy Characteristics'!$C:$C,0))),"",INDEX('Policy Characteristics'!I:I,MATCH($C902,'Policy Characteristics'!$C:$C,0)))</f>
        <v>% reduction in energy use</v>
      </c>
      <c r="P902" s="293"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2" s="293" t="str">
        <f>IF(ISBLANK(INDEX('Policy Characteristics'!K:K,MATCH($C902,'Policy Characteristics'!$C:$C,0))),"",INDEX('Policy Characteristics'!K:K,MATCH($C902,'Policy Characteristics'!$C:$C,0)))</f>
        <v>industry-ag-main.html#eff-stds</v>
      </c>
      <c r="R902" s="293" t="str">
        <f>IF(ISBLANK(INDEX('Policy Characteristics'!L:L,MATCH($C902,'Policy Characteristics'!$C:$C,0))),"",INDEX('Policy Characteristics'!L:L,MATCH($C902,'Policy Characteristics'!$C:$C,0)))</f>
        <v>industry-energy-efficiency-standards.html</v>
      </c>
    </row>
    <row r="903" spans="1:18" s="293" customFormat="1" x14ac:dyDescent="0.25">
      <c r="A903" s="293" t="str">
        <f>IF(ISBLANK(INDEX('Policy Characteristics'!A:A,MATCH($C903,'Policy Characteristics'!$C:$C,0))),"",INDEX('Policy Characteristics'!A:A,MATCH($C903,'Policy Characteristics'!$C:$C,0)))</f>
        <v>Industry</v>
      </c>
      <c r="B903" s="294" t="str">
        <f>IF(ISBLANK(INDEX('Policy Characteristics'!B:B,MATCH($C903,'Policy Characteristics'!$C:$C,0))),"",INDEX('Policy Characteristics'!B:B,MATCH($C903,'Policy Characteristics'!$C:$C,0)))</f>
        <v>Industry Energy Efficiency Standards</v>
      </c>
      <c r="C903" s="293" t="str">
        <f t="shared" si="40"/>
        <v>Percentage Improvement in Eqpt Efficiency Standards above BAU</v>
      </c>
      <c r="D903" s="299" t="s">
        <v>771</v>
      </c>
      <c r="E903" s="298" t="s">
        <v>805</v>
      </c>
      <c r="F903" t="s">
        <v>772</v>
      </c>
      <c r="G903" s="298" t="s">
        <v>820</v>
      </c>
      <c r="H903" s="20">
        <v>1113</v>
      </c>
      <c r="I903" s="295" t="s">
        <v>660</v>
      </c>
      <c r="J903" s="296" t="str">
        <f>IF(ISBLANK(INDEX('Policy Characteristics'!D:D,MATCH($C903,'Policy Characteristics'!$C:$C,0))),"",INDEX('Policy Characteristics'!D:D,MATCH($C903,'Policy Characteristics'!$C:$C,0)))</f>
        <v>Industry Energy Efficiency Standards</v>
      </c>
      <c r="K903" s="293" t="str">
        <f>IF(ISBLANK(INDEX('Policy Characteristics'!E:E,MATCH($C903,'Policy Characteristics'!$C:$C,0))),"",INDEX('Policy Characteristics'!E:E,MATCH($C903,'Policy Characteristics'!$C:$C,0)))</f>
        <v>indst efficiency standards</v>
      </c>
      <c r="L903" s="237">
        <f>IF(ISBLANK(INDEX('Policy Characteristics'!F:F,MATCH($C903,'Policy Characteristics'!$C:$C,0))),"",INDEX('Policy Characteristics'!F:F,MATCH($C903,'Policy Characteristics'!$C:$C,0)))</f>
        <v>0</v>
      </c>
      <c r="M903" s="237">
        <f>IF(ISBLANK(INDEX('Policy Characteristics'!G:G,MATCH($C903,'Policy Characteristics'!$C:$C,0))),"",INDEX('Policy Characteristics'!G:G,MATCH($C903,'Policy Characteristics'!$C:$C,0)))</f>
        <v>0.25</v>
      </c>
      <c r="N903" s="237">
        <f>IF(ISBLANK(INDEX('Policy Characteristics'!H:H,MATCH($C903,'Policy Characteristics'!$C:$C,0))),"",INDEX('Policy Characteristics'!H:H,MATCH($C903,'Policy Characteristics'!$C:$C,0)))</f>
        <v>0.01</v>
      </c>
      <c r="O903" s="293" t="str">
        <f>IF(ISBLANK(INDEX('Policy Characteristics'!I:I,MATCH($C903,'Policy Characteristics'!$C:$C,0))),"",INDEX('Policy Characteristics'!I:I,MATCH($C903,'Policy Characteristics'!$C:$C,0)))</f>
        <v>% reduction in energy use</v>
      </c>
      <c r="P903" s="293"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3" s="293" t="str">
        <f>IF(ISBLANK(INDEX('Policy Characteristics'!K:K,MATCH($C903,'Policy Characteristics'!$C:$C,0))),"",INDEX('Policy Characteristics'!K:K,MATCH($C903,'Policy Characteristics'!$C:$C,0)))</f>
        <v>industry-ag-main.html#eff-stds</v>
      </c>
      <c r="R903" s="293" t="str">
        <f>IF(ISBLANK(INDEX('Policy Characteristics'!L:L,MATCH($C903,'Policy Characteristics'!$C:$C,0))),"",INDEX('Policy Characteristics'!L:L,MATCH($C903,'Policy Characteristics'!$C:$C,0)))</f>
        <v>industry-energy-efficiency-standards.html</v>
      </c>
    </row>
    <row r="904" spans="1:18" s="293" customFormat="1" x14ac:dyDescent="0.25">
      <c r="A904" s="293" t="str">
        <f>IF(ISBLANK(INDEX('Policy Characteristics'!A:A,MATCH($C904,'Policy Characteristics'!$C:$C,0))),"",INDEX('Policy Characteristics'!A:A,MATCH($C904,'Policy Characteristics'!$C:$C,0)))</f>
        <v>Industry</v>
      </c>
      <c r="B904" s="294" t="str">
        <f>IF(ISBLANK(INDEX('Policy Characteristics'!B:B,MATCH($C904,'Policy Characteristics'!$C:$C,0))),"",INDEX('Policy Characteristics'!B:B,MATCH($C904,'Policy Characteristics'!$C:$C,0)))</f>
        <v>Industry Energy Efficiency Standards</v>
      </c>
      <c r="C904" s="293" t="str">
        <f t="shared" si="40"/>
        <v>Percentage Improvement in Eqpt Efficiency Standards above BAU</v>
      </c>
      <c r="D904" s="299" t="s">
        <v>771</v>
      </c>
      <c r="E904" s="298" t="s">
        <v>807</v>
      </c>
      <c r="F904" t="s">
        <v>772</v>
      </c>
      <c r="G904" s="298" t="s">
        <v>821</v>
      </c>
      <c r="H904" s="20">
        <v>1114</v>
      </c>
      <c r="I904" s="295" t="s">
        <v>660</v>
      </c>
      <c r="J904" s="296" t="str">
        <f>IF(ISBLANK(INDEX('Policy Characteristics'!D:D,MATCH($C904,'Policy Characteristics'!$C:$C,0))),"",INDEX('Policy Characteristics'!D:D,MATCH($C904,'Policy Characteristics'!$C:$C,0)))</f>
        <v>Industry Energy Efficiency Standards</v>
      </c>
      <c r="K904" s="293" t="str">
        <f>IF(ISBLANK(INDEX('Policy Characteristics'!E:E,MATCH($C904,'Policy Characteristics'!$C:$C,0))),"",INDEX('Policy Characteristics'!E:E,MATCH($C904,'Policy Characteristics'!$C:$C,0)))</f>
        <v>indst efficiency standards</v>
      </c>
      <c r="L904" s="237">
        <f>IF(ISBLANK(INDEX('Policy Characteristics'!F:F,MATCH($C904,'Policy Characteristics'!$C:$C,0))),"",INDEX('Policy Characteristics'!F:F,MATCH($C904,'Policy Characteristics'!$C:$C,0)))</f>
        <v>0</v>
      </c>
      <c r="M904" s="237">
        <f>IF(ISBLANK(INDEX('Policy Characteristics'!G:G,MATCH($C904,'Policy Characteristics'!$C:$C,0))),"",INDEX('Policy Characteristics'!G:G,MATCH($C904,'Policy Characteristics'!$C:$C,0)))</f>
        <v>0.25</v>
      </c>
      <c r="N904" s="237">
        <f>IF(ISBLANK(INDEX('Policy Characteristics'!H:H,MATCH($C904,'Policy Characteristics'!$C:$C,0))),"",INDEX('Policy Characteristics'!H:H,MATCH($C904,'Policy Characteristics'!$C:$C,0)))</f>
        <v>0.01</v>
      </c>
      <c r="O904" s="293" t="str">
        <f>IF(ISBLANK(INDEX('Policy Characteristics'!I:I,MATCH($C904,'Policy Characteristics'!$C:$C,0))),"",INDEX('Policy Characteristics'!I:I,MATCH($C904,'Policy Characteristics'!$C:$C,0)))</f>
        <v>% reduction in energy use</v>
      </c>
      <c r="P904" s="293"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4" s="293" t="str">
        <f>IF(ISBLANK(INDEX('Policy Characteristics'!K:K,MATCH($C904,'Policy Characteristics'!$C:$C,0))),"",INDEX('Policy Characteristics'!K:K,MATCH($C904,'Policy Characteristics'!$C:$C,0)))</f>
        <v>industry-ag-main.html#eff-stds</v>
      </c>
      <c r="R904" s="293" t="str">
        <f>IF(ISBLANK(INDEX('Policy Characteristics'!L:L,MATCH($C904,'Policy Characteristics'!$C:$C,0))),"",INDEX('Policy Characteristics'!L:L,MATCH($C904,'Policy Characteristics'!$C:$C,0)))</f>
        <v>industry-energy-efficiency-standards.html</v>
      </c>
    </row>
    <row r="905" spans="1:18" s="293" customFormat="1" x14ac:dyDescent="0.25">
      <c r="A905" s="293" t="str">
        <f>IF(ISBLANK(INDEX('Policy Characteristics'!A:A,MATCH($C905,'Policy Characteristics'!$C:$C,0))),"",INDEX('Policy Characteristics'!A:A,MATCH($C905,'Policy Characteristics'!$C:$C,0)))</f>
        <v>Industry</v>
      </c>
      <c r="B905" s="294" t="str">
        <f>IF(ISBLANK(INDEX('Policy Characteristics'!B:B,MATCH($C905,'Policy Characteristics'!$C:$C,0))),"",INDEX('Policy Characteristics'!B:B,MATCH($C905,'Policy Characteristics'!$C:$C,0)))</f>
        <v>Industry Energy Efficiency Standards</v>
      </c>
      <c r="C905" s="293" t="str">
        <f t="shared" si="40"/>
        <v>Percentage Improvement in Eqpt Efficiency Standards above BAU</v>
      </c>
      <c r="D905" s="299" t="s">
        <v>771</v>
      </c>
      <c r="E905" s="298" t="s">
        <v>809</v>
      </c>
      <c r="F905" t="s">
        <v>772</v>
      </c>
      <c r="G905" s="298" t="s">
        <v>822</v>
      </c>
      <c r="H905" s="20">
        <v>1115</v>
      </c>
      <c r="I905" s="295" t="s">
        <v>660</v>
      </c>
      <c r="J905" s="296" t="str">
        <f>IF(ISBLANK(INDEX('Policy Characteristics'!D:D,MATCH($C905,'Policy Characteristics'!$C:$C,0))),"",INDEX('Policy Characteristics'!D:D,MATCH($C905,'Policy Characteristics'!$C:$C,0)))</f>
        <v>Industry Energy Efficiency Standards</v>
      </c>
      <c r="K905" s="293" t="str">
        <f>IF(ISBLANK(INDEX('Policy Characteristics'!E:E,MATCH($C905,'Policy Characteristics'!$C:$C,0))),"",INDEX('Policy Characteristics'!E:E,MATCH($C905,'Policy Characteristics'!$C:$C,0)))</f>
        <v>indst efficiency standards</v>
      </c>
      <c r="L905" s="237">
        <f>IF(ISBLANK(INDEX('Policy Characteristics'!F:F,MATCH($C905,'Policy Characteristics'!$C:$C,0))),"",INDEX('Policy Characteristics'!F:F,MATCH($C905,'Policy Characteristics'!$C:$C,0)))</f>
        <v>0</v>
      </c>
      <c r="M905" s="237">
        <f>IF(ISBLANK(INDEX('Policy Characteristics'!G:G,MATCH($C905,'Policy Characteristics'!$C:$C,0))),"",INDEX('Policy Characteristics'!G:G,MATCH($C905,'Policy Characteristics'!$C:$C,0)))</f>
        <v>0.25</v>
      </c>
      <c r="N905" s="237">
        <f>IF(ISBLANK(INDEX('Policy Characteristics'!H:H,MATCH($C905,'Policy Characteristics'!$C:$C,0))),"",INDEX('Policy Characteristics'!H:H,MATCH($C905,'Policy Characteristics'!$C:$C,0)))</f>
        <v>0.01</v>
      </c>
      <c r="O905" s="293" t="str">
        <f>IF(ISBLANK(INDEX('Policy Characteristics'!I:I,MATCH($C905,'Policy Characteristics'!$C:$C,0))),"",INDEX('Policy Characteristics'!I:I,MATCH($C905,'Policy Characteristics'!$C:$C,0)))</f>
        <v>% reduction in energy use</v>
      </c>
      <c r="P905" s="293"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5" s="293" t="str">
        <f>IF(ISBLANK(INDEX('Policy Characteristics'!K:K,MATCH($C905,'Policy Characteristics'!$C:$C,0))),"",INDEX('Policy Characteristics'!K:K,MATCH($C905,'Policy Characteristics'!$C:$C,0)))</f>
        <v>industry-ag-main.html#eff-stds</v>
      </c>
      <c r="R905" s="293" t="str">
        <f>IF(ISBLANK(INDEX('Policy Characteristics'!L:L,MATCH($C905,'Policy Characteristics'!$C:$C,0))),"",INDEX('Policy Characteristics'!L:L,MATCH($C905,'Policy Characteristics'!$C:$C,0)))</f>
        <v>industry-energy-efficiency-standards.html</v>
      </c>
    </row>
    <row r="906" spans="1:18" s="293" customFormat="1" x14ac:dyDescent="0.25">
      <c r="A906" s="293" t="str">
        <f>IF(ISBLANK(INDEX('Policy Characteristics'!A:A,MATCH($C906,'Policy Characteristics'!$C:$C,0))),"",INDEX('Policy Characteristics'!A:A,MATCH($C906,'Policy Characteristics'!$C:$C,0)))</f>
        <v>Industry</v>
      </c>
      <c r="B906" s="294" t="str">
        <f>IF(ISBLANK(INDEX('Policy Characteristics'!B:B,MATCH($C906,'Policy Characteristics'!$C:$C,0))),"",INDEX('Policy Characteristics'!B:B,MATCH($C906,'Policy Characteristics'!$C:$C,0)))</f>
        <v>Industry Energy Efficiency Standards</v>
      </c>
      <c r="C906" s="293" t="str">
        <f t="shared" si="40"/>
        <v>Percentage Improvement in Eqpt Efficiency Standards above BAU</v>
      </c>
      <c r="D906" s="299" t="s">
        <v>771</v>
      </c>
      <c r="E906" s="298" t="s">
        <v>811</v>
      </c>
      <c r="F906" t="s">
        <v>772</v>
      </c>
      <c r="G906" s="298" t="s">
        <v>823</v>
      </c>
      <c r="H906" s="20">
        <v>1116</v>
      </c>
      <c r="I906" s="295" t="s">
        <v>650</v>
      </c>
      <c r="J906" s="296" t="str">
        <f>IF(ISBLANK(INDEX('Policy Characteristics'!D:D,MATCH($C906,'Policy Characteristics'!$C:$C,0))),"",INDEX('Policy Characteristics'!D:D,MATCH($C906,'Policy Characteristics'!$C:$C,0)))</f>
        <v>Industry Energy Efficiency Standards</v>
      </c>
      <c r="K906" s="293" t="str">
        <f>IF(ISBLANK(INDEX('Policy Characteristics'!E:E,MATCH($C906,'Policy Characteristics'!$C:$C,0))),"",INDEX('Policy Characteristics'!E:E,MATCH($C906,'Policy Characteristics'!$C:$C,0)))</f>
        <v>indst efficiency standards</v>
      </c>
      <c r="L906" s="237">
        <f>IF(ISBLANK(INDEX('Policy Characteristics'!F:F,MATCH($C906,'Policy Characteristics'!$C:$C,0))),"",INDEX('Policy Characteristics'!F:F,MATCH($C906,'Policy Characteristics'!$C:$C,0)))</f>
        <v>0</v>
      </c>
      <c r="M906" s="237">
        <f>IF(ISBLANK(INDEX('Policy Characteristics'!G:G,MATCH($C906,'Policy Characteristics'!$C:$C,0))),"",INDEX('Policy Characteristics'!G:G,MATCH($C906,'Policy Characteristics'!$C:$C,0)))</f>
        <v>0.25</v>
      </c>
      <c r="N906" s="237">
        <f>IF(ISBLANK(INDEX('Policy Characteristics'!H:H,MATCH($C906,'Policy Characteristics'!$C:$C,0))),"",INDEX('Policy Characteristics'!H:H,MATCH($C906,'Policy Characteristics'!$C:$C,0)))</f>
        <v>0.01</v>
      </c>
      <c r="O906" s="293" t="str">
        <f>IF(ISBLANK(INDEX('Policy Characteristics'!I:I,MATCH($C906,'Policy Characteristics'!$C:$C,0))),"",INDEX('Policy Characteristics'!I:I,MATCH($C906,'Policy Characteristics'!$C:$C,0)))</f>
        <v>% reduction in energy use</v>
      </c>
      <c r="P906" s="293"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6" s="293" t="str">
        <f>IF(ISBLANK(INDEX('Policy Characteristics'!K:K,MATCH($C906,'Policy Characteristics'!$C:$C,0))),"",INDEX('Policy Characteristics'!K:K,MATCH($C906,'Policy Characteristics'!$C:$C,0)))</f>
        <v>industry-ag-main.html#eff-stds</v>
      </c>
      <c r="R906" s="293" t="str">
        <f>IF(ISBLANK(INDEX('Policy Characteristics'!L:L,MATCH($C906,'Policy Characteristics'!$C:$C,0))),"",INDEX('Policy Characteristics'!L:L,MATCH($C906,'Policy Characteristics'!$C:$C,0)))</f>
        <v>industry-energy-efficiency-standards.html</v>
      </c>
    </row>
    <row r="907" spans="1:18" s="293" customFormat="1" x14ac:dyDescent="0.25">
      <c r="A907" s="293" t="str">
        <f>IF(ISBLANK(INDEX('Policy Characteristics'!A:A,MATCH($C907,'Policy Characteristics'!$C:$C,0))),"",INDEX('Policy Characteristics'!A:A,MATCH($C907,'Policy Characteristics'!$C:$C,0)))</f>
        <v>Industry</v>
      </c>
      <c r="B907" s="294" t="str">
        <f>IF(ISBLANK(INDEX('Policy Characteristics'!B:B,MATCH($C907,'Policy Characteristics'!$C:$C,0))),"",INDEX('Policy Characteristics'!B:B,MATCH($C907,'Policy Characteristics'!$C:$C,0)))</f>
        <v>Industry Energy Efficiency Standards</v>
      </c>
      <c r="C907" s="293" t="str">
        <f t="shared" si="40"/>
        <v>Percentage Improvement in Eqpt Efficiency Standards above BAU</v>
      </c>
      <c r="D907" s="299" t="s">
        <v>771</v>
      </c>
      <c r="E907" s="298" t="s">
        <v>813</v>
      </c>
      <c r="F907" t="s">
        <v>772</v>
      </c>
      <c r="G907" s="298" t="s">
        <v>824</v>
      </c>
      <c r="H907" s="20">
        <v>1117</v>
      </c>
      <c r="I907" s="295" t="s">
        <v>660</v>
      </c>
      <c r="J907" s="296" t="str">
        <f>IF(ISBLANK(INDEX('Policy Characteristics'!D:D,MATCH($C907,'Policy Characteristics'!$C:$C,0))),"",INDEX('Policy Characteristics'!D:D,MATCH($C907,'Policy Characteristics'!$C:$C,0)))</f>
        <v>Industry Energy Efficiency Standards</v>
      </c>
      <c r="K907" s="293" t="str">
        <f>IF(ISBLANK(INDEX('Policy Characteristics'!E:E,MATCH($C907,'Policy Characteristics'!$C:$C,0))),"",INDEX('Policy Characteristics'!E:E,MATCH($C907,'Policy Characteristics'!$C:$C,0)))</f>
        <v>indst efficiency standards</v>
      </c>
      <c r="L907" s="237">
        <f>IF(ISBLANK(INDEX('Policy Characteristics'!F:F,MATCH($C907,'Policy Characteristics'!$C:$C,0))),"",INDEX('Policy Characteristics'!F:F,MATCH($C907,'Policy Characteristics'!$C:$C,0)))</f>
        <v>0</v>
      </c>
      <c r="M907" s="237">
        <f>IF(ISBLANK(INDEX('Policy Characteristics'!G:G,MATCH($C907,'Policy Characteristics'!$C:$C,0))),"",INDEX('Policy Characteristics'!G:G,MATCH($C907,'Policy Characteristics'!$C:$C,0)))</f>
        <v>0.25</v>
      </c>
      <c r="N907" s="237">
        <f>IF(ISBLANK(INDEX('Policy Characteristics'!H:H,MATCH($C907,'Policy Characteristics'!$C:$C,0))),"",INDEX('Policy Characteristics'!H:H,MATCH($C907,'Policy Characteristics'!$C:$C,0)))</f>
        <v>0.01</v>
      </c>
      <c r="O907" s="293" t="str">
        <f>IF(ISBLANK(INDEX('Policy Characteristics'!I:I,MATCH($C907,'Policy Characteristics'!$C:$C,0))),"",INDEX('Policy Characteristics'!I:I,MATCH($C907,'Policy Characteristics'!$C:$C,0)))</f>
        <v>% reduction in energy use</v>
      </c>
      <c r="P907" s="293"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7" s="293" t="str">
        <f>IF(ISBLANK(INDEX('Policy Characteristics'!K:K,MATCH($C907,'Policy Characteristics'!$C:$C,0))),"",INDEX('Policy Characteristics'!K:K,MATCH($C907,'Policy Characteristics'!$C:$C,0)))</f>
        <v>industry-ag-main.html#eff-stds</v>
      </c>
      <c r="R907" s="293" t="str">
        <f>IF(ISBLANK(INDEX('Policy Characteristics'!L:L,MATCH($C907,'Policy Characteristics'!$C:$C,0))),"",INDEX('Policy Characteristics'!L:L,MATCH($C907,'Policy Characteristics'!$C:$C,0)))</f>
        <v>industry-energy-efficiency-standards.html</v>
      </c>
    </row>
    <row r="908" spans="1:18" s="293" customFormat="1" x14ac:dyDescent="0.25">
      <c r="A908" s="293" t="str">
        <f>IF(ISBLANK(INDEX('Policy Characteristics'!A:A,MATCH($C908,'Policy Characteristics'!$C:$C,0))),"",INDEX('Policy Characteristics'!A:A,MATCH($C908,'Policy Characteristics'!$C:$C,0)))</f>
        <v>Industry</v>
      </c>
      <c r="B908" s="294" t="str">
        <f>IF(ISBLANK(INDEX('Policy Characteristics'!B:B,MATCH($C908,'Policy Characteristics'!$C:$C,0))),"",INDEX('Policy Characteristics'!B:B,MATCH($C908,'Policy Characteristics'!$C:$C,0)))</f>
        <v>Industry Energy Efficiency Standards</v>
      </c>
      <c r="C908" s="293" t="str">
        <f t="shared" si="40"/>
        <v>Percentage Improvement in Eqpt Efficiency Standards above BAU</v>
      </c>
      <c r="D908" s="299" t="s">
        <v>773</v>
      </c>
      <c r="E908" s="298" t="s">
        <v>795</v>
      </c>
      <c r="F908" t="s">
        <v>774</v>
      </c>
      <c r="G908" s="298" t="s">
        <v>815</v>
      </c>
      <c r="H908" s="20">
        <v>1118</v>
      </c>
      <c r="I908" s="295" t="s">
        <v>650</v>
      </c>
      <c r="J908" s="296" t="str">
        <f>IF(ISBLANK(INDEX('Policy Characteristics'!D:D,MATCH($C908,'Policy Characteristics'!$C:$C,0))),"",INDEX('Policy Characteristics'!D:D,MATCH($C908,'Policy Characteristics'!$C:$C,0)))</f>
        <v>Industry Energy Efficiency Standards</v>
      </c>
      <c r="K908" s="293" t="str">
        <f>IF(ISBLANK(INDEX('Policy Characteristics'!E:E,MATCH($C908,'Policy Characteristics'!$C:$C,0))),"",INDEX('Policy Characteristics'!E:E,MATCH($C908,'Policy Characteristics'!$C:$C,0)))</f>
        <v>indst efficiency standards</v>
      </c>
      <c r="L908" s="237">
        <f>IF(ISBLANK(INDEX('Policy Characteristics'!F:F,MATCH($C908,'Policy Characteristics'!$C:$C,0))),"",INDEX('Policy Characteristics'!F:F,MATCH($C908,'Policy Characteristics'!$C:$C,0)))</f>
        <v>0</v>
      </c>
      <c r="M908" s="237">
        <f>IF(ISBLANK(INDEX('Policy Characteristics'!G:G,MATCH($C908,'Policy Characteristics'!$C:$C,0))),"",INDEX('Policy Characteristics'!G:G,MATCH($C908,'Policy Characteristics'!$C:$C,0)))</f>
        <v>0.25</v>
      </c>
      <c r="N908" s="237">
        <f>IF(ISBLANK(INDEX('Policy Characteristics'!H:H,MATCH($C908,'Policy Characteristics'!$C:$C,0))),"",INDEX('Policy Characteristics'!H:H,MATCH($C908,'Policy Characteristics'!$C:$C,0)))</f>
        <v>0.01</v>
      </c>
      <c r="O908" s="293" t="str">
        <f>IF(ISBLANK(INDEX('Policy Characteristics'!I:I,MATCH($C908,'Policy Characteristics'!$C:$C,0))),"",INDEX('Policy Characteristics'!I:I,MATCH($C908,'Policy Characteristics'!$C:$C,0)))</f>
        <v>% reduction in energy use</v>
      </c>
      <c r="P908" s="293"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8" s="293" t="str">
        <f>IF(ISBLANK(INDEX('Policy Characteristics'!K:K,MATCH($C908,'Policy Characteristics'!$C:$C,0))),"",INDEX('Policy Characteristics'!K:K,MATCH($C908,'Policy Characteristics'!$C:$C,0)))</f>
        <v>industry-ag-main.html#eff-stds</v>
      </c>
      <c r="R908" s="293" t="str">
        <f>IF(ISBLANK(INDEX('Policy Characteristics'!L:L,MATCH($C908,'Policy Characteristics'!$C:$C,0))),"",INDEX('Policy Characteristics'!L:L,MATCH($C908,'Policy Characteristics'!$C:$C,0)))</f>
        <v>industry-energy-efficiency-standards.html</v>
      </c>
    </row>
    <row r="909" spans="1:18" s="293" customFormat="1" x14ac:dyDescent="0.25">
      <c r="A909" s="293" t="str">
        <f>IF(ISBLANK(INDEX('Policy Characteristics'!A:A,MATCH($C909,'Policy Characteristics'!$C:$C,0))),"",INDEX('Policy Characteristics'!A:A,MATCH($C909,'Policy Characteristics'!$C:$C,0)))</f>
        <v>Industry</v>
      </c>
      <c r="B909" s="294" t="str">
        <f>IF(ISBLANK(INDEX('Policy Characteristics'!B:B,MATCH($C909,'Policy Characteristics'!$C:$C,0))),"",INDEX('Policy Characteristics'!B:B,MATCH($C909,'Policy Characteristics'!$C:$C,0)))</f>
        <v>Industry Energy Efficiency Standards</v>
      </c>
      <c r="C909" s="293" t="str">
        <f t="shared" si="40"/>
        <v>Percentage Improvement in Eqpt Efficiency Standards above BAU</v>
      </c>
      <c r="D909" s="299" t="s">
        <v>773</v>
      </c>
      <c r="E909" s="298" t="s">
        <v>797</v>
      </c>
      <c r="F909" t="s">
        <v>774</v>
      </c>
      <c r="G909" s="298" t="s">
        <v>816</v>
      </c>
      <c r="H909" s="20">
        <v>1119</v>
      </c>
      <c r="I909" s="295" t="s">
        <v>660</v>
      </c>
      <c r="J909" s="296" t="str">
        <f>IF(ISBLANK(INDEX('Policy Characteristics'!D:D,MATCH($C909,'Policy Characteristics'!$C:$C,0))),"",INDEX('Policy Characteristics'!D:D,MATCH($C909,'Policy Characteristics'!$C:$C,0)))</f>
        <v>Industry Energy Efficiency Standards</v>
      </c>
      <c r="K909" s="293" t="str">
        <f>IF(ISBLANK(INDEX('Policy Characteristics'!E:E,MATCH($C909,'Policy Characteristics'!$C:$C,0))),"",INDEX('Policy Characteristics'!E:E,MATCH($C909,'Policy Characteristics'!$C:$C,0)))</f>
        <v>indst efficiency standards</v>
      </c>
      <c r="L909" s="237">
        <f>IF(ISBLANK(INDEX('Policy Characteristics'!F:F,MATCH($C909,'Policy Characteristics'!$C:$C,0))),"",INDEX('Policy Characteristics'!F:F,MATCH($C909,'Policy Characteristics'!$C:$C,0)))</f>
        <v>0</v>
      </c>
      <c r="M909" s="237">
        <f>IF(ISBLANK(INDEX('Policy Characteristics'!G:G,MATCH($C909,'Policy Characteristics'!$C:$C,0))),"",INDEX('Policy Characteristics'!G:G,MATCH($C909,'Policy Characteristics'!$C:$C,0)))</f>
        <v>0.25</v>
      </c>
      <c r="N909" s="237">
        <f>IF(ISBLANK(INDEX('Policy Characteristics'!H:H,MATCH($C909,'Policy Characteristics'!$C:$C,0))),"",INDEX('Policy Characteristics'!H:H,MATCH($C909,'Policy Characteristics'!$C:$C,0)))</f>
        <v>0.01</v>
      </c>
      <c r="O909" s="293" t="str">
        <f>IF(ISBLANK(INDEX('Policy Characteristics'!I:I,MATCH($C909,'Policy Characteristics'!$C:$C,0))),"",INDEX('Policy Characteristics'!I:I,MATCH($C909,'Policy Characteristics'!$C:$C,0)))</f>
        <v>% reduction in energy use</v>
      </c>
      <c r="P909" s="293"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9" s="293" t="str">
        <f>IF(ISBLANK(INDEX('Policy Characteristics'!K:K,MATCH($C909,'Policy Characteristics'!$C:$C,0))),"",INDEX('Policy Characteristics'!K:K,MATCH($C909,'Policy Characteristics'!$C:$C,0)))</f>
        <v>industry-ag-main.html#eff-stds</v>
      </c>
      <c r="R909" s="293" t="str">
        <f>IF(ISBLANK(INDEX('Policy Characteristics'!L:L,MATCH($C909,'Policy Characteristics'!$C:$C,0))),"",INDEX('Policy Characteristics'!L:L,MATCH($C909,'Policy Characteristics'!$C:$C,0)))</f>
        <v>industry-energy-efficiency-standards.html</v>
      </c>
    </row>
    <row r="910" spans="1:18" s="293" customFormat="1" x14ac:dyDescent="0.25">
      <c r="A910" s="293" t="str">
        <f>IF(ISBLANK(INDEX('Policy Characteristics'!A:A,MATCH($C910,'Policy Characteristics'!$C:$C,0))),"",INDEX('Policy Characteristics'!A:A,MATCH($C910,'Policy Characteristics'!$C:$C,0)))</f>
        <v>Industry</v>
      </c>
      <c r="B910" s="294" t="str">
        <f>IF(ISBLANK(INDEX('Policy Characteristics'!B:B,MATCH($C910,'Policy Characteristics'!$C:$C,0))),"",INDEX('Policy Characteristics'!B:B,MATCH($C910,'Policy Characteristics'!$C:$C,0)))</f>
        <v>Industry Energy Efficiency Standards</v>
      </c>
      <c r="C910" s="293" t="str">
        <f t="shared" si="40"/>
        <v>Percentage Improvement in Eqpt Efficiency Standards above BAU</v>
      </c>
      <c r="D910" s="299" t="s">
        <v>773</v>
      </c>
      <c r="E910" s="298" t="s">
        <v>799</v>
      </c>
      <c r="F910" t="s">
        <v>774</v>
      </c>
      <c r="G910" s="298" t="s">
        <v>817</v>
      </c>
      <c r="H910" s="20">
        <v>1120</v>
      </c>
      <c r="I910" s="295" t="s">
        <v>650</v>
      </c>
      <c r="J910" s="296" t="str">
        <f>IF(ISBLANK(INDEX('Policy Characteristics'!D:D,MATCH($C910,'Policy Characteristics'!$C:$C,0))),"",INDEX('Policy Characteristics'!D:D,MATCH($C910,'Policy Characteristics'!$C:$C,0)))</f>
        <v>Industry Energy Efficiency Standards</v>
      </c>
      <c r="K910" s="293" t="str">
        <f>IF(ISBLANK(INDEX('Policy Characteristics'!E:E,MATCH($C910,'Policy Characteristics'!$C:$C,0))),"",INDEX('Policy Characteristics'!E:E,MATCH($C910,'Policy Characteristics'!$C:$C,0)))</f>
        <v>indst efficiency standards</v>
      </c>
      <c r="L910" s="237">
        <f>IF(ISBLANK(INDEX('Policy Characteristics'!F:F,MATCH($C910,'Policy Characteristics'!$C:$C,0))),"",INDEX('Policy Characteristics'!F:F,MATCH($C910,'Policy Characteristics'!$C:$C,0)))</f>
        <v>0</v>
      </c>
      <c r="M910" s="237">
        <f>IF(ISBLANK(INDEX('Policy Characteristics'!G:G,MATCH($C910,'Policy Characteristics'!$C:$C,0))),"",INDEX('Policy Characteristics'!G:G,MATCH($C910,'Policy Characteristics'!$C:$C,0)))</f>
        <v>0.25</v>
      </c>
      <c r="N910" s="237">
        <f>IF(ISBLANK(INDEX('Policy Characteristics'!H:H,MATCH($C910,'Policy Characteristics'!$C:$C,0))),"",INDEX('Policy Characteristics'!H:H,MATCH($C910,'Policy Characteristics'!$C:$C,0)))</f>
        <v>0.01</v>
      </c>
      <c r="O910" s="293" t="str">
        <f>IF(ISBLANK(INDEX('Policy Characteristics'!I:I,MATCH($C910,'Policy Characteristics'!$C:$C,0))),"",INDEX('Policy Characteristics'!I:I,MATCH($C910,'Policy Characteristics'!$C:$C,0)))</f>
        <v>% reduction in energy use</v>
      </c>
      <c r="P910" s="293"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0" s="293" t="str">
        <f>IF(ISBLANK(INDEX('Policy Characteristics'!K:K,MATCH($C910,'Policy Characteristics'!$C:$C,0))),"",INDEX('Policy Characteristics'!K:K,MATCH($C910,'Policy Characteristics'!$C:$C,0)))</f>
        <v>industry-ag-main.html#eff-stds</v>
      </c>
      <c r="R910" s="293" t="str">
        <f>IF(ISBLANK(INDEX('Policy Characteristics'!L:L,MATCH($C910,'Policy Characteristics'!$C:$C,0))),"",INDEX('Policy Characteristics'!L:L,MATCH($C910,'Policy Characteristics'!$C:$C,0)))</f>
        <v>industry-energy-efficiency-standards.html</v>
      </c>
    </row>
    <row r="911" spans="1:18" s="293" customFormat="1" x14ac:dyDescent="0.25">
      <c r="A911" s="293" t="str">
        <f>IF(ISBLANK(INDEX('Policy Characteristics'!A:A,MATCH($C911,'Policy Characteristics'!$C:$C,0))),"",INDEX('Policy Characteristics'!A:A,MATCH($C911,'Policy Characteristics'!$C:$C,0)))</f>
        <v>Industry</v>
      </c>
      <c r="B911" s="294" t="str">
        <f>IF(ISBLANK(INDEX('Policy Characteristics'!B:B,MATCH($C911,'Policy Characteristics'!$C:$C,0))),"",INDEX('Policy Characteristics'!B:B,MATCH($C911,'Policy Characteristics'!$C:$C,0)))</f>
        <v>Industry Energy Efficiency Standards</v>
      </c>
      <c r="C911" s="293" t="str">
        <f t="shared" si="40"/>
        <v>Percentage Improvement in Eqpt Efficiency Standards above BAU</v>
      </c>
      <c r="D911" s="299" t="s">
        <v>773</v>
      </c>
      <c r="E911" s="298" t="s">
        <v>801</v>
      </c>
      <c r="F911" t="s">
        <v>774</v>
      </c>
      <c r="G911" s="298" t="s">
        <v>818</v>
      </c>
      <c r="H911" s="20">
        <v>1121</v>
      </c>
      <c r="I911" s="295" t="s">
        <v>660</v>
      </c>
      <c r="J911" s="296" t="str">
        <f>IF(ISBLANK(INDEX('Policy Characteristics'!D:D,MATCH($C911,'Policy Characteristics'!$C:$C,0))),"",INDEX('Policy Characteristics'!D:D,MATCH($C911,'Policy Characteristics'!$C:$C,0)))</f>
        <v>Industry Energy Efficiency Standards</v>
      </c>
      <c r="K911" s="293" t="str">
        <f>IF(ISBLANK(INDEX('Policy Characteristics'!E:E,MATCH($C911,'Policy Characteristics'!$C:$C,0))),"",INDEX('Policy Characteristics'!E:E,MATCH($C911,'Policy Characteristics'!$C:$C,0)))</f>
        <v>indst efficiency standards</v>
      </c>
      <c r="L911" s="237">
        <f>IF(ISBLANK(INDEX('Policy Characteristics'!F:F,MATCH($C911,'Policy Characteristics'!$C:$C,0))),"",INDEX('Policy Characteristics'!F:F,MATCH($C911,'Policy Characteristics'!$C:$C,0)))</f>
        <v>0</v>
      </c>
      <c r="M911" s="237">
        <f>IF(ISBLANK(INDEX('Policy Characteristics'!G:G,MATCH($C911,'Policy Characteristics'!$C:$C,0))),"",INDEX('Policy Characteristics'!G:G,MATCH($C911,'Policy Characteristics'!$C:$C,0)))</f>
        <v>0.25</v>
      </c>
      <c r="N911" s="237">
        <f>IF(ISBLANK(INDEX('Policy Characteristics'!H:H,MATCH($C911,'Policy Characteristics'!$C:$C,0))),"",INDEX('Policy Characteristics'!H:H,MATCH($C911,'Policy Characteristics'!$C:$C,0)))</f>
        <v>0.01</v>
      </c>
      <c r="O911" s="293" t="str">
        <f>IF(ISBLANK(INDEX('Policy Characteristics'!I:I,MATCH($C911,'Policy Characteristics'!$C:$C,0))),"",INDEX('Policy Characteristics'!I:I,MATCH($C911,'Policy Characteristics'!$C:$C,0)))</f>
        <v>% reduction in energy use</v>
      </c>
      <c r="P911" s="293"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1" s="293" t="str">
        <f>IF(ISBLANK(INDEX('Policy Characteristics'!K:K,MATCH($C911,'Policy Characteristics'!$C:$C,0))),"",INDEX('Policy Characteristics'!K:K,MATCH($C911,'Policy Characteristics'!$C:$C,0)))</f>
        <v>industry-ag-main.html#eff-stds</v>
      </c>
      <c r="R911" s="293" t="str">
        <f>IF(ISBLANK(INDEX('Policy Characteristics'!L:L,MATCH($C911,'Policy Characteristics'!$C:$C,0))),"",INDEX('Policy Characteristics'!L:L,MATCH($C911,'Policy Characteristics'!$C:$C,0)))</f>
        <v>industry-energy-efficiency-standards.html</v>
      </c>
    </row>
    <row r="912" spans="1:18" s="293" customFormat="1" x14ac:dyDescent="0.25">
      <c r="A912" s="293" t="str">
        <f>IF(ISBLANK(INDEX('Policy Characteristics'!A:A,MATCH($C912,'Policy Characteristics'!$C:$C,0))),"",INDEX('Policy Characteristics'!A:A,MATCH($C912,'Policy Characteristics'!$C:$C,0)))</f>
        <v>Industry</v>
      </c>
      <c r="B912" s="294" t="str">
        <f>IF(ISBLANK(INDEX('Policy Characteristics'!B:B,MATCH($C912,'Policy Characteristics'!$C:$C,0))),"",INDEX('Policy Characteristics'!B:B,MATCH($C912,'Policy Characteristics'!$C:$C,0)))</f>
        <v>Industry Energy Efficiency Standards</v>
      </c>
      <c r="C912" s="293" t="str">
        <f t="shared" si="40"/>
        <v>Percentage Improvement in Eqpt Efficiency Standards above BAU</v>
      </c>
      <c r="D912" s="299" t="s">
        <v>773</v>
      </c>
      <c r="E912" s="298" t="s">
        <v>803</v>
      </c>
      <c r="F912" t="s">
        <v>774</v>
      </c>
      <c r="G912" s="298" t="s">
        <v>819</v>
      </c>
      <c r="H912" s="20">
        <v>1122</v>
      </c>
      <c r="I912" s="295" t="s">
        <v>650</v>
      </c>
      <c r="J912" s="296" t="str">
        <f>IF(ISBLANK(INDEX('Policy Characteristics'!D:D,MATCH($C912,'Policy Characteristics'!$C:$C,0))),"",INDEX('Policy Characteristics'!D:D,MATCH($C912,'Policy Characteristics'!$C:$C,0)))</f>
        <v>Industry Energy Efficiency Standards</v>
      </c>
      <c r="K912" s="293" t="str">
        <f>IF(ISBLANK(INDEX('Policy Characteristics'!E:E,MATCH($C912,'Policy Characteristics'!$C:$C,0))),"",INDEX('Policy Characteristics'!E:E,MATCH($C912,'Policy Characteristics'!$C:$C,0)))</f>
        <v>indst efficiency standards</v>
      </c>
      <c r="L912" s="237">
        <f>IF(ISBLANK(INDEX('Policy Characteristics'!F:F,MATCH($C912,'Policy Characteristics'!$C:$C,0))),"",INDEX('Policy Characteristics'!F:F,MATCH($C912,'Policy Characteristics'!$C:$C,0)))</f>
        <v>0</v>
      </c>
      <c r="M912" s="237">
        <f>IF(ISBLANK(INDEX('Policy Characteristics'!G:G,MATCH($C912,'Policy Characteristics'!$C:$C,0))),"",INDEX('Policy Characteristics'!G:G,MATCH($C912,'Policy Characteristics'!$C:$C,0)))</f>
        <v>0.25</v>
      </c>
      <c r="N912" s="237">
        <f>IF(ISBLANK(INDEX('Policy Characteristics'!H:H,MATCH($C912,'Policy Characteristics'!$C:$C,0))),"",INDEX('Policy Characteristics'!H:H,MATCH($C912,'Policy Characteristics'!$C:$C,0)))</f>
        <v>0.01</v>
      </c>
      <c r="O912" s="293" t="str">
        <f>IF(ISBLANK(INDEX('Policy Characteristics'!I:I,MATCH($C912,'Policy Characteristics'!$C:$C,0))),"",INDEX('Policy Characteristics'!I:I,MATCH($C912,'Policy Characteristics'!$C:$C,0)))</f>
        <v>% reduction in energy use</v>
      </c>
      <c r="P912" s="293"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2" s="293" t="str">
        <f>IF(ISBLANK(INDEX('Policy Characteristics'!K:K,MATCH($C912,'Policy Characteristics'!$C:$C,0))),"",INDEX('Policy Characteristics'!K:K,MATCH($C912,'Policy Characteristics'!$C:$C,0)))</f>
        <v>industry-ag-main.html#eff-stds</v>
      </c>
      <c r="R912" s="293" t="str">
        <f>IF(ISBLANK(INDEX('Policy Characteristics'!L:L,MATCH($C912,'Policy Characteristics'!$C:$C,0))),"",INDEX('Policy Characteristics'!L:L,MATCH($C912,'Policy Characteristics'!$C:$C,0)))</f>
        <v>industry-energy-efficiency-standards.html</v>
      </c>
    </row>
    <row r="913" spans="1:18" s="293" customFormat="1" x14ac:dyDescent="0.25">
      <c r="A913" s="293" t="str">
        <f>IF(ISBLANK(INDEX('Policy Characteristics'!A:A,MATCH($C913,'Policy Characteristics'!$C:$C,0))),"",INDEX('Policy Characteristics'!A:A,MATCH($C913,'Policy Characteristics'!$C:$C,0)))</f>
        <v>Industry</v>
      </c>
      <c r="B913" s="294" t="str">
        <f>IF(ISBLANK(INDEX('Policy Characteristics'!B:B,MATCH($C913,'Policy Characteristics'!$C:$C,0))),"",INDEX('Policy Characteristics'!B:B,MATCH($C913,'Policy Characteristics'!$C:$C,0)))</f>
        <v>Industry Energy Efficiency Standards</v>
      </c>
      <c r="C913" s="293" t="str">
        <f t="shared" si="40"/>
        <v>Percentage Improvement in Eqpt Efficiency Standards above BAU</v>
      </c>
      <c r="D913" s="299" t="s">
        <v>773</v>
      </c>
      <c r="E913" s="298" t="s">
        <v>805</v>
      </c>
      <c r="F913" t="s">
        <v>774</v>
      </c>
      <c r="G913" s="298" t="s">
        <v>820</v>
      </c>
      <c r="H913" s="20">
        <v>1123</v>
      </c>
      <c r="I913" s="295" t="s">
        <v>660</v>
      </c>
      <c r="J913" s="296" t="str">
        <f>IF(ISBLANK(INDEX('Policy Characteristics'!D:D,MATCH($C913,'Policy Characteristics'!$C:$C,0))),"",INDEX('Policy Characteristics'!D:D,MATCH($C913,'Policy Characteristics'!$C:$C,0)))</f>
        <v>Industry Energy Efficiency Standards</v>
      </c>
      <c r="K913" s="293" t="str">
        <f>IF(ISBLANK(INDEX('Policy Characteristics'!E:E,MATCH($C913,'Policy Characteristics'!$C:$C,0))),"",INDEX('Policy Characteristics'!E:E,MATCH($C913,'Policy Characteristics'!$C:$C,0)))</f>
        <v>indst efficiency standards</v>
      </c>
      <c r="L913" s="237">
        <f>IF(ISBLANK(INDEX('Policy Characteristics'!F:F,MATCH($C913,'Policy Characteristics'!$C:$C,0))),"",INDEX('Policy Characteristics'!F:F,MATCH($C913,'Policy Characteristics'!$C:$C,0)))</f>
        <v>0</v>
      </c>
      <c r="M913" s="237">
        <f>IF(ISBLANK(INDEX('Policy Characteristics'!G:G,MATCH($C913,'Policy Characteristics'!$C:$C,0))),"",INDEX('Policy Characteristics'!G:G,MATCH($C913,'Policy Characteristics'!$C:$C,0)))</f>
        <v>0.25</v>
      </c>
      <c r="N913" s="237">
        <f>IF(ISBLANK(INDEX('Policy Characteristics'!H:H,MATCH($C913,'Policy Characteristics'!$C:$C,0))),"",INDEX('Policy Characteristics'!H:H,MATCH($C913,'Policy Characteristics'!$C:$C,0)))</f>
        <v>0.01</v>
      </c>
      <c r="O913" s="293" t="str">
        <f>IF(ISBLANK(INDEX('Policy Characteristics'!I:I,MATCH($C913,'Policy Characteristics'!$C:$C,0))),"",INDEX('Policy Characteristics'!I:I,MATCH($C913,'Policy Characteristics'!$C:$C,0)))</f>
        <v>% reduction in energy use</v>
      </c>
      <c r="P913" s="293"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3" s="293" t="str">
        <f>IF(ISBLANK(INDEX('Policy Characteristics'!K:K,MATCH($C913,'Policy Characteristics'!$C:$C,0))),"",INDEX('Policy Characteristics'!K:K,MATCH($C913,'Policy Characteristics'!$C:$C,0)))</f>
        <v>industry-ag-main.html#eff-stds</v>
      </c>
      <c r="R913" s="293" t="str">
        <f>IF(ISBLANK(INDEX('Policy Characteristics'!L:L,MATCH($C913,'Policy Characteristics'!$C:$C,0))),"",INDEX('Policy Characteristics'!L:L,MATCH($C913,'Policy Characteristics'!$C:$C,0)))</f>
        <v>industry-energy-efficiency-standards.html</v>
      </c>
    </row>
    <row r="914" spans="1:18" s="293" customFormat="1" x14ac:dyDescent="0.25">
      <c r="A914" s="293" t="str">
        <f>IF(ISBLANK(INDEX('Policy Characteristics'!A:A,MATCH($C914,'Policy Characteristics'!$C:$C,0))),"",INDEX('Policy Characteristics'!A:A,MATCH($C914,'Policy Characteristics'!$C:$C,0)))</f>
        <v>Industry</v>
      </c>
      <c r="B914" s="294" t="str">
        <f>IF(ISBLANK(INDEX('Policy Characteristics'!B:B,MATCH($C914,'Policy Characteristics'!$C:$C,0))),"",INDEX('Policy Characteristics'!B:B,MATCH($C914,'Policy Characteristics'!$C:$C,0)))</f>
        <v>Industry Energy Efficiency Standards</v>
      </c>
      <c r="C914" s="293" t="str">
        <f t="shared" si="40"/>
        <v>Percentage Improvement in Eqpt Efficiency Standards above BAU</v>
      </c>
      <c r="D914" s="299" t="s">
        <v>773</v>
      </c>
      <c r="E914" s="298" t="s">
        <v>807</v>
      </c>
      <c r="F914" t="s">
        <v>774</v>
      </c>
      <c r="G914" s="298" t="s">
        <v>821</v>
      </c>
      <c r="H914" s="20">
        <v>1124</v>
      </c>
      <c r="I914" s="295" t="s">
        <v>660</v>
      </c>
      <c r="J914" s="296" t="str">
        <f>IF(ISBLANK(INDEX('Policy Characteristics'!D:D,MATCH($C914,'Policy Characteristics'!$C:$C,0))),"",INDEX('Policy Characteristics'!D:D,MATCH($C914,'Policy Characteristics'!$C:$C,0)))</f>
        <v>Industry Energy Efficiency Standards</v>
      </c>
      <c r="K914" s="293" t="str">
        <f>IF(ISBLANK(INDEX('Policy Characteristics'!E:E,MATCH($C914,'Policy Characteristics'!$C:$C,0))),"",INDEX('Policy Characteristics'!E:E,MATCH($C914,'Policy Characteristics'!$C:$C,0)))</f>
        <v>indst efficiency standards</v>
      </c>
      <c r="L914" s="237">
        <f>IF(ISBLANK(INDEX('Policy Characteristics'!F:F,MATCH($C914,'Policy Characteristics'!$C:$C,0))),"",INDEX('Policy Characteristics'!F:F,MATCH($C914,'Policy Characteristics'!$C:$C,0)))</f>
        <v>0</v>
      </c>
      <c r="M914" s="237">
        <f>IF(ISBLANK(INDEX('Policy Characteristics'!G:G,MATCH($C914,'Policy Characteristics'!$C:$C,0))),"",INDEX('Policy Characteristics'!G:G,MATCH($C914,'Policy Characteristics'!$C:$C,0)))</f>
        <v>0.25</v>
      </c>
      <c r="N914" s="237">
        <f>IF(ISBLANK(INDEX('Policy Characteristics'!H:H,MATCH($C914,'Policy Characteristics'!$C:$C,0))),"",INDEX('Policy Characteristics'!H:H,MATCH($C914,'Policy Characteristics'!$C:$C,0)))</f>
        <v>0.01</v>
      </c>
      <c r="O914" s="293" t="str">
        <f>IF(ISBLANK(INDEX('Policy Characteristics'!I:I,MATCH($C914,'Policy Characteristics'!$C:$C,0))),"",INDEX('Policy Characteristics'!I:I,MATCH($C914,'Policy Characteristics'!$C:$C,0)))</f>
        <v>% reduction in energy use</v>
      </c>
      <c r="P914" s="293"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4" s="293" t="str">
        <f>IF(ISBLANK(INDEX('Policy Characteristics'!K:K,MATCH($C914,'Policy Characteristics'!$C:$C,0))),"",INDEX('Policy Characteristics'!K:K,MATCH($C914,'Policy Characteristics'!$C:$C,0)))</f>
        <v>industry-ag-main.html#eff-stds</v>
      </c>
      <c r="R914" s="293" t="str">
        <f>IF(ISBLANK(INDEX('Policy Characteristics'!L:L,MATCH($C914,'Policy Characteristics'!$C:$C,0))),"",INDEX('Policy Characteristics'!L:L,MATCH($C914,'Policy Characteristics'!$C:$C,0)))</f>
        <v>industry-energy-efficiency-standards.html</v>
      </c>
    </row>
    <row r="915" spans="1:18" s="293" customFormat="1" x14ac:dyDescent="0.25">
      <c r="A915" s="293" t="str">
        <f>IF(ISBLANK(INDEX('Policy Characteristics'!A:A,MATCH($C915,'Policy Characteristics'!$C:$C,0))),"",INDEX('Policy Characteristics'!A:A,MATCH($C915,'Policy Characteristics'!$C:$C,0)))</f>
        <v>Industry</v>
      </c>
      <c r="B915" s="294" t="str">
        <f>IF(ISBLANK(INDEX('Policy Characteristics'!B:B,MATCH($C915,'Policy Characteristics'!$C:$C,0))),"",INDEX('Policy Characteristics'!B:B,MATCH($C915,'Policy Characteristics'!$C:$C,0)))</f>
        <v>Industry Energy Efficiency Standards</v>
      </c>
      <c r="C915" s="293" t="str">
        <f t="shared" si="40"/>
        <v>Percentage Improvement in Eqpt Efficiency Standards above BAU</v>
      </c>
      <c r="D915" s="299" t="s">
        <v>773</v>
      </c>
      <c r="E915" s="298" t="s">
        <v>809</v>
      </c>
      <c r="F915" t="s">
        <v>774</v>
      </c>
      <c r="G915" s="298" t="s">
        <v>822</v>
      </c>
      <c r="H915" s="20">
        <v>1125</v>
      </c>
      <c r="I915" s="295" t="s">
        <v>660</v>
      </c>
      <c r="J915" s="296" t="str">
        <f>IF(ISBLANK(INDEX('Policy Characteristics'!D:D,MATCH($C915,'Policy Characteristics'!$C:$C,0))),"",INDEX('Policy Characteristics'!D:D,MATCH($C915,'Policy Characteristics'!$C:$C,0)))</f>
        <v>Industry Energy Efficiency Standards</v>
      </c>
      <c r="K915" s="293" t="str">
        <f>IF(ISBLANK(INDEX('Policy Characteristics'!E:E,MATCH($C915,'Policy Characteristics'!$C:$C,0))),"",INDEX('Policy Characteristics'!E:E,MATCH($C915,'Policy Characteristics'!$C:$C,0)))</f>
        <v>indst efficiency standards</v>
      </c>
      <c r="L915" s="237">
        <f>IF(ISBLANK(INDEX('Policy Characteristics'!F:F,MATCH($C915,'Policy Characteristics'!$C:$C,0))),"",INDEX('Policy Characteristics'!F:F,MATCH($C915,'Policy Characteristics'!$C:$C,0)))</f>
        <v>0</v>
      </c>
      <c r="M915" s="237">
        <f>IF(ISBLANK(INDEX('Policy Characteristics'!G:G,MATCH($C915,'Policy Characteristics'!$C:$C,0))),"",INDEX('Policy Characteristics'!G:G,MATCH($C915,'Policy Characteristics'!$C:$C,0)))</f>
        <v>0.25</v>
      </c>
      <c r="N915" s="237">
        <f>IF(ISBLANK(INDEX('Policy Characteristics'!H:H,MATCH($C915,'Policy Characteristics'!$C:$C,0))),"",INDEX('Policy Characteristics'!H:H,MATCH($C915,'Policy Characteristics'!$C:$C,0)))</f>
        <v>0.01</v>
      </c>
      <c r="O915" s="293" t="str">
        <f>IF(ISBLANK(INDEX('Policy Characteristics'!I:I,MATCH($C915,'Policy Characteristics'!$C:$C,0))),"",INDEX('Policy Characteristics'!I:I,MATCH($C915,'Policy Characteristics'!$C:$C,0)))</f>
        <v>% reduction in energy use</v>
      </c>
      <c r="P915" s="293"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5" s="293" t="str">
        <f>IF(ISBLANK(INDEX('Policy Characteristics'!K:K,MATCH($C915,'Policy Characteristics'!$C:$C,0))),"",INDEX('Policy Characteristics'!K:K,MATCH($C915,'Policy Characteristics'!$C:$C,0)))</f>
        <v>industry-ag-main.html#eff-stds</v>
      </c>
      <c r="R915" s="293" t="str">
        <f>IF(ISBLANK(INDEX('Policy Characteristics'!L:L,MATCH($C915,'Policy Characteristics'!$C:$C,0))),"",INDEX('Policy Characteristics'!L:L,MATCH($C915,'Policy Characteristics'!$C:$C,0)))</f>
        <v>industry-energy-efficiency-standards.html</v>
      </c>
    </row>
    <row r="916" spans="1:18" s="293" customFormat="1" x14ac:dyDescent="0.25">
      <c r="A916" s="293" t="str">
        <f>IF(ISBLANK(INDEX('Policy Characteristics'!A:A,MATCH($C916,'Policy Characteristics'!$C:$C,0))),"",INDEX('Policy Characteristics'!A:A,MATCH($C916,'Policy Characteristics'!$C:$C,0)))</f>
        <v>Industry</v>
      </c>
      <c r="B916" s="294" t="str">
        <f>IF(ISBLANK(INDEX('Policy Characteristics'!B:B,MATCH($C916,'Policy Characteristics'!$C:$C,0))),"",INDEX('Policy Characteristics'!B:B,MATCH($C916,'Policy Characteristics'!$C:$C,0)))</f>
        <v>Industry Energy Efficiency Standards</v>
      </c>
      <c r="C916" s="293" t="str">
        <f t="shared" si="40"/>
        <v>Percentage Improvement in Eqpt Efficiency Standards above BAU</v>
      </c>
      <c r="D916" s="299" t="s">
        <v>773</v>
      </c>
      <c r="E916" s="298" t="s">
        <v>811</v>
      </c>
      <c r="F916" t="s">
        <v>774</v>
      </c>
      <c r="G916" s="298" t="s">
        <v>823</v>
      </c>
      <c r="H916" s="20">
        <v>1126</v>
      </c>
      <c r="I916" s="295" t="s">
        <v>650</v>
      </c>
      <c r="J916" s="296" t="str">
        <f>IF(ISBLANK(INDEX('Policy Characteristics'!D:D,MATCH($C916,'Policy Characteristics'!$C:$C,0))),"",INDEX('Policy Characteristics'!D:D,MATCH($C916,'Policy Characteristics'!$C:$C,0)))</f>
        <v>Industry Energy Efficiency Standards</v>
      </c>
      <c r="K916" s="293" t="str">
        <f>IF(ISBLANK(INDEX('Policy Characteristics'!E:E,MATCH($C916,'Policy Characteristics'!$C:$C,0))),"",INDEX('Policy Characteristics'!E:E,MATCH($C916,'Policy Characteristics'!$C:$C,0)))</f>
        <v>indst efficiency standards</v>
      </c>
      <c r="L916" s="237">
        <f>IF(ISBLANK(INDEX('Policy Characteristics'!F:F,MATCH($C916,'Policy Characteristics'!$C:$C,0))),"",INDEX('Policy Characteristics'!F:F,MATCH($C916,'Policy Characteristics'!$C:$C,0)))</f>
        <v>0</v>
      </c>
      <c r="M916" s="237">
        <f>IF(ISBLANK(INDEX('Policy Characteristics'!G:G,MATCH($C916,'Policy Characteristics'!$C:$C,0))),"",INDEX('Policy Characteristics'!G:G,MATCH($C916,'Policy Characteristics'!$C:$C,0)))</f>
        <v>0.25</v>
      </c>
      <c r="N916" s="237">
        <f>IF(ISBLANK(INDEX('Policy Characteristics'!H:H,MATCH($C916,'Policy Characteristics'!$C:$C,0))),"",INDEX('Policy Characteristics'!H:H,MATCH($C916,'Policy Characteristics'!$C:$C,0)))</f>
        <v>0.01</v>
      </c>
      <c r="O916" s="293" t="str">
        <f>IF(ISBLANK(INDEX('Policy Characteristics'!I:I,MATCH($C916,'Policy Characteristics'!$C:$C,0))),"",INDEX('Policy Characteristics'!I:I,MATCH($C916,'Policy Characteristics'!$C:$C,0)))</f>
        <v>% reduction in energy use</v>
      </c>
      <c r="P916" s="293"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6" s="293" t="str">
        <f>IF(ISBLANK(INDEX('Policy Characteristics'!K:K,MATCH($C916,'Policy Characteristics'!$C:$C,0))),"",INDEX('Policy Characteristics'!K:K,MATCH($C916,'Policy Characteristics'!$C:$C,0)))</f>
        <v>industry-ag-main.html#eff-stds</v>
      </c>
      <c r="R916" s="293" t="str">
        <f>IF(ISBLANK(INDEX('Policy Characteristics'!L:L,MATCH($C916,'Policy Characteristics'!$C:$C,0))),"",INDEX('Policy Characteristics'!L:L,MATCH($C916,'Policy Characteristics'!$C:$C,0)))</f>
        <v>industry-energy-efficiency-standards.html</v>
      </c>
    </row>
    <row r="917" spans="1:18" s="293" customFormat="1" x14ac:dyDescent="0.25">
      <c r="A917" s="293" t="str">
        <f>IF(ISBLANK(INDEX('Policy Characteristics'!A:A,MATCH($C917,'Policy Characteristics'!$C:$C,0))),"",INDEX('Policy Characteristics'!A:A,MATCH($C917,'Policy Characteristics'!$C:$C,0)))</f>
        <v>Industry</v>
      </c>
      <c r="B917" s="294" t="str">
        <f>IF(ISBLANK(INDEX('Policy Characteristics'!B:B,MATCH($C917,'Policy Characteristics'!$C:$C,0))),"",INDEX('Policy Characteristics'!B:B,MATCH($C917,'Policy Characteristics'!$C:$C,0)))</f>
        <v>Industry Energy Efficiency Standards</v>
      </c>
      <c r="C917" s="293" t="str">
        <f t="shared" si="40"/>
        <v>Percentage Improvement in Eqpt Efficiency Standards above BAU</v>
      </c>
      <c r="D917" s="299" t="s">
        <v>773</v>
      </c>
      <c r="E917" s="298" t="s">
        <v>813</v>
      </c>
      <c r="F917" t="s">
        <v>774</v>
      </c>
      <c r="G917" s="298" t="s">
        <v>824</v>
      </c>
      <c r="H917" s="20">
        <v>1127</v>
      </c>
      <c r="I917" s="295" t="s">
        <v>660</v>
      </c>
      <c r="J917" s="296" t="str">
        <f>IF(ISBLANK(INDEX('Policy Characteristics'!D:D,MATCH($C917,'Policy Characteristics'!$C:$C,0))),"",INDEX('Policy Characteristics'!D:D,MATCH($C917,'Policy Characteristics'!$C:$C,0)))</f>
        <v>Industry Energy Efficiency Standards</v>
      </c>
      <c r="K917" s="293" t="str">
        <f>IF(ISBLANK(INDEX('Policy Characteristics'!E:E,MATCH($C917,'Policy Characteristics'!$C:$C,0))),"",INDEX('Policy Characteristics'!E:E,MATCH($C917,'Policy Characteristics'!$C:$C,0)))</f>
        <v>indst efficiency standards</v>
      </c>
      <c r="L917" s="237">
        <f>IF(ISBLANK(INDEX('Policy Characteristics'!F:F,MATCH($C917,'Policy Characteristics'!$C:$C,0))),"",INDEX('Policy Characteristics'!F:F,MATCH($C917,'Policy Characteristics'!$C:$C,0)))</f>
        <v>0</v>
      </c>
      <c r="M917" s="237">
        <f>IF(ISBLANK(INDEX('Policy Characteristics'!G:G,MATCH($C917,'Policy Characteristics'!$C:$C,0))),"",INDEX('Policy Characteristics'!G:G,MATCH($C917,'Policy Characteristics'!$C:$C,0)))</f>
        <v>0.25</v>
      </c>
      <c r="N917" s="237">
        <f>IF(ISBLANK(INDEX('Policy Characteristics'!H:H,MATCH($C917,'Policy Characteristics'!$C:$C,0))),"",INDEX('Policy Characteristics'!H:H,MATCH($C917,'Policy Characteristics'!$C:$C,0)))</f>
        <v>0.01</v>
      </c>
      <c r="O917" s="293" t="str">
        <f>IF(ISBLANK(INDEX('Policy Characteristics'!I:I,MATCH($C917,'Policy Characteristics'!$C:$C,0))),"",INDEX('Policy Characteristics'!I:I,MATCH($C917,'Policy Characteristics'!$C:$C,0)))</f>
        <v>% reduction in energy use</v>
      </c>
      <c r="P917" s="293"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7" s="293" t="str">
        <f>IF(ISBLANK(INDEX('Policy Characteristics'!K:K,MATCH($C917,'Policy Characteristics'!$C:$C,0))),"",INDEX('Policy Characteristics'!K:K,MATCH($C917,'Policy Characteristics'!$C:$C,0)))</f>
        <v>industry-ag-main.html#eff-stds</v>
      </c>
      <c r="R917" s="293" t="str">
        <f>IF(ISBLANK(INDEX('Policy Characteristics'!L:L,MATCH($C917,'Policy Characteristics'!$C:$C,0))),"",INDEX('Policy Characteristics'!L:L,MATCH($C917,'Policy Characteristics'!$C:$C,0)))</f>
        <v>industry-energy-efficiency-standards.html</v>
      </c>
    </row>
    <row r="918" spans="1:18" s="293" customFormat="1" x14ac:dyDescent="0.25">
      <c r="A918" s="293" t="str">
        <f>IF(ISBLANK(INDEX('Policy Characteristics'!A:A,MATCH($C918,'Policy Characteristics'!$C:$C,0))),"",INDEX('Policy Characteristics'!A:A,MATCH($C918,'Policy Characteristics'!$C:$C,0)))</f>
        <v>Industry</v>
      </c>
      <c r="B918" s="294" t="str">
        <f>IF(ISBLANK(INDEX('Policy Characteristics'!B:B,MATCH($C918,'Policy Characteristics'!$C:$C,0))),"",INDEX('Policy Characteristics'!B:B,MATCH($C918,'Policy Characteristics'!$C:$C,0)))</f>
        <v>Industry Energy Efficiency Standards</v>
      </c>
      <c r="C918" s="293" t="str">
        <f t="shared" si="40"/>
        <v>Percentage Improvement in Eqpt Efficiency Standards above BAU</v>
      </c>
      <c r="D918" s="299" t="s">
        <v>775</v>
      </c>
      <c r="E918" s="298" t="s">
        <v>795</v>
      </c>
      <c r="F918" t="s">
        <v>776</v>
      </c>
      <c r="G918" s="298" t="s">
        <v>815</v>
      </c>
      <c r="H918" s="20">
        <v>1128</v>
      </c>
      <c r="I918" s="295" t="s">
        <v>650</v>
      </c>
      <c r="J918" s="296" t="str">
        <f>IF(ISBLANK(INDEX('Policy Characteristics'!D:D,MATCH($C918,'Policy Characteristics'!$C:$C,0))),"",INDEX('Policy Characteristics'!D:D,MATCH($C918,'Policy Characteristics'!$C:$C,0)))</f>
        <v>Industry Energy Efficiency Standards</v>
      </c>
      <c r="K918" s="293" t="str">
        <f>IF(ISBLANK(INDEX('Policy Characteristics'!E:E,MATCH($C918,'Policy Characteristics'!$C:$C,0))),"",INDEX('Policy Characteristics'!E:E,MATCH($C918,'Policy Characteristics'!$C:$C,0)))</f>
        <v>indst efficiency standards</v>
      </c>
      <c r="L918" s="237">
        <f>IF(ISBLANK(INDEX('Policy Characteristics'!F:F,MATCH($C918,'Policy Characteristics'!$C:$C,0))),"",INDEX('Policy Characteristics'!F:F,MATCH($C918,'Policy Characteristics'!$C:$C,0)))</f>
        <v>0</v>
      </c>
      <c r="M918" s="237">
        <f>IF(ISBLANK(INDEX('Policy Characteristics'!G:G,MATCH($C918,'Policy Characteristics'!$C:$C,0))),"",INDEX('Policy Characteristics'!G:G,MATCH($C918,'Policy Characteristics'!$C:$C,0)))</f>
        <v>0.25</v>
      </c>
      <c r="N918" s="237">
        <f>IF(ISBLANK(INDEX('Policy Characteristics'!H:H,MATCH($C918,'Policy Characteristics'!$C:$C,0))),"",INDEX('Policy Characteristics'!H:H,MATCH($C918,'Policy Characteristics'!$C:$C,0)))</f>
        <v>0.01</v>
      </c>
      <c r="O918" s="293" t="str">
        <f>IF(ISBLANK(INDEX('Policy Characteristics'!I:I,MATCH($C918,'Policy Characteristics'!$C:$C,0))),"",INDEX('Policy Characteristics'!I:I,MATCH($C918,'Policy Characteristics'!$C:$C,0)))</f>
        <v>% reduction in energy use</v>
      </c>
      <c r="P918" s="293"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8" s="293" t="str">
        <f>IF(ISBLANK(INDEX('Policy Characteristics'!K:K,MATCH($C918,'Policy Characteristics'!$C:$C,0))),"",INDEX('Policy Characteristics'!K:K,MATCH($C918,'Policy Characteristics'!$C:$C,0)))</f>
        <v>industry-ag-main.html#eff-stds</v>
      </c>
      <c r="R918" s="293" t="str">
        <f>IF(ISBLANK(INDEX('Policy Characteristics'!L:L,MATCH($C918,'Policy Characteristics'!$C:$C,0))),"",INDEX('Policy Characteristics'!L:L,MATCH($C918,'Policy Characteristics'!$C:$C,0)))</f>
        <v>industry-energy-efficiency-standards.html</v>
      </c>
    </row>
    <row r="919" spans="1:18" s="293" customFormat="1" x14ac:dyDescent="0.25">
      <c r="A919" s="293" t="str">
        <f>IF(ISBLANK(INDEX('Policy Characteristics'!A:A,MATCH($C919,'Policy Characteristics'!$C:$C,0))),"",INDEX('Policy Characteristics'!A:A,MATCH($C919,'Policy Characteristics'!$C:$C,0)))</f>
        <v>Industry</v>
      </c>
      <c r="B919" s="294" t="str">
        <f>IF(ISBLANK(INDEX('Policy Characteristics'!B:B,MATCH($C919,'Policy Characteristics'!$C:$C,0))),"",INDEX('Policy Characteristics'!B:B,MATCH($C919,'Policy Characteristics'!$C:$C,0)))</f>
        <v>Industry Energy Efficiency Standards</v>
      </c>
      <c r="C919" s="293" t="str">
        <f t="shared" si="40"/>
        <v>Percentage Improvement in Eqpt Efficiency Standards above BAU</v>
      </c>
      <c r="D919" s="299" t="s">
        <v>775</v>
      </c>
      <c r="E919" s="298" t="s">
        <v>797</v>
      </c>
      <c r="F919" t="s">
        <v>776</v>
      </c>
      <c r="G919" s="298" t="s">
        <v>816</v>
      </c>
      <c r="H919" s="20">
        <v>1129</v>
      </c>
      <c r="I919" s="295" t="s">
        <v>660</v>
      </c>
      <c r="J919" s="296" t="str">
        <f>IF(ISBLANK(INDEX('Policy Characteristics'!D:D,MATCH($C919,'Policy Characteristics'!$C:$C,0))),"",INDEX('Policy Characteristics'!D:D,MATCH($C919,'Policy Characteristics'!$C:$C,0)))</f>
        <v>Industry Energy Efficiency Standards</v>
      </c>
      <c r="K919" s="293" t="str">
        <f>IF(ISBLANK(INDEX('Policy Characteristics'!E:E,MATCH($C919,'Policy Characteristics'!$C:$C,0))),"",INDEX('Policy Characteristics'!E:E,MATCH($C919,'Policy Characteristics'!$C:$C,0)))</f>
        <v>indst efficiency standards</v>
      </c>
      <c r="L919" s="237">
        <f>IF(ISBLANK(INDEX('Policy Characteristics'!F:F,MATCH($C919,'Policy Characteristics'!$C:$C,0))),"",INDEX('Policy Characteristics'!F:F,MATCH($C919,'Policy Characteristics'!$C:$C,0)))</f>
        <v>0</v>
      </c>
      <c r="M919" s="237">
        <f>IF(ISBLANK(INDEX('Policy Characteristics'!G:G,MATCH($C919,'Policy Characteristics'!$C:$C,0))),"",INDEX('Policy Characteristics'!G:G,MATCH($C919,'Policy Characteristics'!$C:$C,0)))</f>
        <v>0.25</v>
      </c>
      <c r="N919" s="237">
        <f>IF(ISBLANK(INDEX('Policy Characteristics'!H:H,MATCH($C919,'Policy Characteristics'!$C:$C,0))),"",INDEX('Policy Characteristics'!H:H,MATCH($C919,'Policy Characteristics'!$C:$C,0)))</f>
        <v>0.01</v>
      </c>
      <c r="O919" s="293" t="str">
        <f>IF(ISBLANK(INDEX('Policy Characteristics'!I:I,MATCH($C919,'Policy Characteristics'!$C:$C,0))),"",INDEX('Policy Characteristics'!I:I,MATCH($C919,'Policy Characteristics'!$C:$C,0)))</f>
        <v>% reduction in energy use</v>
      </c>
      <c r="P919" s="293"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9" s="293" t="str">
        <f>IF(ISBLANK(INDEX('Policy Characteristics'!K:K,MATCH($C919,'Policy Characteristics'!$C:$C,0))),"",INDEX('Policy Characteristics'!K:K,MATCH($C919,'Policy Characteristics'!$C:$C,0)))</f>
        <v>industry-ag-main.html#eff-stds</v>
      </c>
      <c r="R919" s="293" t="str">
        <f>IF(ISBLANK(INDEX('Policy Characteristics'!L:L,MATCH($C919,'Policy Characteristics'!$C:$C,0))),"",INDEX('Policy Characteristics'!L:L,MATCH($C919,'Policy Characteristics'!$C:$C,0)))</f>
        <v>industry-energy-efficiency-standards.html</v>
      </c>
    </row>
    <row r="920" spans="1:18" s="293" customFormat="1" x14ac:dyDescent="0.25">
      <c r="A920" s="293" t="str">
        <f>IF(ISBLANK(INDEX('Policy Characteristics'!A:A,MATCH($C920,'Policy Characteristics'!$C:$C,0))),"",INDEX('Policy Characteristics'!A:A,MATCH($C920,'Policy Characteristics'!$C:$C,0)))</f>
        <v>Industry</v>
      </c>
      <c r="B920" s="294" t="str">
        <f>IF(ISBLANK(INDEX('Policy Characteristics'!B:B,MATCH($C920,'Policy Characteristics'!$C:$C,0))),"",INDEX('Policy Characteristics'!B:B,MATCH($C920,'Policy Characteristics'!$C:$C,0)))</f>
        <v>Industry Energy Efficiency Standards</v>
      </c>
      <c r="C920" s="293" t="str">
        <f t="shared" si="40"/>
        <v>Percentage Improvement in Eqpt Efficiency Standards above BAU</v>
      </c>
      <c r="D920" s="299" t="s">
        <v>775</v>
      </c>
      <c r="E920" s="298" t="s">
        <v>799</v>
      </c>
      <c r="F920" t="s">
        <v>776</v>
      </c>
      <c r="G920" s="298" t="s">
        <v>817</v>
      </c>
      <c r="H920" s="20">
        <v>1130</v>
      </c>
      <c r="I920" s="295" t="s">
        <v>650</v>
      </c>
      <c r="J920" s="296" t="str">
        <f>IF(ISBLANK(INDEX('Policy Characteristics'!D:D,MATCH($C920,'Policy Characteristics'!$C:$C,0))),"",INDEX('Policy Characteristics'!D:D,MATCH($C920,'Policy Characteristics'!$C:$C,0)))</f>
        <v>Industry Energy Efficiency Standards</v>
      </c>
      <c r="K920" s="293" t="str">
        <f>IF(ISBLANK(INDEX('Policy Characteristics'!E:E,MATCH($C920,'Policy Characteristics'!$C:$C,0))),"",INDEX('Policy Characteristics'!E:E,MATCH($C920,'Policy Characteristics'!$C:$C,0)))</f>
        <v>indst efficiency standards</v>
      </c>
      <c r="L920" s="237">
        <f>IF(ISBLANK(INDEX('Policy Characteristics'!F:F,MATCH($C920,'Policy Characteristics'!$C:$C,0))),"",INDEX('Policy Characteristics'!F:F,MATCH($C920,'Policy Characteristics'!$C:$C,0)))</f>
        <v>0</v>
      </c>
      <c r="M920" s="237">
        <f>IF(ISBLANK(INDEX('Policy Characteristics'!G:G,MATCH($C920,'Policy Characteristics'!$C:$C,0))),"",INDEX('Policy Characteristics'!G:G,MATCH($C920,'Policy Characteristics'!$C:$C,0)))</f>
        <v>0.25</v>
      </c>
      <c r="N920" s="237">
        <f>IF(ISBLANK(INDEX('Policy Characteristics'!H:H,MATCH($C920,'Policy Characteristics'!$C:$C,0))),"",INDEX('Policy Characteristics'!H:H,MATCH($C920,'Policy Characteristics'!$C:$C,0)))</f>
        <v>0.01</v>
      </c>
      <c r="O920" s="293" t="str">
        <f>IF(ISBLANK(INDEX('Policy Characteristics'!I:I,MATCH($C920,'Policy Characteristics'!$C:$C,0))),"",INDEX('Policy Characteristics'!I:I,MATCH($C920,'Policy Characteristics'!$C:$C,0)))</f>
        <v>% reduction in energy use</v>
      </c>
      <c r="P920" s="293"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0" s="293" t="str">
        <f>IF(ISBLANK(INDEX('Policy Characteristics'!K:K,MATCH($C920,'Policy Characteristics'!$C:$C,0))),"",INDEX('Policy Characteristics'!K:K,MATCH($C920,'Policy Characteristics'!$C:$C,0)))</f>
        <v>industry-ag-main.html#eff-stds</v>
      </c>
      <c r="R920" s="293" t="str">
        <f>IF(ISBLANK(INDEX('Policy Characteristics'!L:L,MATCH($C920,'Policy Characteristics'!$C:$C,0))),"",INDEX('Policy Characteristics'!L:L,MATCH($C920,'Policy Characteristics'!$C:$C,0)))</f>
        <v>industry-energy-efficiency-standards.html</v>
      </c>
    </row>
    <row r="921" spans="1:18" s="293" customFormat="1" x14ac:dyDescent="0.25">
      <c r="A921" s="293" t="str">
        <f>IF(ISBLANK(INDEX('Policy Characteristics'!A:A,MATCH($C921,'Policy Characteristics'!$C:$C,0))),"",INDEX('Policy Characteristics'!A:A,MATCH($C921,'Policy Characteristics'!$C:$C,0)))</f>
        <v>Industry</v>
      </c>
      <c r="B921" s="294" t="str">
        <f>IF(ISBLANK(INDEX('Policy Characteristics'!B:B,MATCH($C921,'Policy Characteristics'!$C:$C,0))),"",INDEX('Policy Characteristics'!B:B,MATCH($C921,'Policy Characteristics'!$C:$C,0)))</f>
        <v>Industry Energy Efficiency Standards</v>
      </c>
      <c r="C921" s="293" t="str">
        <f t="shared" si="40"/>
        <v>Percentage Improvement in Eqpt Efficiency Standards above BAU</v>
      </c>
      <c r="D921" s="299" t="s">
        <v>775</v>
      </c>
      <c r="E921" s="298" t="s">
        <v>801</v>
      </c>
      <c r="F921" t="s">
        <v>776</v>
      </c>
      <c r="G921" s="298" t="s">
        <v>818</v>
      </c>
      <c r="H921" s="20">
        <v>1131</v>
      </c>
      <c r="I921" s="295" t="s">
        <v>660</v>
      </c>
      <c r="J921" s="296" t="str">
        <f>IF(ISBLANK(INDEX('Policy Characteristics'!D:D,MATCH($C921,'Policy Characteristics'!$C:$C,0))),"",INDEX('Policy Characteristics'!D:D,MATCH($C921,'Policy Characteristics'!$C:$C,0)))</f>
        <v>Industry Energy Efficiency Standards</v>
      </c>
      <c r="K921" s="293" t="str">
        <f>IF(ISBLANK(INDEX('Policy Characteristics'!E:E,MATCH($C921,'Policy Characteristics'!$C:$C,0))),"",INDEX('Policy Characteristics'!E:E,MATCH($C921,'Policy Characteristics'!$C:$C,0)))</f>
        <v>indst efficiency standards</v>
      </c>
      <c r="L921" s="237">
        <f>IF(ISBLANK(INDEX('Policy Characteristics'!F:F,MATCH($C921,'Policy Characteristics'!$C:$C,0))),"",INDEX('Policy Characteristics'!F:F,MATCH($C921,'Policy Characteristics'!$C:$C,0)))</f>
        <v>0</v>
      </c>
      <c r="M921" s="237">
        <f>IF(ISBLANK(INDEX('Policy Characteristics'!G:G,MATCH($C921,'Policy Characteristics'!$C:$C,0))),"",INDEX('Policy Characteristics'!G:G,MATCH($C921,'Policy Characteristics'!$C:$C,0)))</f>
        <v>0.25</v>
      </c>
      <c r="N921" s="237">
        <f>IF(ISBLANK(INDEX('Policy Characteristics'!H:H,MATCH($C921,'Policy Characteristics'!$C:$C,0))),"",INDEX('Policy Characteristics'!H:H,MATCH($C921,'Policy Characteristics'!$C:$C,0)))</f>
        <v>0.01</v>
      </c>
      <c r="O921" s="293" t="str">
        <f>IF(ISBLANK(INDEX('Policy Characteristics'!I:I,MATCH($C921,'Policy Characteristics'!$C:$C,0))),"",INDEX('Policy Characteristics'!I:I,MATCH($C921,'Policy Characteristics'!$C:$C,0)))</f>
        <v>% reduction in energy use</v>
      </c>
      <c r="P921" s="293"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1" s="293" t="str">
        <f>IF(ISBLANK(INDEX('Policy Characteristics'!K:K,MATCH($C921,'Policy Characteristics'!$C:$C,0))),"",INDEX('Policy Characteristics'!K:K,MATCH($C921,'Policy Characteristics'!$C:$C,0)))</f>
        <v>industry-ag-main.html#eff-stds</v>
      </c>
      <c r="R921" s="293" t="str">
        <f>IF(ISBLANK(INDEX('Policy Characteristics'!L:L,MATCH($C921,'Policy Characteristics'!$C:$C,0))),"",INDEX('Policy Characteristics'!L:L,MATCH($C921,'Policy Characteristics'!$C:$C,0)))</f>
        <v>industry-energy-efficiency-standards.html</v>
      </c>
    </row>
    <row r="922" spans="1:18" s="293" customFormat="1" x14ac:dyDescent="0.25">
      <c r="A922" s="293" t="str">
        <f>IF(ISBLANK(INDEX('Policy Characteristics'!A:A,MATCH($C922,'Policy Characteristics'!$C:$C,0))),"",INDEX('Policy Characteristics'!A:A,MATCH($C922,'Policy Characteristics'!$C:$C,0)))</f>
        <v>Industry</v>
      </c>
      <c r="B922" s="294" t="str">
        <f>IF(ISBLANK(INDEX('Policy Characteristics'!B:B,MATCH($C922,'Policy Characteristics'!$C:$C,0))),"",INDEX('Policy Characteristics'!B:B,MATCH($C922,'Policy Characteristics'!$C:$C,0)))</f>
        <v>Industry Energy Efficiency Standards</v>
      </c>
      <c r="C922" s="293" t="str">
        <f t="shared" si="40"/>
        <v>Percentage Improvement in Eqpt Efficiency Standards above BAU</v>
      </c>
      <c r="D922" s="299" t="s">
        <v>775</v>
      </c>
      <c r="E922" s="298" t="s">
        <v>803</v>
      </c>
      <c r="F922" t="s">
        <v>776</v>
      </c>
      <c r="G922" s="298" t="s">
        <v>819</v>
      </c>
      <c r="H922" s="20">
        <v>1132</v>
      </c>
      <c r="I922" s="295" t="s">
        <v>650</v>
      </c>
      <c r="J922" s="296" t="str">
        <f>IF(ISBLANK(INDEX('Policy Characteristics'!D:D,MATCH($C922,'Policy Characteristics'!$C:$C,0))),"",INDEX('Policy Characteristics'!D:D,MATCH($C922,'Policy Characteristics'!$C:$C,0)))</f>
        <v>Industry Energy Efficiency Standards</v>
      </c>
      <c r="K922" s="293" t="str">
        <f>IF(ISBLANK(INDEX('Policy Characteristics'!E:E,MATCH($C922,'Policy Characteristics'!$C:$C,0))),"",INDEX('Policy Characteristics'!E:E,MATCH($C922,'Policy Characteristics'!$C:$C,0)))</f>
        <v>indst efficiency standards</v>
      </c>
      <c r="L922" s="237">
        <f>IF(ISBLANK(INDEX('Policy Characteristics'!F:F,MATCH($C922,'Policy Characteristics'!$C:$C,0))),"",INDEX('Policy Characteristics'!F:F,MATCH($C922,'Policy Characteristics'!$C:$C,0)))</f>
        <v>0</v>
      </c>
      <c r="M922" s="237">
        <f>IF(ISBLANK(INDEX('Policy Characteristics'!G:G,MATCH($C922,'Policy Characteristics'!$C:$C,0))),"",INDEX('Policy Characteristics'!G:G,MATCH($C922,'Policy Characteristics'!$C:$C,0)))</f>
        <v>0.25</v>
      </c>
      <c r="N922" s="237">
        <f>IF(ISBLANK(INDEX('Policy Characteristics'!H:H,MATCH($C922,'Policy Characteristics'!$C:$C,0))),"",INDEX('Policy Characteristics'!H:H,MATCH($C922,'Policy Characteristics'!$C:$C,0)))</f>
        <v>0.01</v>
      </c>
      <c r="O922" s="293" t="str">
        <f>IF(ISBLANK(INDEX('Policy Characteristics'!I:I,MATCH($C922,'Policy Characteristics'!$C:$C,0))),"",INDEX('Policy Characteristics'!I:I,MATCH($C922,'Policy Characteristics'!$C:$C,0)))</f>
        <v>% reduction in energy use</v>
      </c>
      <c r="P922" s="293"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2" s="293" t="str">
        <f>IF(ISBLANK(INDEX('Policy Characteristics'!K:K,MATCH($C922,'Policy Characteristics'!$C:$C,0))),"",INDEX('Policy Characteristics'!K:K,MATCH($C922,'Policy Characteristics'!$C:$C,0)))</f>
        <v>industry-ag-main.html#eff-stds</v>
      </c>
      <c r="R922" s="293" t="str">
        <f>IF(ISBLANK(INDEX('Policy Characteristics'!L:L,MATCH($C922,'Policy Characteristics'!$C:$C,0))),"",INDEX('Policy Characteristics'!L:L,MATCH($C922,'Policy Characteristics'!$C:$C,0)))</f>
        <v>industry-energy-efficiency-standards.html</v>
      </c>
    </row>
    <row r="923" spans="1:18" s="293" customFormat="1" x14ac:dyDescent="0.25">
      <c r="A923" s="293" t="str">
        <f>IF(ISBLANK(INDEX('Policy Characteristics'!A:A,MATCH($C923,'Policy Characteristics'!$C:$C,0))),"",INDEX('Policy Characteristics'!A:A,MATCH($C923,'Policy Characteristics'!$C:$C,0)))</f>
        <v>Industry</v>
      </c>
      <c r="B923" s="294" t="str">
        <f>IF(ISBLANK(INDEX('Policy Characteristics'!B:B,MATCH($C923,'Policy Characteristics'!$C:$C,0))),"",INDEX('Policy Characteristics'!B:B,MATCH($C923,'Policy Characteristics'!$C:$C,0)))</f>
        <v>Industry Energy Efficiency Standards</v>
      </c>
      <c r="C923" s="293" t="str">
        <f t="shared" si="40"/>
        <v>Percentage Improvement in Eqpt Efficiency Standards above BAU</v>
      </c>
      <c r="D923" s="299" t="s">
        <v>775</v>
      </c>
      <c r="E923" s="298" t="s">
        <v>805</v>
      </c>
      <c r="F923" t="s">
        <v>776</v>
      </c>
      <c r="G923" s="298" t="s">
        <v>820</v>
      </c>
      <c r="H923" s="20">
        <v>1133</v>
      </c>
      <c r="I923" s="295" t="s">
        <v>660</v>
      </c>
      <c r="J923" s="296" t="str">
        <f>IF(ISBLANK(INDEX('Policy Characteristics'!D:D,MATCH($C923,'Policy Characteristics'!$C:$C,0))),"",INDEX('Policy Characteristics'!D:D,MATCH($C923,'Policy Characteristics'!$C:$C,0)))</f>
        <v>Industry Energy Efficiency Standards</v>
      </c>
      <c r="K923" s="293" t="str">
        <f>IF(ISBLANK(INDEX('Policy Characteristics'!E:E,MATCH($C923,'Policy Characteristics'!$C:$C,0))),"",INDEX('Policy Characteristics'!E:E,MATCH($C923,'Policy Characteristics'!$C:$C,0)))</f>
        <v>indst efficiency standards</v>
      </c>
      <c r="L923" s="237">
        <f>IF(ISBLANK(INDEX('Policy Characteristics'!F:F,MATCH($C923,'Policy Characteristics'!$C:$C,0))),"",INDEX('Policy Characteristics'!F:F,MATCH($C923,'Policy Characteristics'!$C:$C,0)))</f>
        <v>0</v>
      </c>
      <c r="M923" s="237">
        <f>IF(ISBLANK(INDEX('Policy Characteristics'!G:G,MATCH($C923,'Policy Characteristics'!$C:$C,0))),"",INDEX('Policy Characteristics'!G:G,MATCH($C923,'Policy Characteristics'!$C:$C,0)))</f>
        <v>0.25</v>
      </c>
      <c r="N923" s="237">
        <f>IF(ISBLANK(INDEX('Policy Characteristics'!H:H,MATCH($C923,'Policy Characteristics'!$C:$C,0))),"",INDEX('Policy Characteristics'!H:H,MATCH($C923,'Policy Characteristics'!$C:$C,0)))</f>
        <v>0.01</v>
      </c>
      <c r="O923" s="293" t="str">
        <f>IF(ISBLANK(INDEX('Policy Characteristics'!I:I,MATCH($C923,'Policy Characteristics'!$C:$C,0))),"",INDEX('Policy Characteristics'!I:I,MATCH($C923,'Policy Characteristics'!$C:$C,0)))</f>
        <v>% reduction in energy use</v>
      </c>
      <c r="P923" s="293"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3" s="293" t="str">
        <f>IF(ISBLANK(INDEX('Policy Characteristics'!K:K,MATCH($C923,'Policy Characteristics'!$C:$C,0))),"",INDEX('Policy Characteristics'!K:K,MATCH($C923,'Policy Characteristics'!$C:$C,0)))</f>
        <v>industry-ag-main.html#eff-stds</v>
      </c>
      <c r="R923" s="293" t="str">
        <f>IF(ISBLANK(INDEX('Policy Characteristics'!L:L,MATCH($C923,'Policy Characteristics'!$C:$C,0))),"",INDEX('Policy Characteristics'!L:L,MATCH($C923,'Policy Characteristics'!$C:$C,0)))</f>
        <v>industry-energy-efficiency-standards.html</v>
      </c>
    </row>
    <row r="924" spans="1:18" s="293" customFormat="1" x14ac:dyDescent="0.25">
      <c r="A924" s="293" t="str">
        <f>IF(ISBLANK(INDEX('Policy Characteristics'!A:A,MATCH($C924,'Policy Characteristics'!$C:$C,0))),"",INDEX('Policy Characteristics'!A:A,MATCH($C924,'Policy Characteristics'!$C:$C,0)))</f>
        <v>Industry</v>
      </c>
      <c r="B924" s="294" t="str">
        <f>IF(ISBLANK(INDEX('Policy Characteristics'!B:B,MATCH($C924,'Policy Characteristics'!$C:$C,0))),"",INDEX('Policy Characteristics'!B:B,MATCH($C924,'Policy Characteristics'!$C:$C,0)))</f>
        <v>Industry Energy Efficiency Standards</v>
      </c>
      <c r="C924" s="293" t="str">
        <f t="shared" si="40"/>
        <v>Percentage Improvement in Eqpt Efficiency Standards above BAU</v>
      </c>
      <c r="D924" s="299" t="s">
        <v>775</v>
      </c>
      <c r="E924" s="298" t="s">
        <v>807</v>
      </c>
      <c r="F924" t="s">
        <v>776</v>
      </c>
      <c r="G924" s="298" t="s">
        <v>821</v>
      </c>
      <c r="H924" s="20">
        <v>1134</v>
      </c>
      <c r="I924" s="295" t="s">
        <v>660</v>
      </c>
      <c r="J924" s="296" t="str">
        <f>IF(ISBLANK(INDEX('Policy Characteristics'!D:D,MATCH($C924,'Policy Characteristics'!$C:$C,0))),"",INDEX('Policy Characteristics'!D:D,MATCH($C924,'Policy Characteristics'!$C:$C,0)))</f>
        <v>Industry Energy Efficiency Standards</v>
      </c>
      <c r="K924" s="293" t="str">
        <f>IF(ISBLANK(INDEX('Policy Characteristics'!E:E,MATCH($C924,'Policy Characteristics'!$C:$C,0))),"",INDEX('Policy Characteristics'!E:E,MATCH($C924,'Policy Characteristics'!$C:$C,0)))</f>
        <v>indst efficiency standards</v>
      </c>
      <c r="L924" s="237">
        <f>IF(ISBLANK(INDEX('Policy Characteristics'!F:F,MATCH($C924,'Policy Characteristics'!$C:$C,0))),"",INDEX('Policy Characteristics'!F:F,MATCH($C924,'Policy Characteristics'!$C:$C,0)))</f>
        <v>0</v>
      </c>
      <c r="M924" s="237">
        <f>IF(ISBLANK(INDEX('Policy Characteristics'!G:G,MATCH($C924,'Policy Characteristics'!$C:$C,0))),"",INDEX('Policy Characteristics'!G:G,MATCH($C924,'Policy Characteristics'!$C:$C,0)))</f>
        <v>0.25</v>
      </c>
      <c r="N924" s="237">
        <f>IF(ISBLANK(INDEX('Policy Characteristics'!H:H,MATCH($C924,'Policy Characteristics'!$C:$C,0))),"",INDEX('Policy Characteristics'!H:H,MATCH($C924,'Policy Characteristics'!$C:$C,0)))</f>
        <v>0.01</v>
      </c>
      <c r="O924" s="293" t="str">
        <f>IF(ISBLANK(INDEX('Policy Characteristics'!I:I,MATCH($C924,'Policy Characteristics'!$C:$C,0))),"",INDEX('Policy Characteristics'!I:I,MATCH($C924,'Policy Characteristics'!$C:$C,0)))</f>
        <v>% reduction in energy use</v>
      </c>
      <c r="P924" s="293"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4" s="293" t="str">
        <f>IF(ISBLANK(INDEX('Policy Characteristics'!K:K,MATCH($C924,'Policy Characteristics'!$C:$C,0))),"",INDEX('Policy Characteristics'!K:K,MATCH($C924,'Policy Characteristics'!$C:$C,0)))</f>
        <v>industry-ag-main.html#eff-stds</v>
      </c>
      <c r="R924" s="293" t="str">
        <f>IF(ISBLANK(INDEX('Policy Characteristics'!L:L,MATCH($C924,'Policy Characteristics'!$C:$C,0))),"",INDEX('Policy Characteristics'!L:L,MATCH($C924,'Policy Characteristics'!$C:$C,0)))</f>
        <v>industry-energy-efficiency-standards.html</v>
      </c>
    </row>
    <row r="925" spans="1:18" s="293" customFormat="1" x14ac:dyDescent="0.25">
      <c r="A925" s="293" t="str">
        <f>IF(ISBLANK(INDEX('Policy Characteristics'!A:A,MATCH($C925,'Policy Characteristics'!$C:$C,0))),"",INDEX('Policy Characteristics'!A:A,MATCH($C925,'Policy Characteristics'!$C:$C,0)))</f>
        <v>Industry</v>
      </c>
      <c r="B925" s="294" t="str">
        <f>IF(ISBLANK(INDEX('Policy Characteristics'!B:B,MATCH($C925,'Policy Characteristics'!$C:$C,0))),"",INDEX('Policy Characteristics'!B:B,MATCH($C925,'Policy Characteristics'!$C:$C,0)))</f>
        <v>Industry Energy Efficiency Standards</v>
      </c>
      <c r="C925" s="293" t="str">
        <f t="shared" si="40"/>
        <v>Percentage Improvement in Eqpt Efficiency Standards above BAU</v>
      </c>
      <c r="D925" s="299" t="s">
        <v>775</v>
      </c>
      <c r="E925" s="298" t="s">
        <v>809</v>
      </c>
      <c r="F925" t="s">
        <v>776</v>
      </c>
      <c r="G925" s="298" t="s">
        <v>822</v>
      </c>
      <c r="H925" s="20">
        <v>1135</v>
      </c>
      <c r="I925" s="295" t="s">
        <v>660</v>
      </c>
      <c r="J925" s="296" t="str">
        <f>IF(ISBLANK(INDEX('Policy Characteristics'!D:D,MATCH($C925,'Policy Characteristics'!$C:$C,0))),"",INDEX('Policy Characteristics'!D:D,MATCH($C925,'Policy Characteristics'!$C:$C,0)))</f>
        <v>Industry Energy Efficiency Standards</v>
      </c>
      <c r="K925" s="293" t="str">
        <f>IF(ISBLANK(INDEX('Policy Characteristics'!E:E,MATCH($C925,'Policy Characteristics'!$C:$C,0))),"",INDEX('Policy Characteristics'!E:E,MATCH($C925,'Policy Characteristics'!$C:$C,0)))</f>
        <v>indst efficiency standards</v>
      </c>
      <c r="L925" s="237">
        <f>IF(ISBLANK(INDEX('Policy Characteristics'!F:F,MATCH($C925,'Policy Characteristics'!$C:$C,0))),"",INDEX('Policy Characteristics'!F:F,MATCH($C925,'Policy Characteristics'!$C:$C,0)))</f>
        <v>0</v>
      </c>
      <c r="M925" s="237">
        <f>IF(ISBLANK(INDEX('Policy Characteristics'!G:G,MATCH($C925,'Policy Characteristics'!$C:$C,0))),"",INDEX('Policy Characteristics'!G:G,MATCH($C925,'Policy Characteristics'!$C:$C,0)))</f>
        <v>0.25</v>
      </c>
      <c r="N925" s="237">
        <f>IF(ISBLANK(INDEX('Policy Characteristics'!H:H,MATCH($C925,'Policy Characteristics'!$C:$C,0))),"",INDEX('Policy Characteristics'!H:H,MATCH($C925,'Policy Characteristics'!$C:$C,0)))</f>
        <v>0.01</v>
      </c>
      <c r="O925" s="293" t="str">
        <f>IF(ISBLANK(INDEX('Policy Characteristics'!I:I,MATCH($C925,'Policy Characteristics'!$C:$C,0))),"",INDEX('Policy Characteristics'!I:I,MATCH($C925,'Policy Characteristics'!$C:$C,0)))</f>
        <v>% reduction in energy use</v>
      </c>
      <c r="P925" s="293"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5" s="293" t="str">
        <f>IF(ISBLANK(INDEX('Policy Characteristics'!K:K,MATCH($C925,'Policy Characteristics'!$C:$C,0))),"",INDEX('Policy Characteristics'!K:K,MATCH($C925,'Policy Characteristics'!$C:$C,0)))</f>
        <v>industry-ag-main.html#eff-stds</v>
      </c>
      <c r="R925" s="293" t="str">
        <f>IF(ISBLANK(INDEX('Policy Characteristics'!L:L,MATCH($C925,'Policy Characteristics'!$C:$C,0))),"",INDEX('Policy Characteristics'!L:L,MATCH($C925,'Policy Characteristics'!$C:$C,0)))</f>
        <v>industry-energy-efficiency-standards.html</v>
      </c>
    </row>
    <row r="926" spans="1:18" s="293" customFormat="1" x14ac:dyDescent="0.25">
      <c r="A926" s="293" t="str">
        <f>IF(ISBLANK(INDEX('Policy Characteristics'!A:A,MATCH($C926,'Policy Characteristics'!$C:$C,0))),"",INDEX('Policy Characteristics'!A:A,MATCH($C926,'Policy Characteristics'!$C:$C,0)))</f>
        <v>Industry</v>
      </c>
      <c r="B926" s="294" t="str">
        <f>IF(ISBLANK(INDEX('Policy Characteristics'!B:B,MATCH($C926,'Policy Characteristics'!$C:$C,0))),"",INDEX('Policy Characteristics'!B:B,MATCH($C926,'Policy Characteristics'!$C:$C,0)))</f>
        <v>Industry Energy Efficiency Standards</v>
      </c>
      <c r="C926" s="293" t="str">
        <f t="shared" si="40"/>
        <v>Percentage Improvement in Eqpt Efficiency Standards above BAU</v>
      </c>
      <c r="D926" s="299" t="s">
        <v>775</v>
      </c>
      <c r="E926" s="298" t="s">
        <v>811</v>
      </c>
      <c r="F926" t="s">
        <v>776</v>
      </c>
      <c r="G926" s="298" t="s">
        <v>823</v>
      </c>
      <c r="H926" s="20">
        <v>1136</v>
      </c>
      <c r="I926" s="295" t="s">
        <v>650</v>
      </c>
      <c r="J926" s="296" t="str">
        <f>IF(ISBLANK(INDEX('Policy Characteristics'!D:D,MATCH($C926,'Policy Characteristics'!$C:$C,0))),"",INDEX('Policy Characteristics'!D:D,MATCH($C926,'Policy Characteristics'!$C:$C,0)))</f>
        <v>Industry Energy Efficiency Standards</v>
      </c>
      <c r="K926" s="293" t="str">
        <f>IF(ISBLANK(INDEX('Policy Characteristics'!E:E,MATCH($C926,'Policy Characteristics'!$C:$C,0))),"",INDEX('Policy Characteristics'!E:E,MATCH($C926,'Policy Characteristics'!$C:$C,0)))</f>
        <v>indst efficiency standards</v>
      </c>
      <c r="L926" s="237">
        <f>IF(ISBLANK(INDEX('Policy Characteristics'!F:F,MATCH($C926,'Policy Characteristics'!$C:$C,0))),"",INDEX('Policy Characteristics'!F:F,MATCH($C926,'Policy Characteristics'!$C:$C,0)))</f>
        <v>0</v>
      </c>
      <c r="M926" s="237">
        <f>IF(ISBLANK(INDEX('Policy Characteristics'!G:G,MATCH($C926,'Policy Characteristics'!$C:$C,0))),"",INDEX('Policy Characteristics'!G:G,MATCH($C926,'Policy Characteristics'!$C:$C,0)))</f>
        <v>0.25</v>
      </c>
      <c r="N926" s="237">
        <f>IF(ISBLANK(INDEX('Policy Characteristics'!H:H,MATCH($C926,'Policy Characteristics'!$C:$C,0))),"",INDEX('Policy Characteristics'!H:H,MATCH($C926,'Policy Characteristics'!$C:$C,0)))</f>
        <v>0.01</v>
      </c>
      <c r="O926" s="293" t="str">
        <f>IF(ISBLANK(INDEX('Policy Characteristics'!I:I,MATCH($C926,'Policy Characteristics'!$C:$C,0))),"",INDEX('Policy Characteristics'!I:I,MATCH($C926,'Policy Characteristics'!$C:$C,0)))</f>
        <v>% reduction in energy use</v>
      </c>
      <c r="P926" s="293"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6" s="293" t="str">
        <f>IF(ISBLANK(INDEX('Policy Characteristics'!K:K,MATCH($C926,'Policy Characteristics'!$C:$C,0))),"",INDEX('Policy Characteristics'!K:K,MATCH($C926,'Policy Characteristics'!$C:$C,0)))</f>
        <v>industry-ag-main.html#eff-stds</v>
      </c>
      <c r="R926" s="293" t="str">
        <f>IF(ISBLANK(INDEX('Policy Characteristics'!L:L,MATCH($C926,'Policy Characteristics'!$C:$C,0))),"",INDEX('Policy Characteristics'!L:L,MATCH($C926,'Policy Characteristics'!$C:$C,0)))</f>
        <v>industry-energy-efficiency-standards.html</v>
      </c>
    </row>
    <row r="927" spans="1:18" s="293" customFormat="1" x14ac:dyDescent="0.25">
      <c r="A927" s="293" t="str">
        <f>IF(ISBLANK(INDEX('Policy Characteristics'!A:A,MATCH($C927,'Policy Characteristics'!$C:$C,0))),"",INDEX('Policy Characteristics'!A:A,MATCH($C927,'Policy Characteristics'!$C:$C,0)))</f>
        <v>Industry</v>
      </c>
      <c r="B927" s="294" t="str">
        <f>IF(ISBLANK(INDEX('Policy Characteristics'!B:B,MATCH($C927,'Policy Characteristics'!$C:$C,0))),"",INDEX('Policy Characteristics'!B:B,MATCH($C927,'Policy Characteristics'!$C:$C,0)))</f>
        <v>Industry Energy Efficiency Standards</v>
      </c>
      <c r="C927" s="293" t="str">
        <f t="shared" si="40"/>
        <v>Percentage Improvement in Eqpt Efficiency Standards above BAU</v>
      </c>
      <c r="D927" s="299" t="s">
        <v>775</v>
      </c>
      <c r="E927" s="298" t="s">
        <v>813</v>
      </c>
      <c r="F927" t="s">
        <v>776</v>
      </c>
      <c r="G927" s="298" t="s">
        <v>824</v>
      </c>
      <c r="H927" s="20">
        <v>1137</v>
      </c>
      <c r="I927" s="295" t="s">
        <v>660</v>
      </c>
      <c r="J927" s="296" t="str">
        <f>IF(ISBLANK(INDEX('Policy Characteristics'!D:D,MATCH($C927,'Policy Characteristics'!$C:$C,0))),"",INDEX('Policy Characteristics'!D:D,MATCH($C927,'Policy Characteristics'!$C:$C,0)))</f>
        <v>Industry Energy Efficiency Standards</v>
      </c>
      <c r="K927" s="293" t="str">
        <f>IF(ISBLANK(INDEX('Policy Characteristics'!E:E,MATCH($C927,'Policy Characteristics'!$C:$C,0))),"",INDEX('Policy Characteristics'!E:E,MATCH($C927,'Policy Characteristics'!$C:$C,0)))</f>
        <v>indst efficiency standards</v>
      </c>
      <c r="L927" s="237">
        <f>IF(ISBLANK(INDEX('Policy Characteristics'!F:F,MATCH($C927,'Policy Characteristics'!$C:$C,0))),"",INDEX('Policy Characteristics'!F:F,MATCH($C927,'Policy Characteristics'!$C:$C,0)))</f>
        <v>0</v>
      </c>
      <c r="M927" s="237">
        <f>IF(ISBLANK(INDEX('Policy Characteristics'!G:G,MATCH($C927,'Policy Characteristics'!$C:$C,0))),"",INDEX('Policy Characteristics'!G:G,MATCH($C927,'Policy Characteristics'!$C:$C,0)))</f>
        <v>0.25</v>
      </c>
      <c r="N927" s="237">
        <f>IF(ISBLANK(INDEX('Policy Characteristics'!H:H,MATCH($C927,'Policy Characteristics'!$C:$C,0))),"",INDEX('Policy Characteristics'!H:H,MATCH($C927,'Policy Characteristics'!$C:$C,0)))</f>
        <v>0.01</v>
      </c>
      <c r="O927" s="293" t="str">
        <f>IF(ISBLANK(INDEX('Policy Characteristics'!I:I,MATCH($C927,'Policy Characteristics'!$C:$C,0))),"",INDEX('Policy Characteristics'!I:I,MATCH($C927,'Policy Characteristics'!$C:$C,0)))</f>
        <v>% reduction in energy use</v>
      </c>
      <c r="P927" s="293"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7" s="293" t="str">
        <f>IF(ISBLANK(INDEX('Policy Characteristics'!K:K,MATCH($C927,'Policy Characteristics'!$C:$C,0))),"",INDEX('Policy Characteristics'!K:K,MATCH($C927,'Policy Characteristics'!$C:$C,0)))</f>
        <v>industry-ag-main.html#eff-stds</v>
      </c>
      <c r="R927" s="293" t="str">
        <f>IF(ISBLANK(INDEX('Policy Characteristics'!L:L,MATCH($C927,'Policy Characteristics'!$C:$C,0))),"",INDEX('Policy Characteristics'!L:L,MATCH($C927,'Policy Characteristics'!$C:$C,0)))</f>
        <v>industry-energy-efficiency-standards.html</v>
      </c>
    </row>
    <row r="928" spans="1:18" s="293" customFormat="1" x14ac:dyDescent="0.25">
      <c r="A928" s="293" t="str">
        <f>IF(ISBLANK(INDEX('Policy Characteristics'!A:A,MATCH($C928,'Policy Characteristics'!$C:$C,0))),"",INDEX('Policy Characteristics'!A:A,MATCH($C928,'Policy Characteristics'!$C:$C,0)))</f>
        <v>Industry</v>
      </c>
      <c r="B928" s="294" t="str">
        <f>IF(ISBLANK(INDEX('Policy Characteristics'!B:B,MATCH($C928,'Policy Characteristics'!$C:$C,0))),"",INDEX('Policy Characteristics'!B:B,MATCH($C928,'Policy Characteristics'!$C:$C,0)))</f>
        <v>Industry Energy Efficiency Standards</v>
      </c>
      <c r="C928" s="293" t="str">
        <f t="shared" si="40"/>
        <v>Percentage Improvement in Eqpt Efficiency Standards above BAU</v>
      </c>
      <c r="D928" s="299" t="s">
        <v>777</v>
      </c>
      <c r="E928" s="298" t="s">
        <v>795</v>
      </c>
      <c r="F928" t="s">
        <v>778</v>
      </c>
      <c r="G928" s="298" t="s">
        <v>815</v>
      </c>
      <c r="H928" s="20">
        <v>1138</v>
      </c>
      <c r="I928" s="295" t="s">
        <v>650</v>
      </c>
      <c r="J928" s="296" t="str">
        <f>IF(ISBLANK(INDEX('Policy Characteristics'!D:D,MATCH($C928,'Policy Characteristics'!$C:$C,0))),"",INDEX('Policy Characteristics'!D:D,MATCH($C928,'Policy Characteristics'!$C:$C,0)))</f>
        <v>Industry Energy Efficiency Standards</v>
      </c>
      <c r="K928" s="293" t="str">
        <f>IF(ISBLANK(INDEX('Policy Characteristics'!E:E,MATCH($C928,'Policy Characteristics'!$C:$C,0))),"",INDEX('Policy Characteristics'!E:E,MATCH($C928,'Policy Characteristics'!$C:$C,0)))</f>
        <v>indst efficiency standards</v>
      </c>
      <c r="L928" s="237">
        <f>IF(ISBLANK(INDEX('Policy Characteristics'!F:F,MATCH($C928,'Policy Characteristics'!$C:$C,0))),"",INDEX('Policy Characteristics'!F:F,MATCH($C928,'Policy Characteristics'!$C:$C,0)))</f>
        <v>0</v>
      </c>
      <c r="M928" s="237">
        <f>IF(ISBLANK(INDEX('Policy Characteristics'!G:G,MATCH($C928,'Policy Characteristics'!$C:$C,0))),"",INDEX('Policy Characteristics'!G:G,MATCH($C928,'Policy Characteristics'!$C:$C,0)))</f>
        <v>0.25</v>
      </c>
      <c r="N928" s="237">
        <f>IF(ISBLANK(INDEX('Policy Characteristics'!H:H,MATCH($C928,'Policy Characteristics'!$C:$C,0))),"",INDEX('Policy Characteristics'!H:H,MATCH($C928,'Policy Characteristics'!$C:$C,0)))</f>
        <v>0.01</v>
      </c>
      <c r="O928" s="293" t="str">
        <f>IF(ISBLANK(INDEX('Policy Characteristics'!I:I,MATCH($C928,'Policy Characteristics'!$C:$C,0))),"",INDEX('Policy Characteristics'!I:I,MATCH($C928,'Policy Characteristics'!$C:$C,0)))</f>
        <v>% reduction in energy use</v>
      </c>
      <c r="P928" s="293"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8" s="293" t="str">
        <f>IF(ISBLANK(INDEX('Policy Characteristics'!K:K,MATCH($C928,'Policy Characteristics'!$C:$C,0))),"",INDEX('Policy Characteristics'!K:K,MATCH($C928,'Policy Characteristics'!$C:$C,0)))</f>
        <v>industry-ag-main.html#eff-stds</v>
      </c>
      <c r="R928" s="293" t="str">
        <f>IF(ISBLANK(INDEX('Policy Characteristics'!L:L,MATCH($C928,'Policy Characteristics'!$C:$C,0))),"",INDEX('Policy Characteristics'!L:L,MATCH($C928,'Policy Characteristics'!$C:$C,0)))</f>
        <v>industry-energy-efficiency-standards.html</v>
      </c>
    </row>
    <row r="929" spans="1:18" s="293" customFormat="1" x14ac:dyDescent="0.25">
      <c r="A929" s="293" t="str">
        <f>IF(ISBLANK(INDEX('Policy Characteristics'!A:A,MATCH($C929,'Policy Characteristics'!$C:$C,0))),"",INDEX('Policy Characteristics'!A:A,MATCH($C929,'Policy Characteristics'!$C:$C,0)))</f>
        <v>Industry</v>
      </c>
      <c r="B929" s="294" t="str">
        <f>IF(ISBLANK(INDEX('Policy Characteristics'!B:B,MATCH($C929,'Policy Characteristics'!$C:$C,0))),"",INDEX('Policy Characteristics'!B:B,MATCH($C929,'Policy Characteristics'!$C:$C,0)))</f>
        <v>Industry Energy Efficiency Standards</v>
      </c>
      <c r="C929" s="293" t="str">
        <f t="shared" si="40"/>
        <v>Percentage Improvement in Eqpt Efficiency Standards above BAU</v>
      </c>
      <c r="D929" s="299" t="s">
        <v>777</v>
      </c>
      <c r="E929" s="298" t="s">
        <v>797</v>
      </c>
      <c r="F929" t="s">
        <v>778</v>
      </c>
      <c r="G929" s="298" t="s">
        <v>816</v>
      </c>
      <c r="H929" s="20">
        <v>1139</v>
      </c>
      <c r="I929" s="295" t="s">
        <v>650</v>
      </c>
      <c r="J929" s="296" t="str">
        <f>IF(ISBLANK(INDEX('Policy Characteristics'!D:D,MATCH($C929,'Policy Characteristics'!$C:$C,0))),"",INDEX('Policy Characteristics'!D:D,MATCH($C929,'Policy Characteristics'!$C:$C,0)))</f>
        <v>Industry Energy Efficiency Standards</v>
      </c>
      <c r="K929" s="293" t="str">
        <f>IF(ISBLANK(INDEX('Policy Characteristics'!E:E,MATCH($C929,'Policy Characteristics'!$C:$C,0))),"",INDEX('Policy Characteristics'!E:E,MATCH($C929,'Policy Characteristics'!$C:$C,0)))</f>
        <v>indst efficiency standards</v>
      </c>
      <c r="L929" s="237">
        <f>IF(ISBLANK(INDEX('Policy Characteristics'!F:F,MATCH($C929,'Policy Characteristics'!$C:$C,0))),"",INDEX('Policy Characteristics'!F:F,MATCH($C929,'Policy Characteristics'!$C:$C,0)))</f>
        <v>0</v>
      </c>
      <c r="M929" s="237">
        <f>IF(ISBLANK(INDEX('Policy Characteristics'!G:G,MATCH($C929,'Policy Characteristics'!$C:$C,0))),"",INDEX('Policy Characteristics'!G:G,MATCH($C929,'Policy Characteristics'!$C:$C,0)))</f>
        <v>0.25</v>
      </c>
      <c r="N929" s="237">
        <f>IF(ISBLANK(INDEX('Policy Characteristics'!H:H,MATCH($C929,'Policy Characteristics'!$C:$C,0))),"",INDEX('Policy Characteristics'!H:H,MATCH($C929,'Policy Characteristics'!$C:$C,0)))</f>
        <v>0.01</v>
      </c>
      <c r="O929" s="293" t="str">
        <f>IF(ISBLANK(INDEX('Policy Characteristics'!I:I,MATCH($C929,'Policy Characteristics'!$C:$C,0))),"",INDEX('Policy Characteristics'!I:I,MATCH($C929,'Policy Characteristics'!$C:$C,0)))</f>
        <v>% reduction in energy use</v>
      </c>
      <c r="P929" s="293"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9" s="293" t="str">
        <f>IF(ISBLANK(INDEX('Policy Characteristics'!K:K,MATCH($C929,'Policy Characteristics'!$C:$C,0))),"",INDEX('Policy Characteristics'!K:K,MATCH($C929,'Policy Characteristics'!$C:$C,0)))</f>
        <v>industry-ag-main.html#eff-stds</v>
      </c>
      <c r="R929" s="293" t="str">
        <f>IF(ISBLANK(INDEX('Policy Characteristics'!L:L,MATCH($C929,'Policy Characteristics'!$C:$C,0))),"",INDEX('Policy Characteristics'!L:L,MATCH($C929,'Policy Characteristics'!$C:$C,0)))</f>
        <v>industry-energy-efficiency-standards.html</v>
      </c>
    </row>
    <row r="930" spans="1:18" s="293" customFormat="1" x14ac:dyDescent="0.25">
      <c r="A930" s="293" t="str">
        <f>IF(ISBLANK(INDEX('Policy Characteristics'!A:A,MATCH($C930,'Policy Characteristics'!$C:$C,0))),"",INDEX('Policy Characteristics'!A:A,MATCH($C930,'Policy Characteristics'!$C:$C,0)))</f>
        <v>Industry</v>
      </c>
      <c r="B930" s="294" t="str">
        <f>IF(ISBLANK(INDEX('Policy Characteristics'!B:B,MATCH($C930,'Policy Characteristics'!$C:$C,0))),"",INDEX('Policy Characteristics'!B:B,MATCH($C930,'Policy Characteristics'!$C:$C,0)))</f>
        <v>Industry Energy Efficiency Standards</v>
      </c>
      <c r="C930" s="293" t="str">
        <f t="shared" si="40"/>
        <v>Percentage Improvement in Eqpt Efficiency Standards above BAU</v>
      </c>
      <c r="D930" s="299" t="s">
        <v>777</v>
      </c>
      <c r="E930" s="298" t="s">
        <v>799</v>
      </c>
      <c r="F930" t="s">
        <v>778</v>
      </c>
      <c r="G930" s="298" t="s">
        <v>817</v>
      </c>
      <c r="H930" s="20">
        <v>1140</v>
      </c>
      <c r="I930" s="295" t="s">
        <v>650</v>
      </c>
      <c r="J930" s="296" t="str">
        <f>IF(ISBLANK(INDEX('Policy Characteristics'!D:D,MATCH($C930,'Policy Characteristics'!$C:$C,0))),"",INDEX('Policy Characteristics'!D:D,MATCH($C930,'Policy Characteristics'!$C:$C,0)))</f>
        <v>Industry Energy Efficiency Standards</v>
      </c>
      <c r="K930" s="293" t="str">
        <f>IF(ISBLANK(INDEX('Policy Characteristics'!E:E,MATCH($C930,'Policy Characteristics'!$C:$C,0))),"",INDEX('Policy Characteristics'!E:E,MATCH($C930,'Policy Characteristics'!$C:$C,0)))</f>
        <v>indst efficiency standards</v>
      </c>
      <c r="L930" s="237">
        <f>IF(ISBLANK(INDEX('Policy Characteristics'!F:F,MATCH($C930,'Policy Characteristics'!$C:$C,0))),"",INDEX('Policy Characteristics'!F:F,MATCH($C930,'Policy Characteristics'!$C:$C,0)))</f>
        <v>0</v>
      </c>
      <c r="M930" s="237">
        <f>IF(ISBLANK(INDEX('Policy Characteristics'!G:G,MATCH($C930,'Policy Characteristics'!$C:$C,0))),"",INDEX('Policy Characteristics'!G:G,MATCH($C930,'Policy Characteristics'!$C:$C,0)))</f>
        <v>0.25</v>
      </c>
      <c r="N930" s="237">
        <f>IF(ISBLANK(INDEX('Policy Characteristics'!H:H,MATCH($C930,'Policy Characteristics'!$C:$C,0))),"",INDEX('Policy Characteristics'!H:H,MATCH($C930,'Policy Characteristics'!$C:$C,0)))</f>
        <v>0.01</v>
      </c>
      <c r="O930" s="293" t="str">
        <f>IF(ISBLANK(INDEX('Policy Characteristics'!I:I,MATCH($C930,'Policy Characteristics'!$C:$C,0))),"",INDEX('Policy Characteristics'!I:I,MATCH($C930,'Policy Characteristics'!$C:$C,0)))</f>
        <v>% reduction in energy use</v>
      </c>
      <c r="P930" s="293"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0" s="293" t="str">
        <f>IF(ISBLANK(INDEX('Policy Characteristics'!K:K,MATCH($C930,'Policy Characteristics'!$C:$C,0))),"",INDEX('Policy Characteristics'!K:K,MATCH($C930,'Policy Characteristics'!$C:$C,0)))</f>
        <v>industry-ag-main.html#eff-stds</v>
      </c>
      <c r="R930" s="293" t="str">
        <f>IF(ISBLANK(INDEX('Policy Characteristics'!L:L,MATCH($C930,'Policy Characteristics'!$C:$C,0))),"",INDEX('Policy Characteristics'!L:L,MATCH($C930,'Policy Characteristics'!$C:$C,0)))</f>
        <v>industry-energy-efficiency-standards.html</v>
      </c>
    </row>
    <row r="931" spans="1:18" s="293" customFormat="1" x14ac:dyDescent="0.25">
      <c r="A931" s="293" t="str">
        <f>IF(ISBLANK(INDEX('Policy Characteristics'!A:A,MATCH($C931,'Policy Characteristics'!$C:$C,0))),"",INDEX('Policy Characteristics'!A:A,MATCH($C931,'Policy Characteristics'!$C:$C,0)))</f>
        <v>Industry</v>
      </c>
      <c r="B931" s="294" t="str">
        <f>IF(ISBLANK(INDEX('Policy Characteristics'!B:B,MATCH($C931,'Policy Characteristics'!$C:$C,0))),"",INDEX('Policy Characteristics'!B:B,MATCH($C931,'Policy Characteristics'!$C:$C,0)))</f>
        <v>Industry Energy Efficiency Standards</v>
      </c>
      <c r="C931" s="293" t="str">
        <f t="shared" si="40"/>
        <v>Percentage Improvement in Eqpt Efficiency Standards above BAU</v>
      </c>
      <c r="D931" s="299" t="s">
        <v>777</v>
      </c>
      <c r="E931" s="298" t="s">
        <v>801</v>
      </c>
      <c r="F931" t="s">
        <v>778</v>
      </c>
      <c r="G931" s="298" t="s">
        <v>818</v>
      </c>
      <c r="H931" s="20">
        <v>1141</v>
      </c>
      <c r="I931" s="295" t="s">
        <v>660</v>
      </c>
      <c r="J931" s="296" t="str">
        <f>IF(ISBLANK(INDEX('Policy Characteristics'!D:D,MATCH($C931,'Policy Characteristics'!$C:$C,0))),"",INDEX('Policy Characteristics'!D:D,MATCH($C931,'Policy Characteristics'!$C:$C,0)))</f>
        <v>Industry Energy Efficiency Standards</v>
      </c>
      <c r="K931" s="293" t="str">
        <f>IF(ISBLANK(INDEX('Policy Characteristics'!E:E,MATCH($C931,'Policy Characteristics'!$C:$C,0))),"",INDEX('Policy Characteristics'!E:E,MATCH($C931,'Policy Characteristics'!$C:$C,0)))</f>
        <v>indst efficiency standards</v>
      </c>
      <c r="L931" s="237">
        <f>IF(ISBLANK(INDEX('Policy Characteristics'!F:F,MATCH($C931,'Policy Characteristics'!$C:$C,0))),"",INDEX('Policy Characteristics'!F:F,MATCH($C931,'Policy Characteristics'!$C:$C,0)))</f>
        <v>0</v>
      </c>
      <c r="M931" s="237">
        <f>IF(ISBLANK(INDEX('Policy Characteristics'!G:G,MATCH($C931,'Policy Characteristics'!$C:$C,0))),"",INDEX('Policy Characteristics'!G:G,MATCH($C931,'Policy Characteristics'!$C:$C,0)))</f>
        <v>0.25</v>
      </c>
      <c r="N931" s="237">
        <f>IF(ISBLANK(INDEX('Policy Characteristics'!H:H,MATCH($C931,'Policy Characteristics'!$C:$C,0))),"",INDEX('Policy Characteristics'!H:H,MATCH($C931,'Policy Characteristics'!$C:$C,0)))</f>
        <v>0.01</v>
      </c>
      <c r="O931" s="293" t="str">
        <f>IF(ISBLANK(INDEX('Policy Characteristics'!I:I,MATCH($C931,'Policy Characteristics'!$C:$C,0))),"",INDEX('Policy Characteristics'!I:I,MATCH($C931,'Policy Characteristics'!$C:$C,0)))</f>
        <v>% reduction in energy use</v>
      </c>
      <c r="P931" s="293"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1" s="293" t="str">
        <f>IF(ISBLANK(INDEX('Policy Characteristics'!K:K,MATCH($C931,'Policy Characteristics'!$C:$C,0))),"",INDEX('Policy Characteristics'!K:K,MATCH($C931,'Policy Characteristics'!$C:$C,0)))</f>
        <v>industry-ag-main.html#eff-stds</v>
      </c>
      <c r="R931" s="293" t="str">
        <f>IF(ISBLANK(INDEX('Policy Characteristics'!L:L,MATCH($C931,'Policy Characteristics'!$C:$C,0))),"",INDEX('Policy Characteristics'!L:L,MATCH($C931,'Policy Characteristics'!$C:$C,0)))</f>
        <v>industry-energy-efficiency-standards.html</v>
      </c>
    </row>
    <row r="932" spans="1:18" s="293" customFormat="1" x14ac:dyDescent="0.25">
      <c r="A932" s="293" t="str">
        <f>IF(ISBLANK(INDEX('Policy Characteristics'!A:A,MATCH($C932,'Policy Characteristics'!$C:$C,0))),"",INDEX('Policy Characteristics'!A:A,MATCH($C932,'Policy Characteristics'!$C:$C,0)))</f>
        <v>Industry</v>
      </c>
      <c r="B932" s="294" t="str">
        <f>IF(ISBLANK(INDEX('Policy Characteristics'!B:B,MATCH($C932,'Policy Characteristics'!$C:$C,0))),"",INDEX('Policy Characteristics'!B:B,MATCH($C932,'Policy Characteristics'!$C:$C,0)))</f>
        <v>Industry Energy Efficiency Standards</v>
      </c>
      <c r="C932" s="293" t="str">
        <f t="shared" si="40"/>
        <v>Percentage Improvement in Eqpt Efficiency Standards above BAU</v>
      </c>
      <c r="D932" s="299" t="s">
        <v>777</v>
      </c>
      <c r="E932" s="298" t="s">
        <v>803</v>
      </c>
      <c r="F932" t="s">
        <v>778</v>
      </c>
      <c r="G932" s="298" t="s">
        <v>819</v>
      </c>
      <c r="H932" s="20">
        <v>1142</v>
      </c>
      <c r="I932" s="295" t="s">
        <v>650</v>
      </c>
      <c r="J932" s="296" t="str">
        <f>IF(ISBLANK(INDEX('Policy Characteristics'!D:D,MATCH($C932,'Policy Characteristics'!$C:$C,0))),"",INDEX('Policy Characteristics'!D:D,MATCH($C932,'Policy Characteristics'!$C:$C,0)))</f>
        <v>Industry Energy Efficiency Standards</v>
      </c>
      <c r="K932" s="293" t="str">
        <f>IF(ISBLANK(INDEX('Policy Characteristics'!E:E,MATCH($C932,'Policy Characteristics'!$C:$C,0))),"",INDEX('Policy Characteristics'!E:E,MATCH($C932,'Policy Characteristics'!$C:$C,0)))</f>
        <v>indst efficiency standards</v>
      </c>
      <c r="L932" s="237">
        <f>IF(ISBLANK(INDEX('Policy Characteristics'!F:F,MATCH($C932,'Policy Characteristics'!$C:$C,0))),"",INDEX('Policy Characteristics'!F:F,MATCH($C932,'Policy Characteristics'!$C:$C,0)))</f>
        <v>0</v>
      </c>
      <c r="M932" s="237">
        <f>IF(ISBLANK(INDEX('Policy Characteristics'!G:G,MATCH($C932,'Policy Characteristics'!$C:$C,0))),"",INDEX('Policy Characteristics'!G:G,MATCH($C932,'Policy Characteristics'!$C:$C,0)))</f>
        <v>0.25</v>
      </c>
      <c r="N932" s="237">
        <f>IF(ISBLANK(INDEX('Policy Characteristics'!H:H,MATCH($C932,'Policy Characteristics'!$C:$C,0))),"",INDEX('Policy Characteristics'!H:H,MATCH($C932,'Policy Characteristics'!$C:$C,0)))</f>
        <v>0.01</v>
      </c>
      <c r="O932" s="293" t="str">
        <f>IF(ISBLANK(INDEX('Policy Characteristics'!I:I,MATCH($C932,'Policy Characteristics'!$C:$C,0))),"",INDEX('Policy Characteristics'!I:I,MATCH($C932,'Policy Characteristics'!$C:$C,0)))</f>
        <v>% reduction in energy use</v>
      </c>
      <c r="P932" s="293"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2" s="293" t="str">
        <f>IF(ISBLANK(INDEX('Policy Characteristics'!K:K,MATCH($C932,'Policy Characteristics'!$C:$C,0))),"",INDEX('Policy Characteristics'!K:K,MATCH($C932,'Policy Characteristics'!$C:$C,0)))</f>
        <v>industry-ag-main.html#eff-stds</v>
      </c>
      <c r="R932" s="293" t="str">
        <f>IF(ISBLANK(INDEX('Policy Characteristics'!L:L,MATCH($C932,'Policy Characteristics'!$C:$C,0))),"",INDEX('Policy Characteristics'!L:L,MATCH($C932,'Policy Characteristics'!$C:$C,0)))</f>
        <v>industry-energy-efficiency-standards.html</v>
      </c>
    </row>
    <row r="933" spans="1:18" s="293" customFormat="1" x14ac:dyDescent="0.25">
      <c r="A933" s="293" t="str">
        <f>IF(ISBLANK(INDEX('Policy Characteristics'!A:A,MATCH($C933,'Policy Characteristics'!$C:$C,0))),"",INDEX('Policy Characteristics'!A:A,MATCH($C933,'Policy Characteristics'!$C:$C,0)))</f>
        <v>Industry</v>
      </c>
      <c r="B933" s="294" t="str">
        <f>IF(ISBLANK(INDEX('Policy Characteristics'!B:B,MATCH($C933,'Policy Characteristics'!$C:$C,0))),"",INDEX('Policy Characteristics'!B:B,MATCH($C933,'Policy Characteristics'!$C:$C,0)))</f>
        <v>Industry Energy Efficiency Standards</v>
      </c>
      <c r="C933" s="293" t="str">
        <f t="shared" si="40"/>
        <v>Percentage Improvement in Eqpt Efficiency Standards above BAU</v>
      </c>
      <c r="D933" s="299" t="s">
        <v>777</v>
      </c>
      <c r="E933" s="298" t="s">
        <v>805</v>
      </c>
      <c r="F933" t="s">
        <v>778</v>
      </c>
      <c r="G933" s="298" t="s">
        <v>820</v>
      </c>
      <c r="H933" s="20">
        <v>1143</v>
      </c>
      <c r="I933" s="295" t="s">
        <v>660</v>
      </c>
      <c r="J933" s="296" t="str">
        <f>IF(ISBLANK(INDEX('Policy Characteristics'!D:D,MATCH($C933,'Policy Characteristics'!$C:$C,0))),"",INDEX('Policy Characteristics'!D:D,MATCH($C933,'Policy Characteristics'!$C:$C,0)))</f>
        <v>Industry Energy Efficiency Standards</v>
      </c>
      <c r="K933" s="293" t="str">
        <f>IF(ISBLANK(INDEX('Policy Characteristics'!E:E,MATCH($C933,'Policy Characteristics'!$C:$C,0))),"",INDEX('Policy Characteristics'!E:E,MATCH($C933,'Policy Characteristics'!$C:$C,0)))</f>
        <v>indst efficiency standards</v>
      </c>
      <c r="L933" s="237">
        <f>IF(ISBLANK(INDEX('Policy Characteristics'!F:F,MATCH($C933,'Policy Characteristics'!$C:$C,0))),"",INDEX('Policy Characteristics'!F:F,MATCH($C933,'Policy Characteristics'!$C:$C,0)))</f>
        <v>0</v>
      </c>
      <c r="M933" s="237">
        <f>IF(ISBLANK(INDEX('Policy Characteristics'!G:G,MATCH($C933,'Policy Characteristics'!$C:$C,0))),"",INDEX('Policy Characteristics'!G:G,MATCH($C933,'Policy Characteristics'!$C:$C,0)))</f>
        <v>0.25</v>
      </c>
      <c r="N933" s="237">
        <f>IF(ISBLANK(INDEX('Policy Characteristics'!H:H,MATCH($C933,'Policy Characteristics'!$C:$C,0))),"",INDEX('Policy Characteristics'!H:H,MATCH($C933,'Policy Characteristics'!$C:$C,0)))</f>
        <v>0.01</v>
      </c>
      <c r="O933" s="293" t="str">
        <f>IF(ISBLANK(INDEX('Policy Characteristics'!I:I,MATCH($C933,'Policy Characteristics'!$C:$C,0))),"",INDEX('Policy Characteristics'!I:I,MATCH($C933,'Policy Characteristics'!$C:$C,0)))</f>
        <v>% reduction in energy use</v>
      </c>
      <c r="P933" s="293"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3" s="293" t="str">
        <f>IF(ISBLANK(INDEX('Policy Characteristics'!K:K,MATCH($C933,'Policy Characteristics'!$C:$C,0))),"",INDEX('Policy Characteristics'!K:K,MATCH($C933,'Policy Characteristics'!$C:$C,0)))</f>
        <v>industry-ag-main.html#eff-stds</v>
      </c>
      <c r="R933" s="293" t="str">
        <f>IF(ISBLANK(INDEX('Policy Characteristics'!L:L,MATCH($C933,'Policy Characteristics'!$C:$C,0))),"",INDEX('Policy Characteristics'!L:L,MATCH($C933,'Policy Characteristics'!$C:$C,0)))</f>
        <v>industry-energy-efficiency-standards.html</v>
      </c>
    </row>
    <row r="934" spans="1:18" s="293" customFormat="1" x14ac:dyDescent="0.25">
      <c r="A934" s="293" t="str">
        <f>IF(ISBLANK(INDEX('Policy Characteristics'!A:A,MATCH($C934,'Policy Characteristics'!$C:$C,0))),"",INDEX('Policy Characteristics'!A:A,MATCH($C934,'Policy Characteristics'!$C:$C,0)))</f>
        <v>Industry</v>
      </c>
      <c r="B934" s="294" t="str">
        <f>IF(ISBLANK(INDEX('Policy Characteristics'!B:B,MATCH($C934,'Policy Characteristics'!$C:$C,0))),"",INDEX('Policy Characteristics'!B:B,MATCH($C934,'Policy Characteristics'!$C:$C,0)))</f>
        <v>Industry Energy Efficiency Standards</v>
      </c>
      <c r="C934" s="293" t="str">
        <f t="shared" si="40"/>
        <v>Percentage Improvement in Eqpt Efficiency Standards above BAU</v>
      </c>
      <c r="D934" s="299" t="s">
        <v>777</v>
      </c>
      <c r="E934" s="298" t="s">
        <v>807</v>
      </c>
      <c r="F934" t="s">
        <v>778</v>
      </c>
      <c r="G934" s="298" t="s">
        <v>821</v>
      </c>
      <c r="H934" s="20">
        <v>1144</v>
      </c>
      <c r="I934" s="295" t="s">
        <v>660</v>
      </c>
      <c r="J934" s="296" t="str">
        <f>IF(ISBLANK(INDEX('Policy Characteristics'!D:D,MATCH($C934,'Policy Characteristics'!$C:$C,0))),"",INDEX('Policy Characteristics'!D:D,MATCH($C934,'Policy Characteristics'!$C:$C,0)))</f>
        <v>Industry Energy Efficiency Standards</v>
      </c>
      <c r="K934" s="293" t="str">
        <f>IF(ISBLANK(INDEX('Policy Characteristics'!E:E,MATCH($C934,'Policy Characteristics'!$C:$C,0))),"",INDEX('Policy Characteristics'!E:E,MATCH($C934,'Policy Characteristics'!$C:$C,0)))</f>
        <v>indst efficiency standards</v>
      </c>
      <c r="L934" s="237">
        <f>IF(ISBLANK(INDEX('Policy Characteristics'!F:F,MATCH($C934,'Policy Characteristics'!$C:$C,0))),"",INDEX('Policy Characteristics'!F:F,MATCH($C934,'Policy Characteristics'!$C:$C,0)))</f>
        <v>0</v>
      </c>
      <c r="M934" s="237">
        <f>IF(ISBLANK(INDEX('Policy Characteristics'!G:G,MATCH($C934,'Policy Characteristics'!$C:$C,0))),"",INDEX('Policy Characteristics'!G:G,MATCH($C934,'Policy Characteristics'!$C:$C,0)))</f>
        <v>0.25</v>
      </c>
      <c r="N934" s="237">
        <f>IF(ISBLANK(INDEX('Policy Characteristics'!H:H,MATCH($C934,'Policy Characteristics'!$C:$C,0))),"",INDEX('Policy Characteristics'!H:H,MATCH($C934,'Policy Characteristics'!$C:$C,0)))</f>
        <v>0.01</v>
      </c>
      <c r="O934" s="293" t="str">
        <f>IF(ISBLANK(INDEX('Policy Characteristics'!I:I,MATCH($C934,'Policy Characteristics'!$C:$C,0))),"",INDEX('Policy Characteristics'!I:I,MATCH($C934,'Policy Characteristics'!$C:$C,0)))</f>
        <v>% reduction in energy use</v>
      </c>
      <c r="P934" s="293"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4" s="293" t="str">
        <f>IF(ISBLANK(INDEX('Policy Characteristics'!K:K,MATCH($C934,'Policy Characteristics'!$C:$C,0))),"",INDEX('Policy Characteristics'!K:K,MATCH($C934,'Policy Characteristics'!$C:$C,0)))</f>
        <v>industry-ag-main.html#eff-stds</v>
      </c>
      <c r="R934" s="293" t="str">
        <f>IF(ISBLANK(INDEX('Policy Characteristics'!L:L,MATCH($C934,'Policy Characteristics'!$C:$C,0))),"",INDEX('Policy Characteristics'!L:L,MATCH($C934,'Policy Characteristics'!$C:$C,0)))</f>
        <v>industry-energy-efficiency-standards.html</v>
      </c>
    </row>
    <row r="935" spans="1:18" s="293" customFormat="1" x14ac:dyDescent="0.25">
      <c r="A935" s="293" t="str">
        <f>IF(ISBLANK(INDEX('Policy Characteristics'!A:A,MATCH($C935,'Policy Characteristics'!$C:$C,0))),"",INDEX('Policy Characteristics'!A:A,MATCH($C935,'Policy Characteristics'!$C:$C,0)))</f>
        <v>Industry</v>
      </c>
      <c r="B935" s="294" t="str">
        <f>IF(ISBLANK(INDEX('Policy Characteristics'!B:B,MATCH($C935,'Policy Characteristics'!$C:$C,0))),"",INDEX('Policy Characteristics'!B:B,MATCH($C935,'Policy Characteristics'!$C:$C,0)))</f>
        <v>Industry Energy Efficiency Standards</v>
      </c>
      <c r="C935" s="293" t="str">
        <f t="shared" si="40"/>
        <v>Percentage Improvement in Eqpt Efficiency Standards above BAU</v>
      </c>
      <c r="D935" s="299" t="s">
        <v>777</v>
      </c>
      <c r="E935" s="298" t="s">
        <v>809</v>
      </c>
      <c r="F935" t="s">
        <v>778</v>
      </c>
      <c r="G935" s="298" t="s">
        <v>822</v>
      </c>
      <c r="H935" s="20">
        <v>1145</v>
      </c>
      <c r="I935" s="295" t="s">
        <v>660</v>
      </c>
      <c r="J935" s="296" t="str">
        <f>IF(ISBLANK(INDEX('Policy Characteristics'!D:D,MATCH($C935,'Policy Characteristics'!$C:$C,0))),"",INDEX('Policy Characteristics'!D:D,MATCH($C935,'Policy Characteristics'!$C:$C,0)))</f>
        <v>Industry Energy Efficiency Standards</v>
      </c>
      <c r="K935" s="293" t="str">
        <f>IF(ISBLANK(INDEX('Policy Characteristics'!E:E,MATCH($C935,'Policy Characteristics'!$C:$C,0))),"",INDEX('Policy Characteristics'!E:E,MATCH($C935,'Policy Characteristics'!$C:$C,0)))</f>
        <v>indst efficiency standards</v>
      </c>
      <c r="L935" s="237">
        <f>IF(ISBLANK(INDEX('Policy Characteristics'!F:F,MATCH($C935,'Policy Characteristics'!$C:$C,0))),"",INDEX('Policy Characteristics'!F:F,MATCH($C935,'Policy Characteristics'!$C:$C,0)))</f>
        <v>0</v>
      </c>
      <c r="M935" s="237">
        <f>IF(ISBLANK(INDEX('Policy Characteristics'!G:G,MATCH($C935,'Policy Characteristics'!$C:$C,0))),"",INDEX('Policy Characteristics'!G:G,MATCH($C935,'Policy Characteristics'!$C:$C,0)))</f>
        <v>0.25</v>
      </c>
      <c r="N935" s="237">
        <f>IF(ISBLANK(INDEX('Policy Characteristics'!H:H,MATCH($C935,'Policy Characteristics'!$C:$C,0))),"",INDEX('Policy Characteristics'!H:H,MATCH($C935,'Policy Characteristics'!$C:$C,0)))</f>
        <v>0.01</v>
      </c>
      <c r="O935" s="293" t="str">
        <f>IF(ISBLANK(INDEX('Policy Characteristics'!I:I,MATCH($C935,'Policy Characteristics'!$C:$C,0))),"",INDEX('Policy Characteristics'!I:I,MATCH($C935,'Policy Characteristics'!$C:$C,0)))</f>
        <v>% reduction in energy use</v>
      </c>
      <c r="P935" s="293"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5" s="293" t="str">
        <f>IF(ISBLANK(INDEX('Policy Characteristics'!K:K,MATCH($C935,'Policy Characteristics'!$C:$C,0))),"",INDEX('Policy Characteristics'!K:K,MATCH($C935,'Policy Characteristics'!$C:$C,0)))</f>
        <v>industry-ag-main.html#eff-stds</v>
      </c>
      <c r="R935" s="293" t="str">
        <f>IF(ISBLANK(INDEX('Policy Characteristics'!L:L,MATCH($C935,'Policy Characteristics'!$C:$C,0))),"",INDEX('Policy Characteristics'!L:L,MATCH($C935,'Policy Characteristics'!$C:$C,0)))</f>
        <v>industry-energy-efficiency-standards.html</v>
      </c>
    </row>
    <row r="936" spans="1:18" s="293" customFormat="1" x14ac:dyDescent="0.25">
      <c r="A936" s="293" t="str">
        <f>IF(ISBLANK(INDEX('Policy Characteristics'!A:A,MATCH($C936,'Policy Characteristics'!$C:$C,0))),"",INDEX('Policy Characteristics'!A:A,MATCH($C936,'Policy Characteristics'!$C:$C,0)))</f>
        <v>Industry</v>
      </c>
      <c r="B936" s="294" t="str">
        <f>IF(ISBLANK(INDEX('Policy Characteristics'!B:B,MATCH($C936,'Policy Characteristics'!$C:$C,0))),"",INDEX('Policy Characteristics'!B:B,MATCH($C936,'Policy Characteristics'!$C:$C,0)))</f>
        <v>Industry Energy Efficiency Standards</v>
      </c>
      <c r="C936" s="293" t="str">
        <f t="shared" si="40"/>
        <v>Percentage Improvement in Eqpt Efficiency Standards above BAU</v>
      </c>
      <c r="D936" s="299" t="s">
        <v>777</v>
      </c>
      <c r="E936" s="298" t="s">
        <v>811</v>
      </c>
      <c r="F936" t="s">
        <v>778</v>
      </c>
      <c r="G936" s="298" t="s">
        <v>823</v>
      </c>
      <c r="H936" s="20">
        <v>1146</v>
      </c>
      <c r="I936" s="295" t="s">
        <v>650</v>
      </c>
      <c r="J936" s="296" t="str">
        <f>IF(ISBLANK(INDEX('Policy Characteristics'!D:D,MATCH($C936,'Policy Characteristics'!$C:$C,0))),"",INDEX('Policy Characteristics'!D:D,MATCH($C936,'Policy Characteristics'!$C:$C,0)))</f>
        <v>Industry Energy Efficiency Standards</v>
      </c>
      <c r="K936" s="293" t="str">
        <f>IF(ISBLANK(INDEX('Policy Characteristics'!E:E,MATCH($C936,'Policy Characteristics'!$C:$C,0))),"",INDEX('Policy Characteristics'!E:E,MATCH($C936,'Policy Characteristics'!$C:$C,0)))</f>
        <v>indst efficiency standards</v>
      </c>
      <c r="L936" s="237">
        <f>IF(ISBLANK(INDEX('Policy Characteristics'!F:F,MATCH($C936,'Policy Characteristics'!$C:$C,0))),"",INDEX('Policy Characteristics'!F:F,MATCH($C936,'Policy Characteristics'!$C:$C,0)))</f>
        <v>0</v>
      </c>
      <c r="M936" s="237">
        <f>IF(ISBLANK(INDEX('Policy Characteristics'!G:G,MATCH($C936,'Policy Characteristics'!$C:$C,0))),"",INDEX('Policy Characteristics'!G:G,MATCH($C936,'Policy Characteristics'!$C:$C,0)))</f>
        <v>0.25</v>
      </c>
      <c r="N936" s="237">
        <f>IF(ISBLANK(INDEX('Policy Characteristics'!H:H,MATCH($C936,'Policy Characteristics'!$C:$C,0))),"",INDEX('Policy Characteristics'!H:H,MATCH($C936,'Policy Characteristics'!$C:$C,0)))</f>
        <v>0.01</v>
      </c>
      <c r="O936" s="293" t="str">
        <f>IF(ISBLANK(INDEX('Policy Characteristics'!I:I,MATCH($C936,'Policy Characteristics'!$C:$C,0))),"",INDEX('Policy Characteristics'!I:I,MATCH($C936,'Policy Characteristics'!$C:$C,0)))</f>
        <v>% reduction in energy use</v>
      </c>
      <c r="P936" s="293"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6" s="293" t="str">
        <f>IF(ISBLANK(INDEX('Policy Characteristics'!K:K,MATCH($C936,'Policy Characteristics'!$C:$C,0))),"",INDEX('Policy Characteristics'!K:K,MATCH($C936,'Policy Characteristics'!$C:$C,0)))</f>
        <v>industry-ag-main.html#eff-stds</v>
      </c>
      <c r="R936" s="293" t="str">
        <f>IF(ISBLANK(INDEX('Policy Characteristics'!L:L,MATCH($C936,'Policy Characteristics'!$C:$C,0))),"",INDEX('Policy Characteristics'!L:L,MATCH($C936,'Policy Characteristics'!$C:$C,0)))</f>
        <v>industry-energy-efficiency-standards.html</v>
      </c>
    </row>
    <row r="937" spans="1:18" s="293" customFormat="1" x14ac:dyDescent="0.25">
      <c r="A937" s="293" t="str">
        <f>IF(ISBLANK(INDEX('Policy Characteristics'!A:A,MATCH($C937,'Policy Characteristics'!$C:$C,0))),"",INDEX('Policy Characteristics'!A:A,MATCH($C937,'Policy Characteristics'!$C:$C,0)))</f>
        <v>Industry</v>
      </c>
      <c r="B937" s="294" t="str">
        <f>IF(ISBLANK(INDEX('Policy Characteristics'!B:B,MATCH($C937,'Policy Characteristics'!$C:$C,0))),"",INDEX('Policy Characteristics'!B:B,MATCH($C937,'Policy Characteristics'!$C:$C,0)))</f>
        <v>Industry Energy Efficiency Standards</v>
      </c>
      <c r="C937" s="293" t="str">
        <f t="shared" si="40"/>
        <v>Percentage Improvement in Eqpt Efficiency Standards above BAU</v>
      </c>
      <c r="D937" s="299" t="s">
        <v>777</v>
      </c>
      <c r="E937" s="298" t="s">
        <v>813</v>
      </c>
      <c r="F937" t="s">
        <v>778</v>
      </c>
      <c r="G937" s="298" t="s">
        <v>824</v>
      </c>
      <c r="H937" s="20">
        <v>1147</v>
      </c>
      <c r="I937" s="295" t="s">
        <v>660</v>
      </c>
      <c r="J937" s="296" t="str">
        <f>IF(ISBLANK(INDEX('Policy Characteristics'!D:D,MATCH($C937,'Policy Characteristics'!$C:$C,0))),"",INDEX('Policy Characteristics'!D:D,MATCH($C937,'Policy Characteristics'!$C:$C,0)))</f>
        <v>Industry Energy Efficiency Standards</v>
      </c>
      <c r="K937" s="293" t="str">
        <f>IF(ISBLANK(INDEX('Policy Characteristics'!E:E,MATCH($C937,'Policy Characteristics'!$C:$C,0))),"",INDEX('Policy Characteristics'!E:E,MATCH($C937,'Policy Characteristics'!$C:$C,0)))</f>
        <v>indst efficiency standards</v>
      </c>
      <c r="L937" s="237">
        <f>IF(ISBLANK(INDEX('Policy Characteristics'!F:F,MATCH($C937,'Policy Characteristics'!$C:$C,0))),"",INDEX('Policy Characteristics'!F:F,MATCH($C937,'Policy Characteristics'!$C:$C,0)))</f>
        <v>0</v>
      </c>
      <c r="M937" s="237">
        <f>IF(ISBLANK(INDEX('Policy Characteristics'!G:G,MATCH($C937,'Policy Characteristics'!$C:$C,0))),"",INDEX('Policy Characteristics'!G:G,MATCH($C937,'Policy Characteristics'!$C:$C,0)))</f>
        <v>0.25</v>
      </c>
      <c r="N937" s="237">
        <f>IF(ISBLANK(INDEX('Policy Characteristics'!H:H,MATCH($C937,'Policy Characteristics'!$C:$C,0))),"",INDEX('Policy Characteristics'!H:H,MATCH($C937,'Policy Characteristics'!$C:$C,0)))</f>
        <v>0.01</v>
      </c>
      <c r="O937" s="293" t="str">
        <f>IF(ISBLANK(INDEX('Policy Characteristics'!I:I,MATCH($C937,'Policy Characteristics'!$C:$C,0))),"",INDEX('Policy Characteristics'!I:I,MATCH($C937,'Policy Characteristics'!$C:$C,0)))</f>
        <v>% reduction in energy use</v>
      </c>
      <c r="P937" s="293"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7" s="293" t="str">
        <f>IF(ISBLANK(INDEX('Policy Characteristics'!K:K,MATCH($C937,'Policy Characteristics'!$C:$C,0))),"",INDEX('Policy Characteristics'!K:K,MATCH($C937,'Policy Characteristics'!$C:$C,0)))</f>
        <v>industry-ag-main.html#eff-stds</v>
      </c>
      <c r="R937" s="293" t="str">
        <f>IF(ISBLANK(INDEX('Policy Characteristics'!L:L,MATCH($C937,'Policy Characteristics'!$C:$C,0))),"",INDEX('Policy Characteristics'!L:L,MATCH($C937,'Policy Characteristics'!$C:$C,0)))</f>
        <v>industry-energy-efficiency-standards.html</v>
      </c>
    </row>
    <row r="938" spans="1:18" s="293" customFormat="1" x14ac:dyDescent="0.25">
      <c r="A938" s="293" t="str">
        <f>IF(ISBLANK(INDEX('Policy Characteristics'!A:A,MATCH($C938,'Policy Characteristics'!$C:$C,0))),"",INDEX('Policy Characteristics'!A:A,MATCH($C938,'Policy Characteristics'!$C:$C,0)))</f>
        <v>Industry</v>
      </c>
      <c r="B938" s="294" t="str">
        <f>IF(ISBLANK(INDEX('Policy Characteristics'!B:B,MATCH($C938,'Policy Characteristics'!$C:$C,0))),"",INDEX('Policy Characteristics'!B:B,MATCH($C938,'Policy Characteristics'!$C:$C,0)))</f>
        <v>Industry Energy Efficiency Standards</v>
      </c>
      <c r="C938" s="293" t="str">
        <f t="shared" si="40"/>
        <v>Percentage Improvement in Eqpt Efficiency Standards above BAU</v>
      </c>
      <c r="D938" s="299" t="s">
        <v>779</v>
      </c>
      <c r="E938" s="298" t="s">
        <v>795</v>
      </c>
      <c r="F938" t="s">
        <v>780</v>
      </c>
      <c r="G938" s="298" t="s">
        <v>815</v>
      </c>
      <c r="H938" s="20">
        <v>1148</v>
      </c>
      <c r="I938" s="295" t="s">
        <v>650</v>
      </c>
      <c r="J938" s="296" t="str">
        <f>IF(ISBLANK(INDEX('Policy Characteristics'!D:D,MATCH($C938,'Policy Characteristics'!$C:$C,0))),"",INDEX('Policy Characteristics'!D:D,MATCH($C938,'Policy Characteristics'!$C:$C,0)))</f>
        <v>Industry Energy Efficiency Standards</v>
      </c>
      <c r="K938" s="293" t="str">
        <f>IF(ISBLANK(INDEX('Policy Characteristics'!E:E,MATCH($C938,'Policy Characteristics'!$C:$C,0))),"",INDEX('Policy Characteristics'!E:E,MATCH($C938,'Policy Characteristics'!$C:$C,0)))</f>
        <v>indst efficiency standards</v>
      </c>
      <c r="L938" s="237">
        <f>IF(ISBLANK(INDEX('Policy Characteristics'!F:F,MATCH($C938,'Policy Characteristics'!$C:$C,0))),"",INDEX('Policy Characteristics'!F:F,MATCH($C938,'Policy Characteristics'!$C:$C,0)))</f>
        <v>0</v>
      </c>
      <c r="M938" s="237">
        <f>IF(ISBLANK(INDEX('Policy Characteristics'!G:G,MATCH($C938,'Policy Characteristics'!$C:$C,0))),"",INDEX('Policy Characteristics'!G:G,MATCH($C938,'Policy Characteristics'!$C:$C,0)))</f>
        <v>0.25</v>
      </c>
      <c r="N938" s="237">
        <f>IF(ISBLANK(INDEX('Policy Characteristics'!H:H,MATCH($C938,'Policy Characteristics'!$C:$C,0))),"",INDEX('Policy Characteristics'!H:H,MATCH($C938,'Policy Characteristics'!$C:$C,0)))</f>
        <v>0.01</v>
      </c>
      <c r="O938" s="293" t="str">
        <f>IF(ISBLANK(INDEX('Policy Characteristics'!I:I,MATCH($C938,'Policy Characteristics'!$C:$C,0))),"",INDEX('Policy Characteristics'!I:I,MATCH($C938,'Policy Characteristics'!$C:$C,0)))</f>
        <v>% reduction in energy use</v>
      </c>
      <c r="P938" s="293"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8" s="293" t="str">
        <f>IF(ISBLANK(INDEX('Policy Characteristics'!K:K,MATCH($C938,'Policy Characteristics'!$C:$C,0))),"",INDEX('Policy Characteristics'!K:K,MATCH($C938,'Policy Characteristics'!$C:$C,0)))</f>
        <v>industry-ag-main.html#eff-stds</v>
      </c>
      <c r="R938" s="293" t="str">
        <f>IF(ISBLANK(INDEX('Policy Characteristics'!L:L,MATCH($C938,'Policy Characteristics'!$C:$C,0))),"",INDEX('Policy Characteristics'!L:L,MATCH($C938,'Policy Characteristics'!$C:$C,0)))</f>
        <v>industry-energy-efficiency-standards.html</v>
      </c>
    </row>
    <row r="939" spans="1:18" s="293" customFormat="1" x14ac:dyDescent="0.25">
      <c r="A939" s="293" t="str">
        <f>IF(ISBLANK(INDEX('Policy Characteristics'!A:A,MATCH($C939,'Policy Characteristics'!$C:$C,0))),"",INDEX('Policy Characteristics'!A:A,MATCH($C939,'Policy Characteristics'!$C:$C,0)))</f>
        <v>Industry</v>
      </c>
      <c r="B939" s="294" t="str">
        <f>IF(ISBLANK(INDEX('Policy Characteristics'!B:B,MATCH($C939,'Policy Characteristics'!$C:$C,0))),"",INDEX('Policy Characteristics'!B:B,MATCH($C939,'Policy Characteristics'!$C:$C,0)))</f>
        <v>Industry Energy Efficiency Standards</v>
      </c>
      <c r="C939" s="293" t="str">
        <f t="shared" si="40"/>
        <v>Percentage Improvement in Eqpt Efficiency Standards above BAU</v>
      </c>
      <c r="D939" s="299" t="s">
        <v>779</v>
      </c>
      <c r="E939" s="298" t="s">
        <v>797</v>
      </c>
      <c r="F939" t="s">
        <v>780</v>
      </c>
      <c r="G939" s="298" t="s">
        <v>816</v>
      </c>
      <c r="H939" s="20">
        <v>1149</v>
      </c>
      <c r="I939" s="295" t="s">
        <v>650</v>
      </c>
      <c r="J939" s="296" t="str">
        <f>IF(ISBLANK(INDEX('Policy Characteristics'!D:D,MATCH($C939,'Policy Characteristics'!$C:$C,0))),"",INDEX('Policy Characteristics'!D:D,MATCH($C939,'Policy Characteristics'!$C:$C,0)))</f>
        <v>Industry Energy Efficiency Standards</v>
      </c>
      <c r="K939" s="293" t="str">
        <f>IF(ISBLANK(INDEX('Policy Characteristics'!E:E,MATCH($C939,'Policy Characteristics'!$C:$C,0))),"",INDEX('Policy Characteristics'!E:E,MATCH($C939,'Policy Characteristics'!$C:$C,0)))</f>
        <v>indst efficiency standards</v>
      </c>
      <c r="L939" s="237">
        <f>IF(ISBLANK(INDEX('Policy Characteristics'!F:F,MATCH($C939,'Policy Characteristics'!$C:$C,0))),"",INDEX('Policy Characteristics'!F:F,MATCH($C939,'Policy Characteristics'!$C:$C,0)))</f>
        <v>0</v>
      </c>
      <c r="M939" s="237">
        <f>IF(ISBLANK(INDEX('Policy Characteristics'!G:G,MATCH($C939,'Policy Characteristics'!$C:$C,0))),"",INDEX('Policy Characteristics'!G:G,MATCH($C939,'Policy Characteristics'!$C:$C,0)))</f>
        <v>0.25</v>
      </c>
      <c r="N939" s="237">
        <f>IF(ISBLANK(INDEX('Policy Characteristics'!H:H,MATCH($C939,'Policy Characteristics'!$C:$C,0))),"",INDEX('Policy Characteristics'!H:H,MATCH($C939,'Policy Characteristics'!$C:$C,0)))</f>
        <v>0.01</v>
      </c>
      <c r="O939" s="293" t="str">
        <f>IF(ISBLANK(INDEX('Policy Characteristics'!I:I,MATCH($C939,'Policy Characteristics'!$C:$C,0))),"",INDEX('Policy Characteristics'!I:I,MATCH($C939,'Policy Characteristics'!$C:$C,0)))</f>
        <v>% reduction in energy use</v>
      </c>
      <c r="P939" s="293"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9" s="293" t="str">
        <f>IF(ISBLANK(INDEX('Policy Characteristics'!K:K,MATCH($C939,'Policy Characteristics'!$C:$C,0))),"",INDEX('Policy Characteristics'!K:K,MATCH($C939,'Policy Characteristics'!$C:$C,0)))</f>
        <v>industry-ag-main.html#eff-stds</v>
      </c>
      <c r="R939" s="293" t="str">
        <f>IF(ISBLANK(INDEX('Policy Characteristics'!L:L,MATCH($C939,'Policy Characteristics'!$C:$C,0))),"",INDEX('Policy Characteristics'!L:L,MATCH($C939,'Policy Characteristics'!$C:$C,0)))</f>
        <v>industry-energy-efficiency-standards.html</v>
      </c>
    </row>
    <row r="940" spans="1:18" s="293" customFormat="1" x14ac:dyDescent="0.25">
      <c r="A940" s="293" t="str">
        <f>IF(ISBLANK(INDEX('Policy Characteristics'!A:A,MATCH($C940,'Policy Characteristics'!$C:$C,0))),"",INDEX('Policy Characteristics'!A:A,MATCH($C940,'Policy Characteristics'!$C:$C,0)))</f>
        <v>Industry</v>
      </c>
      <c r="B940" s="294" t="str">
        <f>IF(ISBLANK(INDEX('Policy Characteristics'!B:B,MATCH($C940,'Policy Characteristics'!$C:$C,0))),"",INDEX('Policy Characteristics'!B:B,MATCH($C940,'Policy Characteristics'!$C:$C,0)))</f>
        <v>Industry Energy Efficiency Standards</v>
      </c>
      <c r="C940" s="293" t="str">
        <f t="shared" si="40"/>
        <v>Percentage Improvement in Eqpt Efficiency Standards above BAU</v>
      </c>
      <c r="D940" s="299" t="s">
        <v>779</v>
      </c>
      <c r="E940" s="298" t="s">
        <v>799</v>
      </c>
      <c r="F940" t="s">
        <v>780</v>
      </c>
      <c r="G940" s="298" t="s">
        <v>817</v>
      </c>
      <c r="H940" s="20">
        <v>1150</v>
      </c>
      <c r="I940" s="295" t="s">
        <v>650</v>
      </c>
      <c r="J940" s="296" t="str">
        <f>IF(ISBLANK(INDEX('Policy Characteristics'!D:D,MATCH($C940,'Policy Characteristics'!$C:$C,0))),"",INDEX('Policy Characteristics'!D:D,MATCH($C940,'Policy Characteristics'!$C:$C,0)))</f>
        <v>Industry Energy Efficiency Standards</v>
      </c>
      <c r="K940" s="293" t="str">
        <f>IF(ISBLANK(INDEX('Policy Characteristics'!E:E,MATCH($C940,'Policy Characteristics'!$C:$C,0))),"",INDEX('Policy Characteristics'!E:E,MATCH($C940,'Policy Characteristics'!$C:$C,0)))</f>
        <v>indst efficiency standards</v>
      </c>
      <c r="L940" s="237">
        <f>IF(ISBLANK(INDEX('Policy Characteristics'!F:F,MATCH($C940,'Policy Characteristics'!$C:$C,0))),"",INDEX('Policy Characteristics'!F:F,MATCH($C940,'Policy Characteristics'!$C:$C,0)))</f>
        <v>0</v>
      </c>
      <c r="M940" s="237">
        <f>IF(ISBLANK(INDEX('Policy Characteristics'!G:G,MATCH($C940,'Policy Characteristics'!$C:$C,0))),"",INDEX('Policy Characteristics'!G:G,MATCH($C940,'Policy Characteristics'!$C:$C,0)))</f>
        <v>0.25</v>
      </c>
      <c r="N940" s="237">
        <f>IF(ISBLANK(INDEX('Policy Characteristics'!H:H,MATCH($C940,'Policy Characteristics'!$C:$C,0))),"",INDEX('Policy Characteristics'!H:H,MATCH($C940,'Policy Characteristics'!$C:$C,0)))</f>
        <v>0.01</v>
      </c>
      <c r="O940" s="293" t="str">
        <f>IF(ISBLANK(INDEX('Policy Characteristics'!I:I,MATCH($C940,'Policy Characteristics'!$C:$C,0))),"",INDEX('Policy Characteristics'!I:I,MATCH($C940,'Policy Characteristics'!$C:$C,0)))</f>
        <v>% reduction in energy use</v>
      </c>
      <c r="P940" s="293"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0" s="293" t="str">
        <f>IF(ISBLANK(INDEX('Policy Characteristics'!K:K,MATCH($C940,'Policy Characteristics'!$C:$C,0))),"",INDEX('Policy Characteristics'!K:K,MATCH($C940,'Policy Characteristics'!$C:$C,0)))</f>
        <v>industry-ag-main.html#eff-stds</v>
      </c>
      <c r="R940" s="293" t="str">
        <f>IF(ISBLANK(INDEX('Policy Characteristics'!L:L,MATCH($C940,'Policy Characteristics'!$C:$C,0))),"",INDEX('Policy Characteristics'!L:L,MATCH($C940,'Policy Characteristics'!$C:$C,0)))</f>
        <v>industry-energy-efficiency-standards.html</v>
      </c>
    </row>
    <row r="941" spans="1:18" s="293" customFormat="1" x14ac:dyDescent="0.25">
      <c r="A941" s="293" t="str">
        <f>IF(ISBLANK(INDEX('Policy Characteristics'!A:A,MATCH($C941,'Policy Characteristics'!$C:$C,0))),"",INDEX('Policy Characteristics'!A:A,MATCH($C941,'Policy Characteristics'!$C:$C,0)))</f>
        <v>Industry</v>
      </c>
      <c r="B941" s="294" t="str">
        <f>IF(ISBLANK(INDEX('Policy Characteristics'!B:B,MATCH($C941,'Policy Characteristics'!$C:$C,0))),"",INDEX('Policy Characteristics'!B:B,MATCH($C941,'Policy Characteristics'!$C:$C,0)))</f>
        <v>Industry Energy Efficiency Standards</v>
      </c>
      <c r="C941" s="293" t="str">
        <f t="shared" ref="C941:C997" si="41">C$748</f>
        <v>Percentage Improvement in Eqpt Efficiency Standards above BAU</v>
      </c>
      <c r="D941" s="299" t="s">
        <v>779</v>
      </c>
      <c r="E941" s="298" t="s">
        <v>801</v>
      </c>
      <c r="F941" t="s">
        <v>780</v>
      </c>
      <c r="G941" s="298" t="s">
        <v>818</v>
      </c>
      <c r="H941" s="20">
        <v>1151</v>
      </c>
      <c r="I941" s="295" t="s">
        <v>660</v>
      </c>
      <c r="J941" s="296" t="str">
        <f>IF(ISBLANK(INDEX('Policy Characteristics'!D:D,MATCH($C941,'Policy Characteristics'!$C:$C,0))),"",INDEX('Policy Characteristics'!D:D,MATCH($C941,'Policy Characteristics'!$C:$C,0)))</f>
        <v>Industry Energy Efficiency Standards</v>
      </c>
      <c r="K941" s="293" t="str">
        <f>IF(ISBLANK(INDEX('Policy Characteristics'!E:E,MATCH($C941,'Policy Characteristics'!$C:$C,0))),"",INDEX('Policy Characteristics'!E:E,MATCH($C941,'Policy Characteristics'!$C:$C,0)))</f>
        <v>indst efficiency standards</v>
      </c>
      <c r="L941" s="237">
        <f>IF(ISBLANK(INDEX('Policy Characteristics'!F:F,MATCH($C941,'Policy Characteristics'!$C:$C,0))),"",INDEX('Policy Characteristics'!F:F,MATCH($C941,'Policy Characteristics'!$C:$C,0)))</f>
        <v>0</v>
      </c>
      <c r="M941" s="237">
        <f>IF(ISBLANK(INDEX('Policy Characteristics'!G:G,MATCH($C941,'Policy Characteristics'!$C:$C,0))),"",INDEX('Policy Characteristics'!G:G,MATCH($C941,'Policy Characteristics'!$C:$C,0)))</f>
        <v>0.25</v>
      </c>
      <c r="N941" s="237">
        <f>IF(ISBLANK(INDEX('Policy Characteristics'!H:H,MATCH($C941,'Policy Characteristics'!$C:$C,0))),"",INDEX('Policy Characteristics'!H:H,MATCH($C941,'Policy Characteristics'!$C:$C,0)))</f>
        <v>0.01</v>
      </c>
      <c r="O941" s="293" t="str">
        <f>IF(ISBLANK(INDEX('Policy Characteristics'!I:I,MATCH($C941,'Policy Characteristics'!$C:$C,0))),"",INDEX('Policy Characteristics'!I:I,MATCH($C941,'Policy Characteristics'!$C:$C,0)))</f>
        <v>% reduction in energy use</v>
      </c>
      <c r="P941" s="293"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1" s="293" t="str">
        <f>IF(ISBLANK(INDEX('Policy Characteristics'!K:K,MATCH($C941,'Policy Characteristics'!$C:$C,0))),"",INDEX('Policy Characteristics'!K:K,MATCH($C941,'Policy Characteristics'!$C:$C,0)))</f>
        <v>industry-ag-main.html#eff-stds</v>
      </c>
      <c r="R941" s="293" t="str">
        <f>IF(ISBLANK(INDEX('Policy Characteristics'!L:L,MATCH($C941,'Policy Characteristics'!$C:$C,0))),"",INDEX('Policy Characteristics'!L:L,MATCH($C941,'Policy Characteristics'!$C:$C,0)))</f>
        <v>industry-energy-efficiency-standards.html</v>
      </c>
    </row>
    <row r="942" spans="1:18" s="293" customFormat="1" x14ac:dyDescent="0.25">
      <c r="A942" s="293" t="str">
        <f>IF(ISBLANK(INDEX('Policy Characteristics'!A:A,MATCH($C942,'Policy Characteristics'!$C:$C,0))),"",INDEX('Policy Characteristics'!A:A,MATCH($C942,'Policy Characteristics'!$C:$C,0)))</f>
        <v>Industry</v>
      </c>
      <c r="B942" s="294" t="str">
        <f>IF(ISBLANK(INDEX('Policy Characteristics'!B:B,MATCH($C942,'Policy Characteristics'!$C:$C,0))),"",INDEX('Policy Characteristics'!B:B,MATCH($C942,'Policy Characteristics'!$C:$C,0)))</f>
        <v>Industry Energy Efficiency Standards</v>
      </c>
      <c r="C942" s="293" t="str">
        <f t="shared" si="41"/>
        <v>Percentage Improvement in Eqpt Efficiency Standards above BAU</v>
      </c>
      <c r="D942" s="299" t="s">
        <v>779</v>
      </c>
      <c r="E942" s="298" t="s">
        <v>803</v>
      </c>
      <c r="F942" t="s">
        <v>780</v>
      </c>
      <c r="G942" s="298" t="s">
        <v>819</v>
      </c>
      <c r="H942" s="20">
        <v>1152</v>
      </c>
      <c r="I942" s="295" t="s">
        <v>650</v>
      </c>
      <c r="J942" s="296" t="str">
        <f>IF(ISBLANK(INDEX('Policy Characteristics'!D:D,MATCH($C942,'Policy Characteristics'!$C:$C,0))),"",INDEX('Policy Characteristics'!D:D,MATCH($C942,'Policy Characteristics'!$C:$C,0)))</f>
        <v>Industry Energy Efficiency Standards</v>
      </c>
      <c r="K942" s="293" t="str">
        <f>IF(ISBLANK(INDEX('Policy Characteristics'!E:E,MATCH($C942,'Policy Characteristics'!$C:$C,0))),"",INDEX('Policy Characteristics'!E:E,MATCH($C942,'Policy Characteristics'!$C:$C,0)))</f>
        <v>indst efficiency standards</v>
      </c>
      <c r="L942" s="237">
        <f>IF(ISBLANK(INDEX('Policy Characteristics'!F:F,MATCH($C942,'Policy Characteristics'!$C:$C,0))),"",INDEX('Policy Characteristics'!F:F,MATCH($C942,'Policy Characteristics'!$C:$C,0)))</f>
        <v>0</v>
      </c>
      <c r="M942" s="237">
        <f>IF(ISBLANK(INDEX('Policy Characteristics'!G:G,MATCH($C942,'Policy Characteristics'!$C:$C,0))),"",INDEX('Policy Characteristics'!G:G,MATCH($C942,'Policy Characteristics'!$C:$C,0)))</f>
        <v>0.25</v>
      </c>
      <c r="N942" s="237">
        <f>IF(ISBLANK(INDEX('Policy Characteristics'!H:H,MATCH($C942,'Policy Characteristics'!$C:$C,0))),"",INDEX('Policy Characteristics'!H:H,MATCH($C942,'Policy Characteristics'!$C:$C,0)))</f>
        <v>0.01</v>
      </c>
      <c r="O942" s="293" t="str">
        <f>IF(ISBLANK(INDEX('Policy Characteristics'!I:I,MATCH($C942,'Policy Characteristics'!$C:$C,0))),"",INDEX('Policy Characteristics'!I:I,MATCH($C942,'Policy Characteristics'!$C:$C,0)))</f>
        <v>% reduction in energy use</v>
      </c>
      <c r="P942" s="293"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2" s="293" t="str">
        <f>IF(ISBLANK(INDEX('Policy Characteristics'!K:K,MATCH($C942,'Policy Characteristics'!$C:$C,0))),"",INDEX('Policy Characteristics'!K:K,MATCH($C942,'Policy Characteristics'!$C:$C,0)))</f>
        <v>industry-ag-main.html#eff-stds</v>
      </c>
      <c r="R942" s="293" t="str">
        <f>IF(ISBLANK(INDEX('Policy Characteristics'!L:L,MATCH($C942,'Policy Characteristics'!$C:$C,0))),"",INDEX('Policy Characteristics'!L:L,MATCH($C942,'Policy Characteristics'!$C:$C,0)))</f>
        <v>industry-energy-efficiency-standards.html</v>
      </c>
    </row>
    <row r="943" spans="1:18" s="293" customFormat="1" x14ac:dyDescent="0.25">
      <c r="A943" s="293" t="str">
        <f>IF(ISBLANK(INDEX('Policy Characteristics'!A:A,MATCH($C943,'Policy Characteristics'!$C:$C,0))),"",INDEX('Policy Characteristics'!A:A,MATCH($C943,'Policy Characteristics'!$C:$C,0)))</f>
        <v>Industry</v>
      </c>
      <c r="B943" s="294" t="str">
        <f>IF(ISBLANK(INDEX('Policy Characteristics'!B:B,MATCH($C943,'Policy Characteristics'!$C:$C,0))),"",INDEX('Policy Characteristics'!B:B,MATCH($C943,'Policy Characteristics'!$C:$C,0)))</f>
        <v>Industry Energy Efficiency Standards</v>
      </c>
      <c r="C943" s="293" t="str">
        <f t="shared" si="41"/>
        <v>Percentage Improvement in Eqpt Efficiency Standards above BAU</v>
      </c>
      <c r="D943" s="299" t="s">
        <v>779</v>
      </c>
      <c r="E943" s="298" t="s">
        <v>805</v>
      </c>
      <c r="F943" t="s">
        <v>780</v>
      </c>
      <c r="G943" s="298" t="s">
        <v>820</v>
      </c>
      <c r="H943" s="20">
        <v>1153</v>
      </c>
      <c r="I943" s="295" t="s">
        <v>660</v>
      </c>
      <c r="J943" s="296" t="str">
        <f>IF(ISBLANK(INDEX('Policy Characteristics'!D:D,MATCH($C943,'Policy Characteristics'!$C:$C,0))),"",INDEX('Policy Characteristics'!D:D,MATCH($C943,'Policy Characteristics'!$C:$C,0)))</f>
        <v>Industry Energy Efficiency Standards</v>
      </c>
      <c r="K943" s="293" t="str">
        <f>IF(ISBLANK(INDEX('Policy Characteristics'!E:E,MATCH($C943,'Policy Characteristics'!$C:$C,0))),"",INDEX('Policy Characteristics'!E:E,MATCH($C943,'Policy Characteristics'!$C:$C,0)))</f>
        <v>indst efficiency standards</v>
      </c>
      <c r="L943" s="237">
        <f>IF(ISBLANK(INDEX('Policy Characteristics'!F:F,MATCH($C943,'Policy Characteristics'!$C:$C,0))),"",INDEX('Policy Characteristics'!F:F,MATCH($C943,'Policy Characteristics'!$C:$C,0)))</f>
        <v>0</v>
      </c>
      <c r="M943" s="237">
        <f>IF(ISBLANK(INDEX('Policy Characteristics'!G:G,MATCH($C943,'Policy Characteristics'!$C:$C,0))),"",INDEX('Policy Characteristics'!G:G,MATCH($C943,'Policy Characteristics'!$C:$C,0)))</f>
        <v>0.25</v>
      </c>
      <c r="N943" s="237">
        <f>IF(ISBLANK(INDEX('Policy Characteristics'!H:H,MATCH($C943,'Policy Characteristics'!$C:$C,0))),"",INDEX('Policy Characteristics'!H:H,MATCH($C943,'Policy Characteristics'!$C:$C,0)))</f>
        <v>0.01</v>
      </c>
      <c r="O943" s="293" t="str">
        <f>IF(ISBLANK(INDEX('Policy Characteristics'!I:I,MATCH($C943,'Policy Characteristics'!$C:$C,0))),"",INDEX('Policy Characteristics'!I:I,MATCH($C943,'Policy Characteristics'!$C:$C,0)))</f>
        <v>% reduction in energy use</v>
      </c>
      <c r="P943" s="293"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3" s="293" t="str">
        <f>IF(ISBLANK(INDEX('Policy Characteristics'!K:K,MATCH($C943,'Policy Characteristics'!$C:$C,0))),"",INDEX('Policy Characteristics'!K:K,MATCH($C943,'Policy Characteristics'!$C:$C,0)))</f>
        <v>industry-ag-main.html#eff-stds</v>
      </c>
      <c r="R943" s="293" t="str">
        <f>IF(ISBLANK(INDEX('Policy Characteristics'!L:L,MATCH($C943,'Policy Characteristics'!$C:$C,0))),"",INDEX('Policy Characteristics'!L:L,MATCH($C943,'Policy Characteristics'!$C:$C,0)))</f>
        <v>industry-energy-efficiency-standards.html</v>
      </c>
    </row>
    <row r="944" spans="1:18" s="293" customFormat="1" x14ac:dyDescent="0.25">
      <c r="A944" s="293" t="str">
        <f>IF(ISBLANK(INDEX('Policy Characteristics'!A:A,MATCH($C944,'Policy Characteristics'!$C:$C,0))),"",INDEX('Policy Characteristics'!A:A,MATCH($C944,'Policy Characteristics'!$C:$C,0)))</f>
        <v>Industry</v>
      </c>
      <c r="B944" s="294" t="str">
        <f>IF(ISBLANK(INDEX('Policy Characteristics'!B:B,MATCH($C944,'Policy Characteristics'!$C:$C,0))),"",INDEX('Policy Characteristics'!B:B,MATCH($C944,'Policy Characteristics'!$C:$C,0)))</f>
        <v>Industry Energy Efficiency Standards</v>
      </c>
      <c r="C944" s="293" t="str">
        <f t="shared" si="41"/>
        <v>Percentage Improvement in Eqpt Efficiency Standards above BAU</v>
      </c>
      <c r="D944" s="299" t="s">
        <v>779</v>
      </c>
      <c r="E944" s="298" t="s">
        <v>807</v>
      </c>
      <c r="F944" t="s">
        <v>780</v>
      </c>
      <c r="G944" s="298" t="s">
        <v>821</v>
      </c>
      <c r="H944" s="20">
        <v>1154</v>
      </c>
      <c r="I944" s="295" t="s">
        <v>660</v>
      </c>
      <c r="J944" s="296" t="str">
        <f>IF(ISBLANK(INDEX('Policy Characteristics'!D:D,MATCH($C944,'Policy Characteristics'!$C:$C,0))),"",INDEX('Policy Characteristics'!D:D,MATCH($C944,'Policy Characteristics'!$C:$C,0)))</f>
        <v>Industry Energy Efficiency Standards</v>
      </c>
      <c r="K944" s="293" t="str">
        <f>IF(ISBLANK(INDEX('Policy Characteristics'!E:E,MATCH($C944,'Policy Characteristics'!$C:$C,0))),"",INDEX('Policy Characteristics'!E:E,MATCH($C944,'Policy Characteristics'!$C:$C,0)))</f>
        <v>indst efficiency standards</v>
      </c>
      <c r="L944" s="237">
        <f>IF(ISBLANK(INDEX('Policy Characteristics'!F:F,MATCH($C944,'Policy Characteristics'!$C:$C,0))),"",INDEX('Policy Characteristics'!F:F,MATCH($C944,'Policy Characteristics'!$C:$C,0)))</f>
        <v>0</v>
      </c>
      <c r="M944" s="237">
        <f>IF(ISBLANK(INDEX('Policy Characteristics'!G:G,MATCH($C944,'Policy Characteristics'!$C:$C,0))),"",INDEX('Policy Characteristics'!G:G,MATCH($C944,'Policy Characteristics'!$C:$C,0)))</f>
        <v>0.25</v>
      </c>
      <c r="N944" s="237">
        <f>IF(ISBLANK(INDEX('Policy Characteristics'!H:H,MATCH($C944,'Policy Characteristics'!$C:$C,0))),"",INDEX('Policy Characteristics'!H:H,MATCH($C944,'Policy Characteristics'!$C:$C,0)))</f>
        <v>0.01</v>
      </c>
      <c r="O944" s="293" t="str">
        <f>IF(ISBLANK(INDEX('Policy Characteristics'!I:I,MATCH($C944,'Policy Characteristics'!$C:$C,0))),"",INDEX('Policy Characteristics'!I:I,MATCH($C944,'Policy Characteristics'!$C:$C,0)))</f>
        <v>% reduction in energy use</v>
      </c>
      <c r="P944" s="293"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4" s="293" t="str">
        <f>IF(ISBLANK(INDEX('Policy Characteristics'!K:K,MATCH($C944,'Policy Characteristics'!$C:$C,0))),"",INDEX('Policy Characteristics'!K:K,MATCH($C944,'Policy Characteristics'!$C:$C,0)))</f>
        <v>industry-ag-main.html#eff-stds</v>
      </c>
      <c r="R944" s="293" t="str">
        <f>IF(ISBLANK(INDEX('Policy Characteristics'!L:L,MATCH($C944,'Policy Characteristics'!$C:$C,0))),"",INDEX('Policy Characteristics'!L:L,MATCH($C944,'Policy Characteristics'!$C:$C,0)))</f>
        <v>industry-energy-efficiency-standards.html</v>
      </c>
    </row>
    <row r="945" spans="1:18" s="293" customFormat="1" x14ac:dyDescent="0.25">
      <c r="A945" s="293" t="str">
        <f>IF(ISBLANK(INDEX('Policy Characteristics'!A:A,MATCH($C945,'Policy Characteristics'!$C:$C,0))),"",INDEX('Policy Characteristics'!A:A,MATCH($C945,'Policy Characteristics'!$C:$C,0)))</f>
        <v>Industry</v>
      </c>
      <c r="B945" s="294" t="str">
        <f>IF(ISBLANK(INDEX('Policy Characteristics'!B:B,MATCH($C945,'Policy Characteristics'!$C:$C,0))),"",INDEX('Policy Characteristics'!B:B,MATCH($C945,'Policy Characteristics'!$C:$C,0)))</f>
        <v>Industry Energy Efficiency Standards</v>
      </c>
      <c r="C945" s="293" t="str">
        <f t="shared" si="41"/>
        <v>Percentage Improvement in Eqpt Efficiency Standards above BAU</v>
      </c>
      <c r="D945" s="299" t="s">
        <v>779</v>
      </c>
      <c r="E945" s="298" t="s">
        <v>809</v>
      </c>
      <c r="F945" t="s">
        <v>780</v>
      </c>
      <c r="G945" s="298" t="s">
        <v>822</v>
      </c>
      <c r="H945" s="20">
        <v>1155</v>
      </c>
      <c r="I945" s="295" t="s">
        <v>650</v>
      </c>
      <c r="J945" s="296" t="str">
        <f>IF(ISBLANK(INDEX('Policy Characteristics'!D:D,MATCH($C945,'Policy Characteristics'!$C:$C,0))),"",INDEX('Policy Characteristics'!D:D,MATCH($C945,'Policy Characteristics'!$C:$C,0)))</f>
        <v>Industry Energy Efficiency Standards</v>
      </c>
      <c r="K945" s="293" t="str">
        <f>IF(ISBLANK(INDEX('Policy Characteristics'!E:E,MATCH($C945,'Policy Characteristics'!$C:$C,0))),"",INDEX('Policy Characteristics'!E:E,MATCH($C945,'Policy Characteristics'!$C:$C,0)))</f>
        <v>indst efficiency standards</v>
      </c>
      <c r="L945" s="237">
        <f>IF(ISBLANK(INDEX('Policy Characteristics'!F:F,MATCH($C945,'Policy Characteristics'!$C:$C,0))),"",INDEX('Policy Characteristics'!F:F,MATCH($C945,'Policy Characteristics'!$C:$C,0)))</f>
        <v>0</v>
      </c>
      <c r="M945" s="237">
        <f>IF(ISBLANK(INDEX('Policy Characteristics'!G:G,MATCH($C945,'Policy Characteristics'!$C:$C,0))),"",INDEX('Policy Characteristics'!G:G,MATCH($C945,'Policy Characteristics'!$C:$C,0)))</f>
        <v>0.25</v>
      </c>
      <c r="N945" s="237">
        <f>IF(ISBLANK(INDEX('Policy Characteristics'!H:H,MATCH($C945,'Policy Characteristics'!$C:$C,0))),"",INDEX('Policy Characteristics'!H:H,MATCH($C945,'Policy Characteristics'!$C:$C,0)))</f>
        <v>0.01</v>
      </c>
      <c r="O945" s="293" t="str">
        <f>IF(ISBLANK(INDEX('Policy Characteristics'!I:I,MATCH($C945,'Policy Characteristics'!$C:$C,0))),"",INDEX('Policy Characteristics'!I:I,MATCH($C945,'Policy Characteristics'!$C:$C,0)))</f>
        <v>% reduction in energy use</v>
      </c>
      <c r="P945" s="293"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5" s="293" t="str">
        <f>IF(ISBLANK(INDEX('Policy Characteristics'!K:K,MATCH($C945,'Policy Characteristics'!$C:$C,0))),"",INDEX('Policy Characteristics'!K:K,MATCH($C945,'Policy Characteristics'!$C:$C,0)))</f>
        <v>industry-ag-main.html#eff-stds</v>
      </c>
      <c r="R945" s="293" t="str">
        <f>IF(ISBLANK(INDEX('Policy Characteristics'!L:L,MATCH($C945,'Policy Characteristics'!$C:$C,0))),"",INDEX('Policy Characteristics'!L:L,MATCH($C945,'Policy Characteristics'!$C:$C,0)))</f>
        <v>industry-energy-efficiency-standards.html</v>
      </c>
    </row>
    <row r="946" spans="1:18" s="293" customFormat="1" x14ac:dyDescent="0.25">
      <c r="A946" s="293" t="str">
        <f>IF(ISBLANK(INDEX('Policy Characteristics'!A:A,MATCH($C946,'Policy Characteristics'!$C:$C,0))),"",INDEX('Policy Characteristics'!A:A,MATCH($C946,'Policy Characteristics'!$C:$C,0)))</f>
        <v>Industry</v>
      </c>
      <c r="B946" s="294" t="str">
        <f>IF(ISBLANK(INDEX('Policy Characteristics'!B:B,MATCH($C946,'Policy Characteristics'!$C:$C,0))),"",INDEX('Policy Characteristics'!B:B,MATCH($C946,'Policy Characteristics'!$C:$C,0)))</f>
        <v>Industry Energy Efficiency Standards</v>
      </c>
      <c r="C946" s="293" t="str">
        <f t="shared" si="41"/>
        <v>Percentage Improvement in Eqpt Efficiency Standards above BAU</v>
      </c>
      <c r="D946" s="299" t="s">
        <v>779</v>
      </c>
      <c r="E946" s="298" t="s">
        <v>811</v>
      </c>
      <c r="F946" t="s">
        <v>780</v>
      </c>
      <c r="G946" s="298" t="s">
        <v>823</v>
      </c>
      <c r="H946" s="20">
        <v>1156</v>
      </c>
      <c r="I946" s="295" t="s">
        <v>650</v>
      </c>
      <c r="J946" s="296" t="str">
        <f>IF(ISBLANK(INDEX('Policy Characteristics'!D:D,MATCH($C946,'Policy Characteristics'!$C:$C,0))),"",INDEX('Policy Characteristics'!D:D,MATCH($C946,'Policy Characteristics'!$C:$C,0)))</f>
        <v>Industry Energy Efficiency Standards</v>
      </c>
      <c r="K946" s="293" t="str">
        <f>IF(ISBLANK(INDEX('Policy Characteristics'!E:E,MATCH($C946,'Policy Characteristics'!$C:$C,0))),"",INDEX('Policy Characteristics'!E:E,MATCH($C946,'Policy Characteristics'!$C:$C,0)))</f>
        <v>indst efficiency standards</v>
      </c>
      <c r="L946" s="237">
        <f>IF(ISBLANK(INDEX('Policy Characteristics'!F:F,MATCH($C946,'Policy Characteristics'!$C:$C,0))),"",INDEX('Policy Characteristics'!F:F,MATCH($C946,'Policy Characteristics'!$C:$C,0)))</f>
        <v>0</v>
      </c>
      <c r="M946" s="237">
        <f>IF(ISBLANK(INDEX('Policy Characteristics'!G:G,MATCH($C946,'Policy Characteristics'!$C:$C,0))),"",INDEX('Policy Characteristics'!G:G,MATCH($C946,'Policy Characteristics'!$C:$C,0)))</f>
        <v>0.25</v>
      </c>
      <c r="N946" s="237">
        <f>IF(ISBLANK(INDEX('Policy Characteristics'!H:H,MATCH($C946,'Policy Characteristics'!$C:$C,0))),"",INDEX('Policy Characteristics'!H:H,MATCH($C946,'Policy Characteristics'!$C:$C,0)))</f>
        <v>0.01</v>
      </c>
      <c r="O946" s="293" t="str">
        <f>IF(ISBLANK(INDEX('Policy Characteristics'!I:I,MATCH($C946,'Policy Characteristics'!$C:$C,0))),"",INDEX('Policy Characteristics'!I:I,MATCH($C946,'Policy Characteristics'!$C:$C,0)))</f>
        <v>% reduction in energy use</v>
      </c>
      <c r="P946" s="293"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6" s="293" t="str">
        <f>IF(ISBLANK(INDEX('Policy Characteristics'!K:K,MATCH($C946,'Policy Characteristics'!$C:$C,0))),"",INDEX('Policy Characteristics'!K:K,MATCH($C946,'Policy Characteristics'!$C:$C,0)))</f>
        <v>industry-ag-main.html#eff-stds</v>
      </c>
      <c r="R946" s="293" t="str">
        <f>IF(ISBLANK(INDEX('Policy Characteristics'!L:L,MATCH($C946,'Policy Characteristics'!$C:$C,0))),"",INDEX('Policy Characteristics'!L:L,MATCH($C946,'Policy Characteristics'!$C:$C,0)))</f>
        <v>industry-energy-efficiency-standards.html</v>
      </c>
    </row>
    <row r="947" spans="1:18" s="293" customFormat="1" x14ac:dyDescent="0.25">
      <c r="A947" s="293" t="str">
        <f>IF(ISBLANK(INDEX('Policy Characteristics'!A:A,MATCH($C947,'Policy Characteristics'!$C:$C,0))),"",INDEX('Policy Characteristics'!A:A,MATCH($C947,'Policy Characteristics'!$C:$C,0)))</f>
        <v>Industry</v>
      </c>
      <c r="B947" s="294" t="str">
        <f>IF(ISBLANK(INDEX('Policy Characteristics'!B:B,MATCH($C947,'Policy Characteristics'!$C:$C,0))),"",INDEX('Policy Characteristics'!B:B,MATCH($C947,'Policy Characteristics'!$C:$C,0)))</f>
        <v>Industry Energy Efficiency Standards</v>
      </c>
      <c r="C947" s="293" t="str">
        <f t="shared" si="41"/>
        <v>Percentage Improvement in Eqpt Efficiency Standards above BAU</v>
      </c>
      <c r="D947" s="299" t="s">
        <v>779</v>
      </c>
      <c r="E947" s="298" t="s">
        <v>813</v>
      </c>
      <c r="F947" t="s">
        <v>780</v>
      </c>
      <c r="G947" s="298" t="s">
        <v>824</v>
      </c>
      <c r="H947" s="20">
        <v>1157</v>
      </c>
      <c r="I947" s="295" t="s">
        <v>660</v>
      </c>
      <c r="J947" s="296" t="str">
        <f>IF(ISBLANK(INDEX('Policy Characteristics'!D:D,MATCH($C947,'Policy Characteristics'!$C:$C,0))),"",INDEX('Policy Characteristics'!D:D,MATCH($C947,'Policy Characteristics'!$C:$C,0)))</f>
        <v>Industry Energy Efficiency Standards</v>
      </c>
      <c r="K947" s="293" t="str">
        <f>IF(ISBLANK(INDEX('Policy Characteristics'!E:E,MATCH($C947,'Policy Characteristics'!$C:$C,0))),"",INDEX('Policy Characteristics'!E:E,MATCH($C947,'Policy Characteristics'!$C:$C,0)))</f>
        <v>indst efficiency standards</v>
      </c>
      <c r="L947" s="237">
        <f>IF(ISBLANK(INDEX('Policy Characteristics'!F:F,MATCH($C947,'Policy Characteristics'!$C:$C,0))),"",INDEX('Policy Characteristics'!F:F,MATCH($C947,'Policy Characteristics'!$C:$C,0)))</f>
        <v>0</v>
      </c>
      <c r="M947" s="237">
        <f>IF(ISBLANK(INDEX('Policy Characteristics'!G:G,MATCH($C947,'Policy Characteristics'!$C:$C,0))),"",INDEX('Policy Characteristics'!G:G,MATCH($C947,'Policy Characteristics'!$C:$C,0)))</f>
        <v>0.25</v>
      </c>
      <c r="N947" s="237">
        <f>IF(ISBLANK(INDEX('Policy Characteristics'!H:H,MATCH($C947,'Policy Characteristics'!$C:$C,0))),"",INDEX('Policy Characteristics'!H:H,MATCH($C947,'Policy Characteristics'!$C:$C,0)))</f>
        <v>0.01</v>
      </c>
      <c r="O947" s="293" t="str">
        <f>IF(ISBLANK(INDEX('Policy Characteristics'!I:I,MATCH($C947,'Policy Characteristics'!$C:$C,0))),"",INDEX('Policy Characteristics'!I:I,MATCH($C947,'Policy Characteristics'!$C:$C,0)))</f>
        <v>% reduction in energy use</v>
      </c>
      <c r="P947" s="293"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7" s="293" t="str">
        <f>IF(ISBLANK(INDEX('Policy Characteristics'!K:K,MATCH($C947,'Policy Characteristics'!$C:$C,0))),"",INDEX('Policy Characteristics'!K:K,MATCH($C947,'Policy Characteristics'!$C:$C,0)))</f>
        <v>industry-ag-main.html#eff-stds</v>
      </c>
      <c r="R947" s="293" t="str">
        <f>IF(ISBLANK(INDEX('Policy Characteristics'!L:L,MATCH($C947,'Policy Characteristics'!$C:$C,0))),"",INDEX('Policy Characteristics'!L:L,MATCH($C947,'Policy Characteristics'!$C:$C,0)))</f>
        <v>industry-energy-efficiency-standards.html</v>
      </c>
    </row>
    <row r="948" spans="1:18" s="293" customFormat="1" x14ac:dyDescent="0.25">
      <c r="A948" s="293" t="str">
        <f>IF(ISBLANK(INDEX('Policy Characteristics'!A:A,MATCH($C948,'Policy Characteristics'!$C:$C,0))),"",INDEX('Policy Characteristics'!A:A,MATCH($C948,'Policy Characteristics'!$C:$C,0)))</f>
        <v>Industry</v>
      </c>
      <c r="B948" s="294" t="str">
        <f>IF(ISBLANK(INDEX('Policy Characteristics'!B:B,MATCH($C948,'Policy Characteristics'!$C:$C,0))),"",INDEX('Policy Characteristics'!B:B,MATCH($C948,'Policy Characteristics'!$C:$C,0)))</f>
        <v>Industry Energy Efficiency Standards</v>
      </c>
      <c r="C948" s="293" t="str">
        <f t="shared" si="41"/>
        <v>Percentage Improvement in Eqpt Efficiency Standards above BAU</v>
      </c>
      <c r="D948" s="299" t="s">
        <v>781</v>
      </c>
      <c r="E948" s="298" t="s">
        <v>795</v>
      </c>
      <c r="F948" t="s">
        <v>782</v>
      </c>
      <c r="G948" s="298" t="s">
        <v>815</v>
      </c>
      <c r="H948" s="20">
        <v>1158</v>
      </c>
      <c r="I948" s="295" t="s">
        <v>650</v>
      </c>
      <c r="J948" s="296" t="str">
        <f>IF(ISBLANK(INDEX('Policy Characteristics'!D:D,MATCH($C948,'Policy Characteristics'!$C:$C,0))),"",INDEX('Policy Characteristics'!D:D,MATCH($C948,'Policy Characteristics'!$C:$C,0)))</f>
        <v>Industry Energy Efficiency Standards</v>
      </c>
      <c r="K948" s="293" t="str">
        <f>IF(ISBLANK(INDEX('Policy Characteristics'!E:E,MATCH($C948,'Policy Characteristics'!$C:$C,0))),"",INDEX('Policy Characteristics'!E:E,MATCH($C948,'Policy Characteristics'!$C:$C,0)))</f>
        <v>indst efficiency standards</v>
      </c>
      <c r="L948" s="237">
        <f>IF(ISBLANK(INDEX('Policy Characteristics'!F:F,MATCH($C948,'Policy Characteristics'!$C:$C,0))),"",INDEX('Policy Characteristics'!F:F,MATCH($C948,'Policy Characteristics'!$C:$C,0)))</f>
        <v>0</v>
      </c>
      <c r="M948" s="237">
        <f>IF(ISBLANK(INDEX('Policy Characteristics'!G:G,MATCH($C948,'Policy Characteristics'!$C:$C,0))),"",INDEX('Policy Characteristics'!G:G,MATCH($C948,'Policy Characteristics'!$C:$C,0)))</f>
        <v>0.25</v>
      </c>
      <c r="N948" s="237">
        <f>IF(ISBLANK(INDEX('Policy Characteristics'!H:H,MATCH($C948,'Policy Characteristics'!$C:$C,0))),"",INDEX('Policy Characteristics'!H:H,MATCH($C948,'Policy Characteristics'!$C:$C,0)))</f>
        <v>0.01</v>
      </c>
      <c r="O948" s="293" t="str">
        <f>IF(ISBLANK(INDEX('Policy Characteristics'!I:I,MATCH($C948,'Policy Characteristics'!$C:$C,0))),"",INDEX('Policy Characteristics'!I:I,MATCH($C948,'Policy Characteristics'!$C:$C,0)))</f>
        <v>% reduction in energy use</v>
      </c>
      <c r="P948" s="293"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8" s="293" t="str">
        <f>IF(ISBLANK(INDEX('Policy Characteristics'!K:K,MATCH($C948,'Policy Characteristics'!$C:$C,0))),"",INDEX('Policy Characteristics'!K:K,MATCH($C948,'Policy Characteristics'!$C:$C,0)))</f>
        <v>industry-ag-main.html#eff-stds</v>
      </c>
      <c r="R948" s="293" t="str">
        <f>IF(ISBLANK(INDEX('Policy Characteristics'!L:L,MATCH($C948,'Policy Characteristics'!$C:$C,0))),"",INDEX('Policy Characteristics'!L:L,MATCH($C948,'Policy Characteristics'!$C:$C,0)))</f>
        <v>industry-energy-efficiency-standards.html</v>
      </c>
    </row>
    <row r="949" spans="1:18" s="293" customFormat="1" x14ac:dyDescent="0.25">
      <c r="A949" s="293" t="str">
        <f>IF(ISBLANK(INDEX('Policy Characteristics'!A:A,MATCH($C949,'Policy Characteristics'!$C:$C,0))),"",INDEX('Policy Characteristics'!A:A,MATCH($C949,'Policy Characteristics'!$C:$C,0)))</f>
        <v>Industry</v>
      </c>
      <c r="B949" s="294" t="str">
        <f>IF(ISBLANK(INDEX('Policy Characteristics'!B:B,MATCH($C949,'Policy Characteristics'!$C:$C,0))),"",INDEX('Policy Characteristics'!B:B,MATCH($C949,'Policy Characteristics'!$C:$C,0)))</f>
        <v>Industry Energy Efficiency Standards</v>
      </c>
      <c r="C949" s="293" t="str">
        <f t="shared" si="41"/>
        <v>Percentage Improvement in Eqpt Efficiency Standards above BAU</v>
      </c>
      <c r="D949" s="299" t="s">
        <v>781</v>
      </c>
      <c r="E949" s="298" t="s">
        <v>797</v>
      </c>
      <c r="F949" t="s">
        <v>782</v>
      </c>
      <c r="G949" s="298" t="s">
        <v>816</v>
      </c>
      <c r="H949" s="20">
        <v>1159</v>
      </c>
      <c r="I949" s="295" t="s">
        <v>650</v>
      </c>
      <c r="J949" s="296" t="str">
        <f>IF(ISBLANK(INDEX('Policy Characteristics'!D:D,MATCH($C949,'Policy Characteristics'!$C:$C,0))),"",INDEX('Policy Characteristics'!D:D,MATCH($C949,'Policy Characteristics'!$C:$C,0)))</f>
        <v>Industry Energy Efficiency Standards</v>
      </c>
      <c r="K949" s="293" t="str">
        <f>IF(ISBLANK(INDEX('Policy Characteristics'!E:E,MATCH($C949,'Policy Characteristics'!$C:$C,0))),"",INDEX('Policy Characteristics'!E:E,MATCH($C949,'Policy Characteristics'!$C:$C,0)))</f>
        <v>indst efficiency standards</v>
      </c>
      <c r="L949" s="237">
        <f>IF(ISBLANK(INDEX('Policy Characteristics'!F:F,MATCH($C949,'Policy Characteristics'!$C:$C,0))),"",INDEX('Policy Characteristics'!F:F,MATCH($C949,'Policy Characteristics'!$C:$C,0)))</f>
        <v>0</v>
      </c>
      <c r="M949" s="237">
        <f>IF(ISBLANK(INDEX('Policy Characteristics'!G:G,MATCH($C949,'Policy Characteristics'!$C:$C,0))),"",INDEX('Policy Characteristics'!G:G,MATCH($C949,'Policy Characteristics'!$C:$C,0)))</f>
        <v>0.25</v>
      </c>
      <c r="N949" s="237">
        <f>IF(ISBLANK(INDEX('Policy Characteristics'!H:H,MATCH($C949,'Policy Characteristics'!$C:$C,0))),"",INDEX('Policy Characteristics'!H:H,MATCH($C949,'Policy Characteristics'!$C:$C,0)))</f>
        <v>0.01</v>
      </c>
      <c r="O949" s="293" t="str">
        <f>IF(ISBLANK(INDEX('Policy Characteristics'!I:I,MATCH($C949,'Policy Characteristics'!$C:$C,0))),"",INDEX('Policy Characteristics'!I:I,MATCH($C949,'Policy Characteristics'!$C:$C,0)))</f>
        <v>% reduction in energy use</v>
      </c>
      <c r="P949" s="293"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9" s="293" t="str">
        <f>IF(ISBLANK(INDEX('Policy Characteristics'!K:K,MATCH($C949,'Policy Characteristics'!$C:$C,0))),"",INDEX('Policy Characteristics'!K:K,MATCH($C949,'Policy Characteristics'!$C:$C,0)))</f>
        <v>industry-ag-main.html#eff-stds</v>
      </c>
      <c r="R949" s="293" t="str">
        <f>IF(ISBLANK(INDEX('Policy Characteristics'!L:L,MATCH($C949,'Policy Characteristics'!$C:$C,0))),"",INDEX('Policy Characteristics'!L:L,MATCH($C949,'Policy Characteristics'!$C:$C,0)))</f>
        <v>industry-energy-efficiency-standards.html</v>
      </c>
    </row>
    <row r="950" spans="1:18" s="293" customFormat="1" x14ac:dyDescent="0.25">
      <c r="A950" s="293" t="str">
        <f>IF(ISBLANK(INDEX('Policy Characteristics'!A:A,MATCH($C950,'Policy Characteristics'!$C:$C,0))),"",INDEX('Policy Characteristics'!A:A,MATCH($C950,'Policy Characteristics'!$C:$C,0)))</f>
        <v>Industry</v>
      </c>
      <c r="B950" s="294" t="str">
        <f>IF(ISBLANK(INDEX('Policy Characteristics'!B:B,MATCH($C950,'Policy Characteristics'!$C:$C,0))),"",INDEX('Policy Characteristics'!B:B,MATCH($C950,'Policy Characteristics'!$C:$C,0)))</f>
        <v>Industry Energy Efficiency Standards</v>
      </c>
      <c r="C950" s="293" t="str">
        <f t="shared" si="41"/>
        <v>Percentage Improvement in Eqpt Efficiency Standards above BAU</v>
      </c>
      <c r="D950" s="299" t="s">
        <v>781</v>
      </c>
      <c r="E950" s="298" t="s">
        <v>799</v>
      </c>
      <c r="F950" t="s">
        <v>782</v>
      </c>
      <c r="G950" s="298" t="s">
        <v>817</v>
      </c>
      <c r="H950" s="20">
        <v>1160</v>
      </c>
      <c r="I950" s="295" t="s">
        <v>650</v>
      </c>
      <c r="J950" s="296" t="str">
        <f>IF(ISBLANK(INDEX('Policy Characteristics'!D:D,MATCH($C950,'Policy Characteristics'!$C:$C,0))),"",INDEX('Policy Characteristics'!D:D,MATCH($C950,'Policy Characteristics'!$C:$C,0)))</f>
        <v>Industry Energy Efficiency Standards</v>
      </c>
      <c r="K950" s="293" t="str">
        <f>IF(ISBLANK(INDEX('Policy Characteristics'!E:E,MATCH($C950,'Policy Characteristics'!$C:$C,0))),"",INDEX('Policy Characteristics'!E:E,MATCH($C950,'Policy Characteristics'!$C:$C,0)))</f>
        <v>indst efficiency standards</v>
      </c>
      <c r="L950" s="237">
        <f>IF(ISBLANK(INDEX('Policy Characteristics'!F:F,MATCH($C950,'Policy Characteristics'!$C:$C,0))),"",INDEX('Policy Characteristics'!F:F,MATCH($C950,'Policy Characteristics'!$C:$C,0)))</f>
        <v>0</v>
      </c>
      <c r="M950" s="237">
        <f>IF(ISBLANK(INDEX('Policy Characteristics'!G:G,MATCH($C950,'Policy Characteristics'!$C:$C,0))),"",INDEX('Policy Characteristics'!G:G,MATCH($C950,'Policy Characteristics'!$C:$C,0)))</f>
        <v>0.25</v>
      </c>
      <c r="N950" s="237">
        <f>IF(ISBLANK(INDEX('Policy Characteristics'!H:H,MATCH($C950,'Policy Characteristics'!$C:$C,0))),"",INDEX('Policy Characteristics'!H:H,MATCH($C950,'Policy Characteristics'!$C:$C,0)))</f>
        <v>0.01</v>
      </c>
      <c r="O950" s="293" t="str">
        <f>IF(ISBLANK(INDEX('Policy Characteristics'!I:I,MATCH($C950,'Policy Characteristics'!$C:$C,0))),"",INDEX('Policy Characteristics'!I:I,MATCH($C950,'Policy Characteristics'!$C:$C,0)))</f>
        <v>% reduction in energy use</v>
      </c>
      <c r="P950" s="293"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0" s="293" t="str">
        <f>IF(ISBLANK(INDEX('Policy Characteristics'!K:K,MATCH($C950,'Policy Characteristics'!$C:$C,0))),"",INDEX('Policy Characteristics'!K:K,MATCH($C950,'Policy Characteristics'!$C:$C,0)))</f>
        <v>industry-ag-main.html#eff-stds</v>
      </c>
      <c r="R950" s="293" t="str">
        <f>IF(ISBLANK(INDEX('Policy Characteristics'!L:L,MATCH($C950,'Policy Characteristics'!$C:$C,0))),"",INDEX('Policy Characteristics'!L:L,MATCH($C950,'Policy Characteristics'!$C:$C,0)))</f>
        <v>industry-energy-efficiency-standards.html</v>
      </c>
    </row>
    <row r="951" spans="1:18" s="293" customFormat="1" x14ac:dyDescent="0.25">
      <c r="A951" s="293" t="str">
        <f>IF(ISBLANK(INDEX('Policy Characteristics'!A:A,MATCH($C951,'Policy Characteristics'!$C:$C,0))),"",INDEX('Policy Characteristics'!A:A,MATCH($C951,'Policy Characteristics'!$C:$C,0)))</f>
        <v>Industry</v>
      </c>
      <c r="B951" s="294" t="str">
        <f>IF(ISBLANK(INDEX('Policy Characteristics'!B:B,MATCH($C951,'Policy Characteristics'!$C:$C,0))),"",INDEX('Policy Characteristics'!B:B,MATCH($C951,'Policy Characteristics'!$C:$C,0)))</f>
        <v>Industry Energy Efficiency Standards</v>
      </c>
      <c r="C951" s="293" t="str">
        <f t="shared" si="41"/>
        <v>Percentage Improvement in Eqpt Efficiency Standards above BAU</v>
      </c>
      <c r="D951" s="299" t="s">
        <v>781</v>
      </c>
      <c r="E951" s="298" t="s">
        <v>801</v>
      </c>
      <c r="F951" t="s">
        <v>782</v>
      </c>
      <c r="G951" s="298" t="s">
        <v>818</v>
      </c>
      <c r="H951" s="20">
        <v>1161</v>
      </c>
      <c r="I951" s="295" t="s">
        <v>660</v>
      </c>
      <c r="J951" s="296" t="str">
        <f>IF(ISBLANK(INDEX('Policy Characteristics'!D:D,MATCH($C951,'Policy Characteristics'!$C:$C,0))),"",INDEX('Policy Characteristics'!D:D,MATCH($C951,'Policy Characteristics'!$C:$C,0)))</f>
        <v>Industry Energy Efficiency Standards</v>
      </c>
      <c r="K951" s="293" t="str">
        <f>IF(ISBLANK(INDEX('Policy Characteristics'!E:E,MATCH($C951,'Policy Characteristics'!$C:$C,0))),"",INDEX('Policy Characteristics'!E:E,MATCH($C951,'Policy Characteristics'!$C:$C,0)))</f>
        <v>indst efficiency standards</v>
      </c>
      <c r="L951" s="237">
        <f>IF(ISBLANK(INDEX('Policy Characteristics'!F:F,MATCH($C951,'Policy Characteristics'!$C:$C,0))),"",INDEX('Policy Characteristics'!F:F,MATCH($C951,'Policy Characteristics'!$C:$C,0)))</f>
        <v>0</v>
      </c>
      <c r="M951" s="237">
        <f>IF(ISBLANK(INDEX('Policy Characteristics'!G:G,MATCH($C951,'Policy Characteristics'!$C:$C,0))),"",INDEX('Policy Characteristics'!G:G,MATCH($C951,'Policy Characteristics'!$C:$C,0)))</f>
        <v>0.25</v>
      </c>
      <c r="N951" s="237">
        <f>IF(ISBLANK(INDEX('Policy Characteristics'!H:H,MATCH($C951,'Policy Characteristics'!$C:$C,0))),"",INDEX('Policy Characteristics'!H:H,MATCH($C951,'Policy Characteristics'!$C:$C,0)))</f>
        <v>0.01</v>
      </c>
      <c r="O951" s="293" t="str">
        <f>IF(ISBLANK(INDEX('Policy Characteristics'!I:I,MATCH($C951,'Policy Characteristics'!$C:$C,0))),"",INDEX('Policy Characteristics'!I:I,MATCH($C951,'Policy Characteristics'!$C:$C,0)))</f>
        <v>% reduction in energy use</v>
      </c>
      <c r="P951" s="293"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1" s="293" t="str">
        <f>IF(ISBLANK(INDEX('Policy Characteristics'!K:K,MATCH($C951,'Policy Characteristics'!$C:$C,0))),"",INDEX('Policy Characteristics'!K:K,MATCH($C951,'Policy Characteristics'!$C:$C,0)))</f>
        <v>industry-ag-main.html#eff-stds</v>
      </c>
      <c r="R951" s="293" t="str">
        <f>IF(ISBLANK(INDEX('Policy Characteristics'!L:L,MATCH($C951,'Policy Characteristics'!$C:$C,0))),"",INDEX('Policy Characteristics'!L:L,MATCH($C951,'Policy Characteristics'!$C:$C,0)))</f>
        <v>industry-energy-efficiency-standards.html</v>
      </c>
    </row>
    <row r="952" spans="1:18" s="293" customFormat="1" x14ac:dyDescent="0.25">
      <c r="A952" s="293" t="str">
        <f>IF(ISBLANK(INDEX('Policy Characteristics'!A:A,MATCH($C952,'Policy Characteristics'!$C:$C,0))),"",INDEX('Policy Characteristics'!A:A,MATCH($C952,'Policy Characteristics'!$C:$C,0)))</f>
        <v>Industry</v>
      </c>
      <c r="B952" s="294" t="str">
        <f>IF(ISBLANK(INDEX('Policy Characteristics'!B:B,MATCH($C952,'Policy Characteristics'!$C:$C,0))),"",INDEX('Policy Characteristics'!B:B,MATCH($C952,'Policy Characteristics'!$C:$C,0)))</f>
        <v>Industry Energy Efficiency Standards</v>
      </c>
      <c r="C952" s="293" t="str">
        <f t="shared" si="41"/>
        <v>Percentage Improvement in Eqpt Efficiency Standards above BAU</v>
      </c>
      <c r="D952" s="299" t="s">
        <v>781</v>
      </c>
      <c r="E952" s="298" t="s">
        <v>803</v>
      </c>
      <c r="F952" t="s">
        <v>782</v>
      </c>
      <c r="G952" s="298" t="s">
        <v>819</v>
      </c>
      <c r="H952" s="20">
        <v>1162</v>
      </c>
      <c r="I952" s="295" t="s">
        <v>650</v>
      </c>
      <c r="J952" s="296" t="str">
        <f>IF(ISBLANK(INDEX('Policy Characteristics'!D:D,MATCH($C952,'Policy Characteristics'!$C:$C,0))),"",INDEX('Policy Characteristics'!D:D,MATCH($C952,'Policy Characteristics'!$C:$C,0)))</f>
        <v>Industry Energy Efficiency Standards</v>
      </c>
      <c r="K952" s="293" t="str">
        <f>IF(ISBLANK(INDEX('Policy Characteristics'!E:E,MATCH($C952,'Policy Characteristics'!$C:$C,0))),"",INDEX('Policy Characteristics'!E:E,MATCH($C952,'Policy Characteristics'!$C:$C,0)))</f>
        <v>indst efficiency standards</v>
      </c>
      <c r="L952" s="237">
        <f>IF(ISBLANK(INDEX('Policy Characteristics'!F:F,MATCH($C952,'Policy Characteristics'!$C:$C,0))),"",INDEX('Policy Characteristics'!F:F,MATCH($C952,'Policy Characteristics'!$C:$C,0)))</f>
        <v>0</v>
      </c>
      <c r="M952" s="237">
        <f>IF(ISBLANK(INDEX('Policy Characteristics'!G:G,MATCH($C952,'Policy Characteristics'!$C:$C,0))),"",INDEX('Policy Characteristics'!G:G,MATCH($C952,'Policy Characteristics'!$C:$C,0)))</f>
        <v>0.25</v>
      </c>
      <c r="N952" s="237">
        <f>IF(ISBLANK(INDEX('Policy Characteristics'!H:H,MATCH($C952,'Policy Characteristics'!$C:$C,0))),"",INDEX('Policy Characteristics'!H:H,MATCH($C952,'Policy Characteristics'!$C:$C,0)))</f>
        <v>0.01</v>
      </c>
      <c r="O952" s="293" t="str">
        <f>IF(ISBLANK(INDEX('Policy Characteristics'!I:I,MATCH($C952,'Policy Characteristics'!$C:$C,0))),"",INDEX('Policy Characteristics'!I:I,MATCH($C952,'Policy Characteristics'!$C:$C,0)))</f>
        <v>% reduction in energy use</v>
      </c>
      <c r="P952" s="293"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2" s="293" t="str">
        <f>IF(ISBLANK(INDEX('Policy Characteristics'!K:K,MATCH($C952,'Policy Characteristics'!$C:$C,0))),"",INDEX('Policy Characteristics'!K:K,MATCH($C952,'Policy Characteristics'!$C:$C,0)))</f>
        <v>industry-ag-main.html#eff-stds</v>
      </c>
      <c r="R952" s="293" t="str">
        <f>IF(ISBLANK(INDEX('Policy Characteristics'!L:L,MATCH($C952,'Policy Characteristics'!$C:$C,0))),"",INDEX('Policy Characteristics'!L:L,MATCH($C952,'Policy Characteristics'!$C:$C,0)))</f>
        <v>industry-energy-efficiency-standards.html</v>
      </c>
    </row>
    <row r="953" spans="1:18" s="293" customFormat="1" x14ac:dyDescent="0.25">
      <c r="A953" s="293" t="str">
        <f>IF(ISBLANK(INDEX('Policy Characteristics'!A:A,MATCH($C953,'Policy Characteristics'!$C:$C,0))),"",INDEX('Policy Characteristics'!A:A,MATCH($C953,'Policy Characteristics'!$C:$C,0)))</f>
        <v>Industry</v>
      </c>
      <c r="B953" s="294" t="str">
        <f>IF(ISBLANK(INDEX('Policy Characteristics'!B:B,MATCH($C953,'Policy Characteristics'!$C:$C,0))),"",INDEX('Policy Characteristics'!B:B,MATCH($C953,'Policy Characteristics'!$C:$C,0)))</f>
        <v>Industry Energy Efficiency Standards</v>
      </c>
      <c r="C953" s="293" t="str">
        <f t="shared" si="41"/>
        <v>Percentage Improvement in Eqpt Efficiency Standards above BAU</v>
      </c>
      <c r="D953" s="299" t="s">
        <v>781</v>
      </c>
      <c r="E953" s="298" t="s">
        <v>805</v>
      </c>
      <c r="F953" t="s">
        <v>782</v>
      </c>
      <c r="G953" s="298" t="s">
        <v>820</v>
      </c>
      <c r="H953" s="20">
        <v>1163</v>
      </c>
      <c r="I953" s="295" t="s">
        <v>660</v>
      </c>
      <c r="J953" s="296" t="str">
        <f>IF(ISBLANK(INDEX('Policy Characteristics'!D:D,MATCH($C953,'Policy Characteristics'!$C:$C,0))),"",INDEX('Policy Characteristics'!D:D,MATCH($C953,'Policy Characteristics'!$C:$C,0)))</f>
        <v>Industry Energy Efficiency Standards</v>
      </c>
      <c r="K953" s="293" t="str">
        <f>IF(ISBLANK(INDEX('Policy Characteristics'!E:E,MATCH($C953,'Policy Characteristics'!$C:$C,0))),"",INDEX('Policy Characteristics'!E:E,MATCH($C953,'Policy Characteristics'!$C:$C,0)))</f>
        <v>indst efficiency standards</v>
      </c>
      <c r="L953" s="237">
        <f>IF(ISBLANK(INDEX('Policy Characteristics'!F:F,MATCH($C953,'Policy Characteristics'!$C:$C,0))),"",INDEX('Policy Characteristics'!F:F,MATCH($C953,'Policy Characteristics'!$C:$C,0)))</f>
        <v>0</v>
      </c>
      <c r="M953" s="237">
        <f>IF(ISBLANK(INDEX('Policy Characteristics'!G:G,MATCH($C953,'Policy Characteristics'!$C:$C,0))),"",INDEX('Policy Characteristics'!G:G,MATCH($C953,'Policy Characteristics'!$C:$C,0)))</f>
        <v>0.25</v>
      </c>
      <c r="N953" s="237">
        <f>IF(ISBLANK(INDEX('Policy Characteristics'!H:H,MATCH($C953,'Policy Characteristics'!$C:$C,0))),"",INDEX('Policy Characteristics'!H:H,MATCH($C953,'Policy Characteristics'!$C:$C,0)))</f>
        <v>0.01</v>
      </c>
      <c r="O953" s="293" t="str">
        <f>IF(ISBLANK(INDEX('Policy Characteristics'!I:I,MATCH($C953,'Policy Characteristics'!$C:$C,0))),"",INDEX('Policy Characteristics'!I:I,MATCH($C953,'Policy Characteristics'!$C:$C,0)))</f>
        <v>% reduction in energy use</v>
      </c>
      <c r="P953" s="293"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3" s="293" t="str">
        <f>IF(ISBLANK(INDEX('Policy Characteristics'!K:K,MATCH($C953,'Policy Characteristics'!$C:$C,0))),"",INDEX('Policy Characteristics'!K:K,MATCH($C953,'Policy Characteristics'!$C:$C,0)))</f>
        <v>industry-ag-main.html#eff-stds</v>
      </c>
      <c r="R953" s="293" t="str">
        <f>IF(ISBLANK(INDEX('Policy Characteristics'!L:L,MATCH($C953,'Policy Characteristics'!$C:$C,0))),"",INDEX('Policy Characteristics'!L:L,MATCH($C953,'Policy Characteristics'!$C:$C,0)))</f>
        <v>industry-energy-efficiency-standards.html</v>
      </c>
    </row>
    <row r="954" spans="1:18" s="293" customFormat="1" x14ac:dyDescent="0.25">
      <c r="A954" s="293" t="str">
        <f>IF(ISBLANK(INDEX('Policy Characteristics'!A:A,MATCH($C954,'Policy Characteristics'!$C:$C,0))),"",INDEX('Policy Characteristics'!A:A,MATCH($C954,'Policy Characteristics'!$C:$C,0)))</f>
        <v>Industry</v>
      </c>
      <c r="B954" s="294" t="str">
        <f>IF(ISBLANK(INDEX('Policy Characteristics'!B:B,MATCH($C954,'Policy Characteristics'!$C:$C,0))),"",INDEX('Policy Characteristics'!B:B,MATCH($C954,'Policy Characteristics'!$C:$C,0)))</f>
        <v>Industry Energy Efficiency Standards</v>
      </c>
      <c r="C954" s="293" t="str">
        <f t="shared" si="41"/>
        <v>Percentage Improvement in Eqpt Efficiency Standards above BAU</v>
      </c>
      <c r="D954" s="299" t="s">
        <v>781</v>
      </c>
      <c r="E954" s="298" t="s">
        <v>807</v>
      </c>
      <c r="F954" t="s">
        <v>782</v>
      </c>
      <c r="G954" s="298" t="s">
        <v>821</v>
      </c>
      <c r="H954" s="20">
        <v>1164</v>
      </c>
      <c r="I954" s="295" t="s">
        <v>660</v>
      </c>
      <c r="J954" s="296" t="str">
        <f>IF(ISBLANK(INDEX('Policy Characteristics'!D:D,MATCH($C954,'Policy Characteristics'!$C:$C,0))),"",INDEX('Policy Characteristics'!D:D,MATCH($C954,'Policy Characteristics'!$C:$C,0)))</f>
        <v>Industry Energy Efficiency Standards</v>
      </c>
      <c r="K954" s="293" t="str">
        <f>IF(ISBLANK(INDEX('Policy Characteristics'!E:E,MATCH($C954,'Policy Characteristics'!$C:$C,0))),"",INDEX('Policy Characteristics'!E:E,MATCH($C954,'Policy Characteristics'!$C:$C,0)))</f>
        <v>indst efficiency standards</v>
      </c>
      <c r="L954" s="237">
        <f>IF(ISBLANK(INDEX('Policy Characteristics'!F:F,MATCH($C954,'Policy Characteristics'!$C:$C,0))),"",INDEX('Policy Characteristics'!F:F,MATCH($C954,'Policy Characteristics'!$C:$C,0)))</f>
        <v>0</v>
      </c>
      <c r="M954" s="237">
        <f>IF(ISBLANK(INDEX('Policy Characteristics'!G:G,MATCH($C954,'Policy Characteristics'!$C:$C,0))),"",INDEX('Policy Characteristics'!G:G,MATCH($C954,'Policy Characteristics'!$C:$C,0)))</f>
        <v>0.25</v>
      </c>
      <c r="N954" s="237">
        <f>IF(ISBLANK(INDEX('Policy Characteristics'!H:H,MATCH($C954,'Policy Characteristics'!$C:$C,0))),"",INDEX('Policy Characteristics'!H:H,MATCH($C954,'Policy Characteristics'!$C:$C,0)))</f>
        <v>0.01</v>
      </c>
      <c r="O954" s="293" t="str">
        <f>IF(ISBLANK(INDEX('Policy Characteristics'!I:I,MATCH($C954,'Policy Characteristics'!$C:$C,0))),"",INDEX('Policy Characteristics'!I:I,MATCH($C954,'Policy Characteristics'!$C:$C,0)))</f>
        <v>% reduction in energy use</v>
      </c>
      <c r="P954" s="293"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4" s="293" t="str">
        <f>IF(ISBLANK(INDEX('Policy Characteristics'!K:K,MATCH($C954,'Policy Characteristics'!$C:$C,0))),"",INDEX('Policy Characteristics'!K:K,MATCH($C954,'Policy Characteristics'!$C:$C,0)))</f>
        <v>industry-ag-main.html#eff-stds</v>
      </c>
      <c r="R954" s="293" t="str">
        <f>IF(ISBLANK(INDEX('Policy Characteristics'!L:L,MATCH($C954,'Policy Characteristics'!$C:$C,0))),"",INDEX('Policy Characteristics'!L:L,MATCH($C954,'Policy Characteristics'!$C:$C,0)))</f>
        <v>industry-energy-efficiency-standards.html</v>
      </c>
    </row>
    <row r="955" spans="1:18" s="293" customFormat="1" x14ac:dyDescent="0.25">
      <c r="A955" s="293" t="str">
        <f>IF(ISBLANK(INDEX('Policy Characteristics'!A:A,MATCH($C955,'Policy Characteristics'!$C:$C,0))),"",INDEX('Policy Characteristics'!A:A,MATCH($C955,'Policy Characteristics'!$C:$C,0)))</f>
        <v>Industry</v>
      </c>
      <c r="B955" s="294" t="str">
        <f>IF(ISBLANK(INDEX('Policy Characteristics'!B:B,MATCH($C955,'Policy Characteristics'!$C:$C,0))),"",INDEX('Policy Characteristics'!B:B,MATCH($C955,'Policy Characteristics'!$C:$C,0)))</f>
        <v>Industry Energy Efficiency Standards</v>
      </c>
      <c r="C955" s="293" t="str">
        <f t="shared" si="41"/>
        <v>Percentage Improvement in Eqpt Efficiency Standards above BAU</v>
      </c>
      <c r="D955" s="299" t="s">
        <v>781</v>
      </c>
      <c r="E955" s="298" t="s">
        <v>809</v>
      </c>
      <c r="F955" t="s">
        <v>782</v>
      </c>
      <c r="G955" s="298" t="s">
        <v>822</v>
      </c>
      <c r="H955" s="20">
        <v>1165</v>
      </c>
      <c r="I955" s="295" t="s">
        <v>650</v>
      </c>
      <c r="J955" s="296" t="str">
        <f>IF(ISBLANK(INDEX('Policy Characteristics'!D:D,MATCH($C955,'Policy Characteristics'!$C:$C,0))),"",INDEX('Policy Characteristics'!D:D,MATCH($C955,'Policy Characteristics'!$C:$C,0)))</f>
        <v>Industry Energy Efficiency Standards</v>
      </c>
      <c r="K955" s="293" t="str">
        <f>IF(ISBLANK(INDEX('Policy Characteristics'!E:E,MATCH($C955,'Policy Characteristics'!$C:$C,0))),"",INDEX('Policy Characteristics'!E:E,MATCH($C955,'Policy Characteristics'!$C:$C,0)))</f>
        <v>indst efficiency standards</v>
      </c>
      <c r="L955" s="237">
        <f>IF(ISBLANK(INDEX('Policy Characteristics'!F:F,MATCH($C955,'Policy Characteristics'!$C:$C,0))),"",INDEX('Policy Characteristics'!F:F,MATCH($C955,'Policy Characteristics'!$C:$C,0)))</f>
        <v>0</v>
      </c>
      <c r="M955" s="237">
        <f>IF(ISBLANK(INDEX('Policy Characteristics'!G:G,MATCH($C955,'Policy Characteristics'!$C:$C,0))),"",INDEX('Policy Characteristics'!G:G,MATCH($C955,'Policy Characteristics'!$C:$C,0)))</f>
        <v>0.25</v>
      </c>
      <c r="N955" s="237">
        <f>IF(ISBLANK(INDEX('Policy Characteristics'!H:H,MATCH($C955,'Policy Characteristics'!$C:$C,0))),"",INDEX('Policy Characteristics'!H:H,MATCH($C955,'Policy Characteristics'!$C:$C,0)))</f>
        <v>0.01</v>
      </c>
      <c r="O955" s="293" t="str">
        <f>IF(ISBLANK(INDEX('Policy Characteristics'!I:I,MATCH($C955,'Policy Characteristics'!$C:$C,0))),"",INDEX('Policy Characteristics'!I:I,MATCH($C955,'Policy Characteristics'!$C:$C,0)))</f>
        <v>% reduction in energy use</v>
      </c>
      <c r="P955" s="293"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5" s="293" t="str">
        <f>IF(ISBLANK(INDEX('Policy Characteristics'!K:K,MATCH($C955,'Policy Characteristics'!$C:$C,0))),"",INDEX('Policy Characteristics'!K:K,MATCH($C955,'Policy Characteristics'!$C:$C,0)))</f>
        <v>industry-ag-main.html#eff-stds</v>
      </c>
      <c r="R955" s="293" t="str">
        <f>IF(ISBLANK(INDEX('Policy Characteristics'!L:L,MATCH($C955,'Policy Characteristics'!$C:$C,0))),"",INDEX('Policy Characteristics'!L:L,MATCH($C955,'Policy Characteristics'!$C:$C,0)))</f>
        <v>industry-energy-efficiency-standards.html</v>
      </c>
    </row>
    <row r="956" spans="1:18" s="293" customFormat="1" x14ac:dyDescent="0.25">
      <c r="A956" s="293" t="str">
        <f>IF(ISBLANK(INDEX('Policy Characteristics'!A:A,MATCH($C956,'Policy Characteristics'!$C:$C,0))),"",INDEX('Policy Characteristics'!A:A,MATCH($C956,'Policy Characteristics'!$C:$C,0)))</f>
        <v>Industry</v>
      </c>
      <c r="B956" s="294" t="str">
        <f>IF(ISBLANK(INDEX('Policy Characteristics'!B:B,MATCH($C956,'Policy Characteristics'!$C:$C,0))),"",INDEX('Policy Characteristics'!B:B,MATCH($C956,'Policy Characteristics'!$C:$C,0)))</f>
        <v>Industry Energy Efficiency Standards</v>
      </c>
      <c r="C956" s="293" t="str">
        <f t="shared" si="41"/>
        <v>Percentage Improvement in Eqpt Efficiency Standards above BAU</v>
      </c>
      <c r="D956" s="299" t="s">
        <v>781</v>
      </c>
      <c r="E956" s="298" t="s">
        <v>811</v>
      </c>
      <c r="F956" t="s">
        <v>782</v>
      </c>
      <c r="G956" s="298" t="s">
        <v>823</v>
      </c>
      <c r="H956" s="20">
        <v>1166</v>
      </c>
      <c r="I956" s="295" t="s">
        <v>650</v>
      </c>
      <c r="J956" s="296" t="str">
        <f>IF(ISBLANK(INDEX('Policy Characteristics'!D:D,MATCH($C956,'Policy Characteristics'!$C:$C,0))),"",INDEX('Policy Characteristics'!D:D,MATCH($C956,'Policy Characteristics'!$C:$C,0)))</f>
        <v>Industry Energy Efficiency Standards</v>
      </c>
      <c r="K956" s="293" t="str">
        <f>IF(ISBLANK(INDEX('Policy Characteristics'!E:E,MATCH($C956,'Policy Characteristics'!$C:$C,0))),"",INDEX('Policy Characteristics'!E:E,MATCH($C956,'Policy Characteristics'!$C:$C,0)))</f>
        <v>indst efficiency standards</v>
      </c>
      <c r="L956" s="237">
        <f>IF(ISBLANK(INDEX('Policy Characteristics'!F:F,MATCH($C956,'Policy Characteristics'!$C:$C,0))),"",INDEX('Policy Characteristics'!F:F,MATCH($C956,'Policy Characteristics'!$C:$C,0)))</f>
        <v>0</v>
      </c>
      <c r="M956" s="237">
        <f>IF(ISBLANK(INDEX('Policy Characteristics'!G:G,MATCH($C956,'Policy Characteristics'!$C:$C,0))),"",INDEX('Policy Characteristics'!G:G,MATCH($C956,'Policy Characteristics'!$C:$C,0)))</f>
        <v>0.25</v>
      </c>
      <c r="N956" s="237">
        <f>IF(ISBLANK(INDEX('Policy Characteristics'!H:H,MATCH($C956,'Policy Characteristics'!$C:$C,0))),"",INDEX('Policy Characteristics'!H:H,MATCH($C956,'Policy Characteristics'!$C:$C,0)))</f>
        <v>0.01</v>
      </c>
      <c r="O956" s="293" t="str">
        <f>IF(ISBLANK(INDEX('Policy Characteristics'!I:I,MATCH($C956,'Policy Characteristics'!$C:$C,0))),"",INDEX('Policy Characteristics'!I:I,MATCH($C956,'Policy Characteristics'!$C:$C,0)))</f>
        <v>% reduction in energy use</v>
      </c>
      <c r="P956" s="293"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6" s="293" t="str">
        <f>IF(ISBLANK(INDEX('Policy Characteristics'!K:K,MATCH($C956,'Policy Characteristics'!$C:$C,0))),"",INDEX('Policy Characteristics'!K:K,MATCH($C956,'Policy Characteristics'!$C:$C,0)))</f>
        <v>industry-ag-main.html#eff-stds</v>
      </c>
      <c r="R956" s="293" t="str">
        <f>IF(ISBLANK(INDEX('Policy Characteristics'!L:L,MATCH($C956,'Policy Characteristics'!$C:$C,0))),"",INDEX('Policy Characteristics'!L:L,MATCH($C956,'Policy Characteristics'!$C:$C,0)))</f>
        <v>industry-energy-efficiency-standards.html</v>
      </c>
    </row>
    <row r="957" spans="1:18" s="293" customFormat="1" x14ac:dyDescent="0.25">
      <c r="A957" s="293" t="str">
        <f>IF(ISBLANK(INDEX('Policy Characteristics'!A:A,MATCH($C957,'Policy Characteristics'!$C:$C,0))),"",INDEX('Policy Characteristics'!A:A,MATCH($C957,'Policy Characteristics'!$C:$C,0)))</f>
        <v>Industry</v>
      </c>
      <c r="B957" s="294" t="str">
        <f>IF(ISBLANK(INDEX('Policy Characteristics'!B:B,MATCH($C957,'Policy Characteristics'!$C:$C,0))),"",INDEX('Policy Characteristics'!B:B,MATCH($C957,'Policy Characteristics'!$C:$C,0)))</f>
        <v>Industry Energy Efficiency Standards</v>
      </c>
      <c r="C957" s="293" t="str">
        <f t="shared" si="41"/>
        <v>Percentage Improvement in Eqpt Efficiency Standards above BAU</v>
      </c>
      <c r="D957" s="299" t="s">
        <v>781</v>
      </c>
      <c r="E957" s="298" t="s">
        <v>813</v>
      </c>
      <c r="F957" t="s">
        <v>782</v>
      </c>
      <c r="G957" s="298" t="s">
        <v>824</v>
      </c>
      <c r="H957" s="20">
        <v>1167</v>
      </c>
      <c r="I957" s="295" t="s">
        <v>660</v>
      </c>
      <c r="J957" s="296" t="str">
        <f>IF(ISBLANK(INDEX('Policy Characteristics'!D:D,MATCH($C957,'Policy Characteristics'!$C:$C,0))),"",INDEX('Policy Characteristics'!D:D,MATCH($C957,'Policy Characteristics'!$C:$C,0)))</f>
        <v>Industry Energy Efficiency Standards</v>
      </c>
      <c r="K957" s="293" t="str">
        <f>IF(ISBLANK(INDEX('Policy Characteristics'!E:E,MATCH($C957,'Policy Characteristics'!$C:$C,0))),"",INDEX('Policy Characteristics'!E:E,MATCH($C957,'Policy Characteristics'!$C:$C,0)))</f>
        <v>indst efficiency standards</v>
      </c>
      <c r="L957" s="237">
        <f>IF(ISBLANK(INDEX('Policy Characteristics'!F:F,MATCH($C957,'Policy Characteristics'!$C:$C,0))),"",INDEX('Policy Characteristics'!F:F,MATCH($C957,'Policy Characteristics'!$C:$C,0)))</f>
        <v>0</v>
      </c>
      <c r="M957" s="237">
        <f>IF(ISBLANK(INDEX('Policy Characteristics'!G:G,MATCH($C957,'Policy Characteristics'!$C:$C,0))),"",INDEX('Policy Characteristics'!G:G,MATCH($C957,'Policy Characteristics'!$C:$C,0)))</f>
        <v>0.25</v>
      </c>
      <c r="N957" s="237">
        <f>IF(ISBLANK(INDEX('Policy Characteristics'!H:H,MATCH($C957,'Policy Characteristics'!$C:$C,0))),"",INDEX('Policy Characteristics'!H:H,MATCH($C957,'Policy Characteristics'!$C:$C,0)))</f>
        <v>0.01</v>
      </c>
      <c r="O957" s="293" t="str">
        <f>IF(ISBLANK(INDEX('Policy Characteristics'!I:I,MATCH($C957,'Policy Characteristics'!$C:$C,0))),"",INDEX('Policy Characteristics'!I:I,MATCH($C957,'Policy Characteristics'!$C:$C,0)))</f>
        <v>% reduction in energy use</v>
      </c>
      <c r="P957" s="293"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7" s="293" t="str">
        <f>IF(ISBLANK(INDEX('Policy Characteristics'!K:K,MATCH($C957,'Policy Characteristics'!$C:$C,0))),"",INDEX('Policy Characteristics'!K:K,MATCH($C957,'Policy Characteristics'!$C:$C,0)))</f>
        <v>industry-ag-main.html#eff-stds</v>
      </c>
      <c r="R957" s="293" t="str">
        <f>IF(ISBLANK(INDEX('Policy Characteristics'!L:L,MATCH($C957,'Policy Characteristics'!$C:$C,0))),"",INDEX('Policy Characteristics'!L:L,MATCH($C957,'Policy Characteristics'!$C:$C,0)))</f>
        <v>industry-energy-efficiency-standards.html</v>
      </c>
    </row>
    <row r="958" spans="1:18" s="293" customFormat="1" x14ac:dyDescent="0.25">
      <c r="A958" s="293" t="str">
        <f>IF(ISBLANK(INDEX('Policy Characteristics'!A:A,MATCH($C958,'Policy Characteristics'!$C:$C,0))),"",INDEX('Policy Characteristics'!A:A,MATCH($C958,'Policy Characteristics'!$C:$C,0)))</f>
        <v>Industry</v>
      </c>
      <c r="B958" s="294" t="str">
        <f>IF(ISBLANK(INDEX('Policy Characteristics'!B:B,MATCH($C958,'Policy Characteristics'!$C:$C,0))),"",INDEX('Policy Characteristics'!B:B,MATCH($C958,'Policy Characteristics'!$C:$C,0)))</f>
        <v>Industry Energy Efficiency Standards</v>
      </c>
      <c r="C958" s="293" t="str">
        <f t="shared" si="41"/>
        <v>Percentage Improvement in Eqpt Efficiency Standards above BAU</v>
      </c>
      <c r="D958" s="299" t="s">
        <v>783</v>
      </c>
      <c r="E958" s="298" t="s">
        <v>795</v>
      </c>
      <c r="F958" t="s">
        <v>784</v>
      </c>
      <c r="G958" s="298" t="s">
        <v>815</v>
      </c>
      <c r="H958" s="20">
        <v>1168</v>
      </c>
      <c r="I958" s="295" t="s">
        <v>650</v>
      </c>
      <c r="J958" s="296" t="str">
        <f>IF(ISBLANK(INDEX('Policy Characteristics'!D:D,MATCH($C958,'Policy Characteristics'!$C:$C,0))),"",INDEX('Policy Characteristics'!D:D,MATCH($C958,'Policy Characteristics'!$C:$C,0)))</f>
        <v>Industry Energy Efficiency Standards</v>
      </c>
      <c r="K958" s="293" t="str">
        <f>IF(ISBLANK(INDEX('Policy Characteristics'!E:E,MATCH($C958,'Policy Characteristics'!$C:$C,0))),"",INDEX('Policy Characteristics'!E:E,MATCH($C958,'Policy Characteristics'!$C:$C,0)))</f>
        <v>indst efficiency standards</v>
      </c>
      <c r="L958" s="237">
        <f>IF(ISBLANK(INDEX('Policy Characteristics'!F:F,MATCH($C958,'Policy Characteristics'!$C:$C,0))),"",INDEX('Policy Characteristics'!F:F,MATCH($C958,'Policy Characteristics'!$C:$C,0)))</f>
        <v>0</v>
      </c>
      <c r="M958" s="237">
        <f>IF(ISBLANK(INDEX('Policy Characteristics'!G:G,MATCH($C958,'Policy Characteristics'!$C:$C,0))),"",INDEX('Policy Characteristics'!G:G,MATCH($C958,'Policy Characteristics'!$C:$C,0)))</f>
        <v>0.25</v>
      </c>
      <c r="N958" s="237">
        <f>IF(ISBLANK(INDEX('Policy Characteristics'!H:H,MATCH($C958,'Policy Characteristics'!$C:$C,0))),"",INDEX('Policy Characteristics'!H:H,MATCH($C958,'Policy Characteristics'!$C:$C,0)))</f>
        <v>0.01</v>
      </c>
      <c r="O958" s="293" t="str">
        <f>IF(ISBLANK(INDEX('Policy Characteristics'!I:I,MATCH($C958,'Policy Characteristics'!$C:$C,0))),"",INDEX('Policy Characteristics'!I:I,MATCH($C958,'Policy Characteristics'!$C:$C,0)))</f>
        <v>% reduction in energy use</v>
      </c>
      <c r="P958" s="293"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8" s="293" t="str">
        <f>IF(ISBLANK(INDEX('Policy Characteristics'!K:K,MATCH($C958,'Policy Characteristics'!$C:$C,0))),"",INDEX('Policy Characteristics'!K:K,MATCH($C958,'Policy Characteristics'!$C:$C,0)))</f>
        <v>industry-ag-main.html#eff-stds</v>
      </c>
      <c r="R958" s="293" t="str">
        <f>IF(ISBLANK(INDEX('Policy Characteristics'!L:L,MATCH($C958,'Policy Characteristics'!$C:$C,0))),"",INDEX('Policy Characteristics'!L:L,MATCH($C958,'Policy Characteristics'!$C:$C,0)))</f>
        <v>industry-energy-efficiency-standards.html</v>
      </c>
    </row>
    <row r="959" spans="1:18" s="293" customFormat="1" x14ac:dyDescent="0.25">
      <c r="A959" s="293" t="str">
        <f>IF(ISBLANK(INDEX('Policy Characteristics'!A:A,MATCH($C959,'Policy Characteristics'!$C:$C,0))),"",INDEX('Policy Characteristics'!A:A,MATCH($C959,'Policy Characteristics'!$C:$C,0)))</f>
        <v>Industry</v>
      </c>
      <c r="B959" s="294" t="str">
        <f>IF(ISBLANK(INDEX('Policy Characteristics'!B:B,MATCH($C959,'Policy Characteristics'!$C:$C,0))),"",INDEX('Policy Characteristics'!B:B,MATCH($C959,'Policy Characteristics'!$C:$C,0)))</f>
        <v>Industry Energy Efficiency Standards</v>
      </c>
      <c r="C959" s="293" t="str">
        <f t="shared" si="41"/>
        <v>Percentage Improvement in Eqpt Efficiency Standards above BAU</v>
      </c>
      <c r="D959" s="299" t="s">
        <v>783</v>
      </c>
      <c r="E959" s="298" t="s">
        <v>797</v>
      </c>
      <c r="F959" t="s">
        <v>784</v>
      </c>
      <c r="G959" s="298" t="s">
        <v>816</v>
      </c>
      <c r="H959" s="20">
        <v>1169</v>
      </c>
      <c r="I959" s="295" t="s">
        <v>650</v>
      </c>
      <c r="J959" s="296" t="str">
        <f>IF(ISBLANK(INDEX('Policy Characteristics'!D:D,MATCH($C959,'Policy Characteristics'!$C:$C,0))),"",INDEX('Policy Characteristics'!D:D,MATCH($C959,'Policy Characteristics'!$C:$C,0)))</f>
        <v>Industry Energy Efficiency Standards</v>
      </c>
      <c r="K959" s="293" t="str">
        <f>IF(ISBLANK(INDEX('Policy Characteristics'!E:E,MATCH($C959,'Policy Characteristics'!$C:$C,0))),"",INDEX('Policy Characteristics'!E:E,MATCH($C959,'Policy Characteristics'!$C:$C,0)))</f>
        <v>indst efficiency standards</v>
      </c>
      <c r="L959" s="237">
        <f>IF(ISBLANK(INDEX('Policy Characteristics'!F:F,MATCH($C959,'Policy Characteristics'!$C:$C,0))),"",INDEX('Policy Characteristics'!F:F,MATCH($C959,'Policy Characteristics'!$C:$C,0)))</f>
        <v>0</v>
      </c>
      <c r="M959" s="237">
        <f>IF(ISBLANK(INDEX('Policy Characteristics'!G:G,MATCH($C959,'Policy Characteristics'!$C:$C,0))),"",INDEX('Policy Characteristics'!G:G,MATCH($C959,'Policy Characteristics'!$C:$C,0)))</f>
        <v>0.25</v>
      </c>
      <c r="N959" s="237">
        <f>IF(ISBLANK(INDEX('Policy Characteristics'!H:H,MATCH($C959,'Policy Characteristics'!$C:$C,0))),"",INDEX('Policy Characteristics'!H:H,MATCH($C959,'Policy Characteristics'!$C:$C,0)))</f>
        <v>0.01</v>
      </c>
      <c r="O959" s="293" t="str">
        <f>IF(ISBLANK(INDEX('Policy Characteristics'!I:I,MATCH($C959,'Policy Characteristics'!$C:$C,0))),"",INDEX('Policy Characteristics'!I:I,MATCH($C959,'Policy Characteristics'!$C:$C,0)))</f>
        <v>% reduction in energy use</v>
      </c>
      <c r="P959" s="293"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9" s="293" t="str">
        <f>IF(ISBLANK(INDEX('Policy Characteristics'!K:K,MATCH($C959,'Policy Characteristics'!$C:$C,0))),"",INDEX('Policy Characteristics'!K:K,MATCH($C959,'Policy Characteristics'!$C:$C,0)))</f>
        <v>industry-ag-main.html#eff-stds</v>
      </c>
      <c r="R959" s="293" t="str">
        <f>IF(ISBLANK(INDEX('Policy Characteristics'!L:L,MATCH($C959,'Policy Characteristics'!$C:$C,0))),"",INDEX('Policy Characteristics'!L:L,MATCH($C959,'Policy Characteristics'!$C:$C,0)))</f>
        <v>industry-energy-efficiency-standards.html</v>
      </c>
    </row>
    <row r="960" spans="1:18" s="293" customFormat="1" x14ac:dyDescent="0.25">
      <c r="A960" s="293" t="str">
        <f>IF(ISBLANK(INDEX('Policy Characteristics'!A:A,MATCH($C960,'Policy Characteristics'!$C:$C,0))),"",INDEX('Policy Characteristics'!A:A,MATCH($C960,'Policy Characteristics'!$C:$C,0)))</f>
        <v>Industry</v>
      </c>
      <c r="B960" s="294" t="str">
        <f>IF(ISBLANK(INDEX('Policy Characteristics'!B:B,MATCH($C960,'Policy Characteristics'!$C:$C,0))),"",INDEX('Policy Characteristics'!B:B,MATCH($C960,'Policy Characteristics'!$C:$C,0)))</f>
        <v>Industry Energy Efficiency Standards</v>
      </c>
      <c r="C960" s="293" t="str">
        <f t="shared" si="41"/>
        <v>Percentage Improvement in Eqpt Efficiency Standards above BAU</v>
      </c>
      <c r="D960" s="299" t="s">
        <v>783</v>
      </c>
      <c r="E960" s="298" t="s">
        <v>799</v>
      </c>
      <c r="F960" t="s">
        <v>784</v>
      </c>
      <c r="G960" s="298" t="s">
        <v>817</v>
      </c>
      <c r="H960" s="20">
        <v>1170</v>
      </c>
      <c r="I960" s="295" t="s">
        <v>650</v>
      </c>
      <c r="J960" s="296" t="str">
        <f>IF(ISBLANK(INDEX('Policy Characteristics'!D:D,MATCH($C960,'Policy Characteristics'!$C:$C,0))),"",INDEX('Policy Characteristics'!D:D,MATCH($C960,'Policy Characteristics'!$C:$C,0)))</f>
        <v>Industry Energy Efficiency Standards</v>
      </c>
      <c r="K960" s="293" t="str">
        <f>IF(ISBLANK(INDEX('Policy Characteristics'!E:E,MATCH($C960,'Policy Characteristics'!$C:$C,0))),"",INDEX('Policy Characteristics'!E:E,MATCH($C960,'Policy Characteristics'!$C:$C,0)))</f>
        <v>indst efficiency standards</v>
      </c>
      <c r="L960" s="237">
        <f>IF(ISBLANK(INDEX('Policy Characteristics'!F:F,MATCH($C960,'Policy Characteristics'!$C:$C,0))),"",INDEX('Policy Characteristics'!F:F,MATCH($C960,'Policy Characteristics'!$C:$C,0)))</f>
        <v>0</v>
      </c>
      <c r="M960" s="237">
        <f>IF(ISBLANK(INDEX('Policy Characteristics'!G:G,MATCH($C960,'Policy Characteristics'!$C:$C,0))),"",INDEX('Policy Characteristics'!G:G,MATCH($C960,'Policy Characteristics'!$C:$C,0)))</f>
        <v>0.25</v>
      </c>
      <c r="N960" s="237">
        <f>IF(ISBLANK(INDEX('Policy Characteristics'!H:H,MATCH($C960,'Policy Characteristics'!$C:$C,0))),"",INDEX('Policy Characteristics'!H:H,MATCH($C960,'Policy Characteristics'!$C:$C,0)))</f>
        <v>0.01</v>
      </c>
      <c r="O960" s="293" t="str">
        <f>IF(ISBLANK(INDEX('Policy Characteristics'!I:I,MATCH($C960,'Policy Characteristics'!$C:$C,0))),"",INDEX('Policy Characteristics'!I:I,MATCH($C960,'Policy Characteristics'!$C:$C,0)))</f>
        <v>% reduction in energy use</v>
      </c>
      <c r="P960" s="293"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0" s="293" t="str">
        <f>IF(ISBLANK(INDEX('Policy Characteristics'!K:K,MATCH($C960,'Policy Characteristics'!$C:$C,0))),"",INDEX('Policy Characteristics'!K:K,MATCH($C960,'Policy Characteristics'!$C:$C,0)))</f>
        <v>industry-ag-main.html#eff-stds</v>
      </c>
      <c r="R960" s="293" t="str">
        <f>IF(ISBLANK(INDEX('Policy Characteristics'!L:L,MATCH($C960,'Policy Characteristics'!$C:$C,0))),"",INDEX('Policy Characteristics'!L:L,MATCH($C960,'Policy Characteristics'!$C:$C,0)))</f>
        <v>industry-energy-efficiency-standards.html</v>
      </c>
    </row>
    <row r="961" spans="1:18" s="293" customFormat="1" x14ac:dyDescent="0.25">
      <c r="A961" s="293" t="str">
        <f>IF(ISBLANK(INDEX('Policy Characteristics'!A:A,MATCH($C961,'Policy Characteristics'!$C:$C,0))),"",INDEX('Policy Characteristics'!A:A,MATCH($C961,'Policy Characteristics'!$C:$C,0)))</f>
        <v>Industry</v>
      </c>
      <c r="B961" s="294" t="str">
        <f>IF(ISBLANK(INDEX('Policy Characteristics'!B:B,MATCH($C961,'Policy Characteristics'!$C:$C,0))),"",INDEX('Policy Characteristics'!B:B,MATCH($C961,'Policy Characteristics'!$C:$C,0)))</f>
        <v>Industry Energy Efficiency Standards</v>
      </c>
      <c r="C961" s="293" t="str">
        <f t="shared" si="41"/>
        <v>Percentage Improvement in Eqpt Efficiency Standards above BAU</v>
      </c>
      <c r="D961" s="299" t="s">
        <v>783</v>
      </c>
      <c r="E961" s="298" t="s">
        <v>801</v>
      </c>
      <c r="F961" t="s">
        <v>784</v>
      </c>
      <c r="G961" s="298" t="s">
        <v>818</v>
      </c>
      <c r="H961" s="20">
        <v>1171</v>
      </c>
      <c r="I961" s="295" t="s">
        <v>660</v>
      </c>
      <c r="J961" s="296" t="str">
        <f>IF(ISBLANK(INDEX('Policy Characteristics'!D:D,MATCH($C961,'Policy Characteristics'!$C:$C,0))),"",INDEX('Policy Characteristics'!D:D,MATCH($C961,'Policy Characteristics'!$C:$C,0)))</f>
        <v>Industry Energy Efficiency Standards</v>
      </c>
      <c r="K961" s="293" t="str">
        <f>IF(ISBLANK(INDEX('Policy Characteristics'!E:E,MATCH($C961,'Policy Characteristics'!$C:$C,0))),"",INDEX('Policy Characteristics'!E:E,MATCH($C961,'Policy Characteristics'!$C:$C,0)))</f>
        <v>indst efficiency standards</v>
      </c>
      <c r="L961" s="237">
        <f>IF(ISBLANK(INDEX('Policy Characteristics'!F:F,MATCH($C961,'Policy Characteristics'!$C:$C,0))),"",INDEX('Policy Characteristics'!F:F,MATCH($C961,'Policy Characteristics'!$C:$C,0)))</f>
        <v>0</v>
      </c>
      <c r="M961" s="237">
        <f>IF(ISBLANK(INDEX('Policy Characteristics'!G:G,MATCH($C961,'Policy Characteristics'!$C:$C,0))),"",INDEX('Policy Characteristics'!G:G,MATCH($C961,'Policy Characteristics'!$C:$C,0)))</f>
        <v>0.25</v>
      </c>
      <c r="N961" s="237">
        <f>IF(ISBLANK(INDEX('Policy Characteristics'!H:H,MATCH($C961,'Policy Characteristics'!$C:$C,0))),"",INDEX('Policy Characteristics'!H:H,MATCH($C961,'Policy Characteristics'!$C:$C,0)))</f>
        <v>0.01</v>
      </c>
      <c r="O961" s="293" t="str">
        <f>IF(ISBLANK(INDEX('Policy Characteristics'!I:I,MATCH($C961,'Policy Characteristics'!$C:$C,0))),"",INDEX('Policy Characteristics'!I:I,MATCH($C961,'Policy Characteristics'!$C:$C,0)))</f>
        <v>% reduction in energy use</v>
      </c>
      <c r="P961" s="293"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1" s="293" t="str">
        <f>IF(ISBLANK(INDEX('Policy Characteristics'!K:K,MATCH($C961,'Policy Characteristics'!$C:$C,0))),"",INDEX('Policy Characteristics'!K:K,MATCH($C961,'Policy Characteristics'!$C:$C,0)))</f>
        <v>industry-ag-main.html#eff-stds</v>
      </c>
      <c r="R961" s="293" t="str">
        <f>IF(ISBLANK(INDEX('Policy Characteristics'!L:L,MATCH($C961,'Policy Characteristics'!$C:$C,0))),"",INDEX('Policy Characteristics'!L:L,MATCH($C961,'Policy Characteristics'!$C:$C,0)))</f>
        <v>industry-energy-efficiency-standards.html</v>
      </c>
    </row>
    <row r="962" spans="1:18" s="293" customFormat="1" x14ac:dyDescent="0.25">
      <c r="A962" s="293" t="str">
        <f>IF(ISBLANK(INDEX('Policy Characteristics'!A:A,MATCH($C962,'Policy Characteristics'!$C:$C,0))),"",INDEX('Policy Characteristics'!A:A,MATCH($C962,'Policy Characteristics'!$C:$C,0)))</f>
        <v>Industry</v>
      </c>
      <c r="B962" s="294" t="str">
        <f>IF(ISBLANK(INDEX('Policy Characteristics'!B:B,MATCH($C962,'Policy Characteristics'!$C:$C,0))),"",INDEX('Policy Characteristics'!B:B,MATCH($C962,'Policy Characteristics'!$C:$C,0)))</f>
        <v>Industry Energy Efficiency Standards</v>
      </c>
      <c r="C962" s="293" t="str">
        <f t="shared" si="41"/>
        <v>Percentage Improvement in Eqpt Efficiency Standards above BAU</v>
      </c>
      <c r="D962" s="299" t="s">
        <v>783</v>
      </c>
      <c r="E962" s="298" t="s">
        <v>803</v>
      </c>
      <c r="F962" t="s">
        <v>784</v>
      </c>
      <c r="G962" s="298" t="s">
        <v>819</v>
      </c>
      <c r="H962" s="20">
        <v>1172</v>
      </c>
      <c r="I962" s="295" t="s">
        <v>650</v>
      </c>
      <c r="J962" s="296" t="str">
        <f>IF(ISBLANK(INDEX('Policy Characteristics'!D:D,MATCH($C962,'Policy Characteristics'!$C:$C,0))),"",INDEX('Policy Characteristics'!D:D,MATCH($C962,'Policy Characteristics'!$C:$C,0)))</f>
        <v>Industry Energy Efficiency Standards</v>
      </c>
      <c r="K962" s="293" t="str">
        <f>IF(ISBLANK(INDEX('Policy Characteristics'!E:E,MATCH($C962,'Policy Characteristics'!$C:$C,0))),"",INDEX('Policy Characteristics'!E:E,MATCH($C962,'Policy Characteristics'!$C:$C,0)))</f>
        <v>indst efficiency standards</v>
      </c>
      <c r="L962" s="237">
        <f>IF(ISBLANK(INDEX('Policy Characteristics'!F:F,MATCH($C962,'Policy Characteristics'!$C:$C,0))),"",INDEX('Policy Characteristics'!F:F,MATCH($C962,'Policy Characteristics'!$C:$C,0)))</f>
        <v>0</v>
      </c>
      <c r="M962" s="237">
        <f>IF(ISBLANK(INDEX('Policy Characteristics'!G:G,MATCH($C962,'Policy Characteristics'!$C:$C,0))),"",INDEX('Policy Characteristics'!G:G,MATCH($C962,'Policy Characteristics'!$C:$C,0)))</f>
        <v>0.25</v>
      </c>
      <c r="N962" s="237">
        <f>IF(ISBLANK(INDEX('Policy Characteristics'!H:H,MATCH($C962,'Policy Characteristics'!$C:$C,0))),"",INDEX('Policy Characteristics'!H:H,MATCH($C962,'Policy Characteristics'!$C:$C,0)))</f>
        <v>0.01</v>
      </c>
      <c r="O962" s="293" t="str">
        <f>IF(ISBLANK(INDEX('Policy Characteristics'!I:I,MATCH($C962,'Policy Characteristics'!$C:$C,0))),"",INDEX('Policy Characteristics'!I:I,MATCH($C962,'Policy Characteristics'!$C:$C,0)))</f>
        <v>% reduction in energy use</v>
      </c>
      <c r="P962" s="293"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2" s="293" t="str">
        <f>IF(ISBLANK(INDEX('Policy Characteristics'!K:K,MATCH($C962,'Policy Characteristics'!$C:$C,0))),"",INDEX('Policy Characteristics'!K:K,MATCH($C962,'Policy Characteristics'!$C:$C,0)))</f>
        <v>industry-ag-main.html#eff-stds</v>
      </c>
      <c r="R962" s="293" t="str">
        <f>IF(ISBLANK(INDEX('Policy Characteristics'!L:L,MATCH($C962,'Policy Characteristics'!$C:$C,0))),"",INDEX('Policy Characteristics'!L:L,MATCH($C962,'Policy Characteristics'!$C:$C,0)))</f>
        <v>industry-energy-efficiency-standards.html</v>
      </c>
    </row>
    <row r="963" spans="1:18" s="293" customFormat="1" x14ac:dyDescent="0.25">
      <c r="A963" s="293" t="str">
        <f>IF(ISBLANK(INDEX('Policy Characteristics'!A:A,MATCH($C963,'Policy Characteristics'!$C:$C,0))),"",INDEX('Policy Characteristics'!A:A,MATCH($C963,'Policy Characteristics'!$C:$C,0)))</f>
        <v>Industry</v>
      </c>
      <c r="B963" s="294" t="str">
        <f>IF(ISBLANK(INDEX('Policy Characteristics'!B:B,MATCH($C963,'Policy Characteristics'!$C:$C,0))),"",INDEX('Policy Characteristics'!B:B,MATCH($C963,'Policy Characteristics'!$C:$C,0)))</f>
        <v>Industry Energy Efficiency Standards</v>
      </c>
      <c r="C963" s="293" t="str">
        <f t="shared" si="41"/>
        <v>Percentage Improvement in Eqpt Efficiency Standards above BAU</v>
      </c>
      <c r="D963" s="299" t="s">
        <v>783</v>
      </c>
      <c r="E963" s="298" t="s">
        <v>805</v>
      </c>
      <c r="F963" t="s">
        <v>784</v>
      </c>
      <c r="G963" s="298" t="s">
        <v>820</v>
      </c>
      <c r="H963" s="20">
        <v>1173</v>
      </c>
      <c r="I963" s="295" t="s">
        <v>660</v>
      </c>
      <c r="J963" s="296" t="str">
        <f>IF(ISBLANK(INDEX('Policy Characteristics'!D:D,MATCH($C963,'Policy Characteristics'!$C:$C,0))),"",INDEX('Policy Characteristics'!D:D,MATCH($C963,'Policy Characteristics'!$C:$C,0)))</f>
        <v>Industry Energy Efficiency Standards</v>
      </c>
      <c r="K963" s="293" t="str">
        <f>IF(ISBLANK(INDEX('Policy Characteristics'!E:E,MATCH($C963,'Policy Characteristics'!$C:$C,0))),"",INDEX('Policy Characteristics'!E:E,MATCH($C963,'Policy Characteristics'!$C:$C,0)))</f>
        <v>indst efficiency standards</v>
      </c>
      <c r="L963" s="237">
        <f>IF(ISBLANK(INDEX('Policy Characteristics'!F:F,MATCH($C963,'Policy Characteristics'!$C:$C,0))),"",INDEX('Policy Characteristics'!F:F,MATCH($C963,'Policy Characteristics'!$C:$C,0)))</f>
        <v>0</v>
      </c>
      <c r="M963" s="237">
        <f>IF(ISBLANK(INDEX('Policy Characteristics'!G:G,MATCH($C963,'Policy Characteristics'!$C:$C,0))),"",INDEX('Policy Characteristics'!G:G,MATCH($C963,'Policy Characteristics'!$C:$C,0)))</f>
        <v>0.25</v>
      </c>
      <c r="N963" s="237">
        <f>IF(ISBLANK(INDEX('Policy Characteristics'!H:H,MATCH($C963,'Policy Characteristics'!$C:$C,0))),"",INDEX('Policy Characteristics'!H:H,MATCH($C963,'Policy Characteristics'!$C:$C,0)))</f>
        <v>0.01</v>
      </c>
      <c r="O963" s="293" t="str">
        <f>IF(ISBLANK(INDEX('Policy Characteristics'!I:I,MATCH($C963,'Policy Characteristics'!$C:$C,0))),"",INDEX('Policy Characteristics'!I:I,MATCH($C963,'Policy Characteristics'!$C:$C,0)))</f>
        <v>% reduction in energy use</v>
      </c>
      <c r="P963" s="293"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3" s="293" t="str">
        <f>IF(ISBLANK(INDEX('Policy Characteristics'!K:K,MATCH($C963,'Policy Characteristics'!$C:$C,0))),"",INDEX('Policy Characteristics'!K:K,MATCH($C963,'Policy Characteristics'!$C:$C,0)))</f>
        <v>industry-ag-main.html#eff-stds</v>
      </c>
      <c r="R963" s="293" t="str">
        <f>IF(ISBLANK(INDEX('Policy Characteristics'!L:L,MATCH($C963,'Policy Characteristics'!$C:$C,0))),"",INDEX('Policy Characteristics'!L:L,MATCH($C963,'Policy Characteristics'!$C:$C,0)))</f>
        <v>industry-energy-efficiency-standards.html</v>
      </c>
    </row>
    <row r="964" spans="1:18" s="293" customFormat="1" x14ac:dyDescent="0.25">
      <c r="A964" s="293" t="str">
        <f>IF(ISBLANK(INDEX('Policy Characteristics'!A:A,MATCH($C964,'Policy Characteristics'!$C:$C,0))),"",INDEX('Policy Characteristics'!A:A,MATCH($C964,'Policy Characteristics'!$C:$C,0)))</f>
        <v>Industry</v>
      </c>
      <c r="B964" s="294" t="str">
        <f>IF(ISBLANK(INDEX('Policy Characteristics'!B:B,MATCH($C964,'Policy Characteristics'!$C:$C,0))),"",INDEX('Policy Characteristics'!B:B,MATCH($C964,'Policy Characteristics'!$C:$C,0)))</f>
        <v>Industry Energy Efficiency Standards</v>
      </c>
      <c r="C964" s="293" t="str">
        <f t="shared" si="41"/>
        <v>Percentage Improvement in Eqpt Efficiency Standards above BAU</v>
      </c>
      <c r="D964" s="299" t="s">
        <v>783</v>
      </c>
      <c r="E964" s="298" t="s">
        <v>807</v>
      </c>
      <c r="F964" t="s">
        <v>784</v>
      </c>
      <c r="G964" s="298" t="s">
        <v>821</v>
      </c>
      <c r="H964" s="20">
        <v>1174</v>
      </c>
      <c r="I964" s="295" t="s">
        <v>660</v>
      </c>
      <c r="J964" s="296" t="str">
        <f>IF(ISBLANK(INDEX('Policy Characteristics'!D:D,MATCH($C964,'Policy Characteristics'!$C:$C,0))),"",INDEX('Policy Characteristics'!D:D,MATCH($C964,'Policy Characteristics'!$C:$C,0)))</f>
        <v>Industry Energy Efficiency Standards</v>
      </c>
      <c r="K964" s="293" t="str">
        <f>IF(ISBLANK(INDEX('Policy Characteristics'!E:E,MATCH($C964,'Policy Characteristics'!$C:$C,0))),"",INDEX('Policy Characteristics'!E:E,MATCH($C964,'Policy Characteristics'!$C:$C,0)))</f>
        <v>indst efficiency standards</v>
      </c>
      <c r="L964" s="237">
        <f>IF(ISBLANK(INDEX('Policy Characteristics'!F:F,MATCH($C964,'Policy Characteristics'!$C:$C,0))),"",INDEX('Policy Characteristics'!F:F,MATCH($C964,'Policy Characteristics'!$C:$C,0)))</f>
        <v>0</v>
      </c>
      <c r="M964" s="237">
        <f>IF(ISBLANK(INDEX('Policy Characteristics'!G:G,MATCH($C964,'Policy Characteristics'!$C:$C,0))),"",INDEX('Policy Characteristics'!G:G,MATCH($C964,'Policy Characteristics'!$C:$C,0)))</f>
        <v>0.25</v>
      </c>
      <c r="N964" s="237">
        <f>IF(ISBLANK(INDEX('Policy Characteristics'!H:H,MATCH($C964,'Policy Characteristics'!$C:$C,0))),"",INDEX('Policy Characteristics'!H:H,MATCH($C964,'Policy Characteristics'!$C:$C,0)))</f>
        <v>0.01</v>
      </c>
      <c r="O964" s="293" t="str">
        <f>IF(ISBLANK(INDEX('Policy Characteristics'!I:I,MATCH($C964,'Policy Characteristics'!$C:$C,0))),"",INDEX('Policy Characteristics'!I:I,MATCH($C964,'Policy Characteristics'!$C:$C,0)))</f>
        <v>% reduction in energy use</v>
      </c>
      <c r="P964" s="293"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4" s="293" t="str">
        <f>IF(ISBLANK(INDEX('Policy Characteristics'!K:K,MATCH($C964,'Policy Characteristics'!$C:$C,0))),"",INDEX('Policy Characteristics'!K:K,MATCH($C964,'Policy Characteristics'!$C:$C,0)))</f>
        <v>industry-ag-main.html#eff-stds</v>
      </c>
      <c r="R964" s="293" t="str">
        <f>IF(ISBLANK(INDEX('Policy Characteristics'!L:L,MATCH($C964,'Policy Characteristics'!$C:$C,0))),"",INDEX('Policy Characteristics'!L:L,MATCH($C964,'Policy Characteristics'!$C:$C,0)))</f>
        <v>industry-energy-efficiency-standards.html</v>
      </c>
    </row>
    <row r="965" spans="1:18" s="293" customFormat="1" x14ac:dyDescent="0.25">
      <c r="A965" s="293" t="str">
        <f>IF(ISBLANK(INDEX('Policy Characteristics'!A:A,MATCH($C965,'Policy Characteristics'!$C:$C,0))),"",INDEX('Policy Characteristics'!A:A,MATCH($C965,'Policy Characteristics'!$C:$C,0)))</f>
        <v>Industry</v>
      </c>
      <c r="B965" s="294" t="str">
        <f>IF(ISBLANK(INDEX('Policy Characteristics'!B:B,MATCH($C965,'Policy Characteristics'!$C:$C,0))),"",INDEX('Policy Characteristics'!B:B,MATCH($C965,'Policy Characteristics'!$C:$C,0)))</f>
        <v>Industry Energy Efficiency Standards</v>
      </c>
      <c r="C965" s="293" t="str">
        <f t="shared" si="41"/>
        <v>Percentage Improvement in Eqpt Efficiency Standards above BAU</v>
      </c>
      <c r="D965" s="299" t="s">
        <v>783</v>
      </c>
      <c r="E965" s="298" t="s">
        <v>809</v>
      </c>
      <c r="F965" t="s">
        <v>784</v>
      </c>
      <c r="G965" s="298" t="s">
        <v>822</v>
      </c>
      <c r="H965" s="20">
        <v>1175</v>
      </c>
      <c r="I965" s="295" t="s">
        <v>650</v>
      </c>
      <c r="J965" s="296" t="str">
        <f>IF(ISBLANK(INDEX('Policy Characteristics'!D:D,MATCH($C965,'Policy Characteristics'!$C:$C,0))),"",INDEX('Policy Characteristics'!D:D,MATCH($C965,'Policy Characteristics'!$C:$C,0)))</f>
        <v>Industry Energy Efficiency Standards</v>
      </c>
      <c r="K965" s="293" t="str">
        <f>IF(ISBLANK(INDEX('Policy Characteristics'!E:E,MATCH($C965,'Policy Characteristics'!$C:$C,0))),"",INDEX('Policy Characteristics'!E:E,MATCH($C965,'Policy Characteristics'!$C:$C,0)))</f>
        <v>indst efficiency standards</v>
      </c>
      <c r="L965" s="237">
        <f>IF(ISBLANK(INDEX('Policy Characteristics'!F:F,MATCH($C965,'Policy Characteristics'!$C:$C,0))),"",INDEX('Policy Characteristics'!F:F,MATCH($C965,'Policy Characteristics'!$C:$C,0)))</f>
        <v>0</v>
      </c>
      <c r="M965" s="237">
        <f>IF(ISBLANK(INDEX('Policy Characteristics'!G:G,MATCH($C965,'Policy Characteristics'!$C:$C,0))),"",INDEX('Policy Characteristics'!G:G,MATCH($C965,'Policy Characteristics'!$C:$C,0)))</f>
        <v>0.25</v>
      </c>
      <c r="N965" s="237">
        <f>IF(ISBLANK(INDEX('Policy Characteristics'!H:H,MATCH($C965,'Policy Characteristics'!$C:$C,0))),"",INDEX('Policy Characteristics'!H:H,MATCH($C965,'Policy Characteristics'!$C:$C,0)))</f>
        <v>0.01</v>
      </c>
      <c r="O965" s="293" t="str">
        <f>IF(ISBLANK(INDEX('Policy Characteristics'!I:I,MATCH($C965,'Policy Characteristics'!$C:$C,0))),"",INDEX('Policy Characteristics'!I:I,MATCH($C965,'Policy Characteristics'!$C:$C,0)))</f>
        <v>% reduction in energy use</v>
      </c>
      <c r="P965" s="293"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5" s="293" t="str">
        <f>IF(ISBLANK(INDEX('Policy Characteristics'!K:K,MATCH($C965,'Policy Characteristics'!$C:$C,0))),"",INDEX('Policy Characteristics'!K:K,MATCH($C965,'Policy Characteristics'!$C:$C,0)))</f>
        <v>industry-ag-main.html#eff-stds</v>
      </c>
      <c r="R965" s="293" t="str">
        <f>IF(ISBLANK(INDEX('Policy Characteristics'!L:L,MATCH($C965,'Policy Characteristics'!$C:$C,0))),"",INDEX('Policy Characteristics'!L:L,MATCH($C965,'Policy Characteristics'!$C:$C,0)))</f>
        <v>industry-energy-efficiency-standards.html</v>
      </c>
    </row>
    <row r="966" spans="1:18" s="293" customFormat="1" x14ac:dyDescent="0.25">
      <c r="A966" s="293" t="str">
        <f>IF(ISBLANK(INDEX('Policy Characteristics'!A:A,MATCH($C966,'Policy Characteristics'!$C:$C,0))),"",INDEX('Policy Characteristics'!A:A,MATCH($C966,'Policy Characteristics'!$C:$C,0)))</f>
        <v>Industry</v>
      </c>
      <c r="B966" s="294" t="str">
        <f>IF(ISBLANK(INDEX('Policy Characteristics'!B:B,MATCH($C966,'Policy Characteristics'!$C:$C,0))),"",INDEX('Policy Characteristics'!B:B,MATCH($C966,'Policy Characteristics'!$C:$C,0)))</f>
        <v>Industry Energy Efficiency Standards</v>
      </c>
      <c r="C966" s="293" t="str">
        <f t="shared" si="41"/>
        <v>Percentage Improvement in Eqpt Efficiency Standards above BAU</v>
      </c>
      <c r="D966" s="299" t="s">
        <v>783</v>
      </c>
      <c r="E966" s="298" t="s">
        <v>811</v>
      </c>
      <c r="F966" t="s">
        <v>784</v>
      </c>
      <c r="G966" s="298" t="s">
        <v>823</v>
      </c>
      <c r="H966" s="20">
        <v>1176</v>
      </c>
      <c r="I966" s="295" t="s">
        <v>650</v>
      </c>
      <c r="J966" s="296" t="str">
        <f>IF(ISBLANK(INDEX('Policy Characteristics'!D:D,MATCH($C966,'Policy Characteristics'!$C:$C,0))),"",INDEX('Policy Characteristics'!D:D,MATCH($C966,'Policy Characteristics'!$C:$C,0)))</f>
        <v>Industry Energy Efficiency Standards</v>
      </c>
      <c r="K966" s="293" t="str">
        <f>IF(ISBLANK(INDEX('Policy Characteristics'!E:E,MATCH($C966,'Policy Characteristics'!$C:$C,0))),"",INDEX('Policy Characteristics'!E:E,MATCH($C966,'Policy Characteristics'!$C:$C,0)))</f>
        <v>indst efficiency standards</v>
      </c>
      <c r="L966" s="237">
        <f>IF(ISBLANK(INDEX('Policy Characteristics'!F:F,MATCH($C966,'Policy Characteristics'!$C:$C,0))),"",INDEX('Policy Characteristics'!F:F,MATCH($C966,'Policy Characteristics'!$C:$C,0)))</f>
        <v>0</v>
      </c>
      <c r="M966" s="237">
        <f>IF(ISBLANK(INDEX('Policy Characteristics'!G:G,MATCH($C966,'Policy Characteristics'!$C:$C,0))),"",INDEX('Policy Characteristics'!G:G,MATCH($C966,'Policy Characteristics'!$C:$C,0)))</f>
        <v>0.25</v>
      </c>
      <c r="N966" s="237">
        <f>IF(ISBLANK(INDEX('Policy Characteristics'!H:H,MATCH($C966,'Policy Characteristics'!$C:$C,0))),"",INDEX('Policy Characteristics'!H:H,MATCH($C966,'Policy Characteristics'!$C:$C,0)))</f>
        <v>0.01</v>
      </c>
      <c r="O966" s="293" t="str">
        <f>IF(ISBLANK(INDEX('Policy Characteristics'!I:I,MATCH($C966,'Policy Characteristics'!$C:$C,0))),"",INDEX('Policy Characteristics'!I:I,MATCH($C966,'Policy Characteristics'!$C:$C,0)))</f>
        <v>% reduction in energy use</v>
      </c>
      <c r="P966" s="293"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6" s="293" t="str">
        <f>IF(ISBLANK(INDEX('Policy Characteristics'!K:K,MATCH($C966,'Policy Characteristics'!$C:$C,0))),"",INDEX('Policy Characteristics'!K:K,MATCH($C966,'Policy Characteristics'!$C:$C,0)))</f>
        <v>industry-ag-main.html#eff-stds</v>
      </c>
      <c r="R966" s="293" t="str">
        <f>IF(ISBLANK(INDEX('Policy Characteristics'!L:L,MATCH($C966,'Policy Characteristics'!$C:$C,0))),"",INDEX('Policy Characteristics'!L:L,MATCH($C966,'Policy Characteristics'!$C:$C,0)))</f>
        <v>industry-energy-efficiency-standards.html</v>
      </c>
    </row>
    <row r="967" spans="1:18" s="293" customFormat="1" x14ac:dyDescent="0.25">
      <c r="A967" s="293" t="str">
        <f>IF(ISBLANK(INDEX('Policy Characteristics'!A:A,MATCH($C967,'Policy Characteristics'!$C:$C,0))),"",INDEX('Policy Characteristics'!A:A,MATCH($C967,'Policy Characteristics'!$C:$C,0)))</f>
        <v>Industry</v>
      </c>
      <c r="B967" s="294" t="str">
        <f>IF(ISBLANK(INDEX('Policy Characteristics'!B:B,MATCH($C967,'Policy Characteristics'!$C:$C,0))),"",INDEX('Policy Characteristics'!B:B,MATCH($C967,'Policy Characteristics'!$C:$C,0)))</f>
        <v>Industry Energy Efficiency Standards</v>
      </c>
      <c r="C967" s="293" t="str">
        <f t="shared" si="41"/>
        <v>Percentage Improvement in Eqpt Efficiency Standards above BAU</v>
      </c>
      <c r="D967" s="299" t="s">
        <v>783</v>
      </c>
      <c r="E967" s="298" t="s">
        <v>813</v>
      </c>
      <c r="F967" t="s">
        <v>784</v>
      </c>
      <c r="G967" s="298" t="s">
        <v>824</v>
      </c>
      <c r="H967" s="20">
        <v>1177</v>
      </c>
      <c r="I967" s="295" t="s">
        <v>660</v>
      </c>
      <c r="J967" s="296" t="str">
        <f>IF(ISBLANK(INDEX('Policy Characteristics'!D:D,MATCH($C967,'Policy Characteristics'!$C:$C,0))),"",INDEX('Policy Characteristics'!D:D,MATCH($C967,'Policy Characteristics'!$C:$C,0)))</f>
        <v>Industry Energy Efficiency Standards</v>
      </c>
      <c r="K967" s="293" t="str">
        <f>IF(ISBLANK(INDEX('Policy Characteristics'!E:E,MATCH($C967,'Policy Characteristics'!$C:$C,0))),"",INDEX('Policy Characteristics'!E:E,MATCH($C967,'Policy Characteristics'!$C:$C,0)))</f>
        <v>indst efficiency standards</v>
      </c>
      <c r="L967" s="237">
        <f>IF(ISBLANK(INDEX('Policy Characteristics'!F:F,MATCH($C967,'Policy Characteristics'!$C:$C,0))),"",INDEX('Policy Characteristics'!F:F,MATCH($C967,'Policy Characteristics'!$C:$C,0)))</f>
        <v>0</v>
      </c>
      <c r="M967" s="237">
        <f>IF(ISBLANK(INDEX('Policy Characteristics'!G:G,MATCH($C967,'Policy Characteristics'!$C:$C,0))),"",INDEX('Policy Characteristics'!G:G,MATCH($C967,'Policy Characteristics'!$C:$C,0)))</f>
        <v>0.25</v>
      </c>
      <c r="N967" s="237">
        <f>IF(ISBLANK(INDEX('Policy Characteristics'!H:H,MATCH($C967,'Policy Characteristics'!$C:$C,0))),"",INDEX('Policy Characteristics'!H:H,MATCH($C967,'Policy Characteristics'!$C:$C,0)))</f>
        <v>0.01</v>
      </c>
      <c r="O967" s="293" t="str">
        <f>IF(ISBLANK(INDEX('Policy Characteristics'!I:I,MATCH($C967,'Policy Characteristics'!$C:$C,0))),"",INDEX('Policy Characteristics'!I:I,MATCH($C967,'Policy Characteristics'!$C:$C,0)))</f>
        <v>% reduction in energy use</v>
      </c>
      <c r="P967" s="293"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7" s="293" t="str">
        <f>IF(ISBLANK(INDEX('Policy Characteristics'!K:K,MATCH($C967,'Policy Characteristics'!$C:$C,0))),"",INDEX('Policy Characteristics'!K:K,MATCH($C967,'Policy Characteristics'!$C:$C,0)))</f>
        <v>industry-ag-main.html#eff-stds</v>
      </c>
      <c r="R967" s="293" t="str">
        <f>IF(ISBLANK(INDEX('Policy Characteristics'!L:L,MATCH($C967,'Policy Characteristics'!$C:$C,0))),"",INDEX('Policy Characteristics'!L:L,MATCH($C967,'Policy Characteristics'!$C:$C,0)))</f>
        <v>industry-energy-efficiency-standards.html</v>
      </c>
    </row>
    <row r="968" spans="1:18" s="293" customFormat="1" x14ac:dyDescent="0.25">
      <c r="A968" s="293" t="str">
        <f>IF(ISBLANK(INDEX('Policy Characteristics'!A:A,MATCH($C968,'Policy Characteristics'!$C:$C,0))),"",INDEX('Policy Characteristics'!A:A,MATCH($C968,'Policy Characteristics'!$C:$C,0)))</f>
        <v>Industry</v>
      </c>
      <c r="B968" s="294" t="str">
        <f>IF(ISBLANK(INDEX('Policy Characteristics'!B:B,MATCH($C968,'Policy Characteristics'!$C:$C,0))),"",INDEX('Policy Characteristics'!B:B,MATCH($C968,'Policy Characteristics'!$C:$C,0)))</f>
        <v>Industry Energy Efficiency Standards</v>
      </c>
      <c r="C968" s="293" t="str">
        <f t="shared" si="41"/>
        <v>Percentage Improvement in Eqpt Efficiency Standards above BAU</v>
      </c>
      <c r="D968" s="299" t="s">
        <v>785</v>
      </c>
      <c r="E968" s="298" t="s">
        <v>795</v>
      </c>
      <c r="F968" t="s">
        <v>786</v>
      </c>
      <c r="G968" s="298" t="s">
        <v>815</v>
      </c>
      <c r="H968" s="20">
        <v>1178</v>
      </c>
      <c r="I968" s="297" t="s">
        <v>660</v>
      </c>
      <c r="J968" s="296" t="str">
        <f>IF(ISBLANK(INDEX('Policy Characteristics'!D:D,MATCH($C968,'Policy Characteristics'!$C:$C,0))),"",INDEX('Policy Characteristics'!D:D,MATCH($C968,'Policy Characteristics'!$C:$C,0)))</f>
        <v>Industry Energy Efficiency Standards</v>
      </c>
      <c r="K968" s="293" t="str">
        <f>IF(ISBLANK(INDEX('Policy Characteristics'!E:E,MATCH($C968,'Policy Characteristics'!$C:$C,0))),"",INDEX('Policy Characteristics'!E:E,MATCH($C968,'Policy Characteristics'!$C:$C,0)))</f>
        <v>indst efficiency standards</v>
      </c>
      <c r="L968" s="237">
        <f>IF(ISBLANK(INDEX('Policy Characteristics'!F:F,MATCH($C968,'Policy Characteristics'!$C:$C,0))),"",INDEX('Policy Characteristics'!F:F,MATCH($C968,'Policy Characteristics'!$C:$C,0)))</f>
        <v>0</v>
      </c>
      <c r="M968" s="237">
        <f>IF(ISBLANK(INDEX('Policy Characteristics'!G:G,MATCH($C968,'Policy Characteristics'!$C:$C,0))),"",INDEX('Policy Characteristics'!G:G,MATCH($C968,'Policy Characteristics'!$C:$C,0)))</f>
        <v>0.25</v>
      </c>
      <c r="N968" s="237">
        <f>IF(ISBLANK(INDEX('Policy Characteristics'!H:H,MATCH($C968,'Policy Characteristics'!$C:$C,0))),"",INDEX('Policy Characteristics'!H:H,MATCH($C968,'Policy Characteristics'!$C:$C,0)))</f>
        <v>0.01</v>
      </c>
      <c r="O968" s="293" t="str">
        <f>IF(ISBLANK(INDEX('Policy Characteristics'!I:I,MATCH($C968,'Policy Characteristics'!$C:$C,0))),"",INDEX('Policy Characteristics'!I:I,MATCH($C968,'Policy Characteristics'!$C:$C,0)))</f>
        <v>% reduction in energy use</v>
      </c>
      <c r="P968" s="293"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8" s="293" t="str">
        <f>IF(ISBLANK(INDEX('Policy Characteristics'!K:K,MATCH($C968,'Policy Characteristics'!$C:$C,0))),"",INDEX('Policy Characteristics'!K:K,MATCH($C968,'Policy Characteristics'!$C:$C,0)))</f>
        <v>industry-ag-main.html#eff-stds</v>
      </c>
      <c r="R968" s="293" t="str">
        <f>IF(ISBLANK(INDEX('Policy Characteristics'!L:L,MATCH($C968,'Policy Characteristics'!$C:$C,0))),"",INDEX('Policy Characteristics'!L:L,MATCH($C968,'Policy Characteristics'!$C:$C,0)))</f>
        <v>industry-energy-efficiency-standards.html</v>
      </c>
    </row>
    <row r="969" spans="1:18" s="293" customFormat="1" x14ac:dyDescent="0.25">
      <c r="A969" s="293" t="str">
        <f>IF(ISBLANK(INDEX('Policy Characteristics'!A:A,MATCH($C969,'Policy Characteristics'!$C:$C,0))),"",INDEX('Policy Characteristics'!A:A,MATCH($C969,'Policy Characteristics'!$C:$C,0)))</f>
        <v>Industry</v>
      </c>
      <c r="B969" s="294" t="str">
        <f>IF(ISBLANK(INDEX('Policy Characteristics'!B:B,MATCH($C969,'Policy Characteristics'!$C:$C,0))),"",INDEX('Policy Characteristics'!B:B,MATCH($C969,'Policy Characteristics'!$C:$C,0)))</f>
        <v>Industry Energy Efficiency Standards</v>
      </c>
      <c r="C969" s="293" t="str">
        <f t="shared" si="41"/>
        <v>Percentage Improvement in Eqpt Efficiency Standards above BAU</v>
      </c>
      <c r="D969" s="299" t="s">
        <v>785</v>
      </c>
      <c r="E969" s="298" t="s">
        <v>797</v>
      </c>
      <c r="F969" t="s">
        <v>786</v>
      </c>
      <c r="G969" s="298" t="s">
        <v>816</v>
      </c>
      <c r="H969" s="20">
        <v>1179</v>
      </c>
      <c r="I969" s="295" t="s">
        <v>660</v>
      </c>
      <c r="J969" s="296" t="str">
        <f>IF(ISBLANK(INDEX('Policy Characteristics'!D:D,MATCH($C969,'Policy Characteristics'!$C:$C,0))),"",INDEX('Policy Characteristics'!D:D,MATCH($C969,'Policy Characteristics'!$C:$C,0)))</f>
        <v>Industry Energy Efficiency Standards</v>
      </c>
      <c r="K969" s="293" t="str">
        <f>IF(ISBLANK(INDEX('Policy Characteristics'!E:E,MATCH($C969,'Policy Characteristics'!$C:$C,0))),"",INDEX('Policy Characteristics'!E:E,MATCH($C969,'Policy Characteristics'!$C:$C,0)))</f>
        <v>indst efficiency standards</v>
      </c>
      <c r="L969" s="237">
        <f>IF(ISBLANK(INDEX('Policy Characteristics'!F:F,MATCH($C969,'Policy Characteristics'!$C:$C,0))),"",INDEX('Policy Characteristics'!F:F,MATCH($C969,'Policy Characteristics'!$C:$C,0)))</f>
        <v>0</v>
      </c>
      <c r="M969" s="237">
        <f>IF(ISBLANK(INDEX('Policy Characteristics'!G:G,MATCH($C969,'Policy Characteristics'!$C:$C,0))),"",INDEX('Policy Characteristics'!G:G,MATCH($C969,'Policy Characteristics'!$C:$C,0)))</f>
        <v>0.25</v>
      </c>
      <c r="N969" s="237">
        <f>IF(ISBLANK(INDEX('Policy Characteristics'!H:H,MATCH($C969,'Policy Characteristics'!$C:$C,0))),"",INDEX('Policy Characteristics'!H:H,MATCH($C969,'Policy Characteristics'!$C:$C,0)))</f>
        <v>0.01</v>
      </c>
      <c r="O969" s="293" t="str">
        <f>IF(ISBLANK(INDEX('Policy Characteristics'!I:I,MATCH($C969,'Policy Characteristics'!$C:$C,0))),"",INDEX('Policy Characteristics'!I:I,MATCH($C969,'Policy Characteristics'!$C:$C,0)))</f>
        <v>% reduction in energy use</v>
      </c>
      <c r="P969" s="293"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9" s="293" t="str">
        <f>IF(ISBLANK(INDEX('Policy Characteristics'!K:K,MATCH($C969,'Policy Characteristics'!$C:$C,0))),"",INDEX('Policy Characteristics'!K:K,MATCH($C969,'Policy Characteristics'!$C:$C,0)))</f>
        <v>industry-ag-main.html#eff-stds</v>
      </c>
      <c r="R969" s="293" t="str">
        <f>IF(ISBLANK(INDEX('Policy Characteristics'!L:L,MATCH($C969,'Policy Characteristics'!$C:$C,0))),"",INDEX('Policy Characteristics'!L:L,MATCH($C969,'Policy Characteristics'!$C:$C,0)))</f>
        <v>industry-energy-efficiency-standards.html</v>
      </c>
    </row>
    <row r="970" spans="1:18" s="293" customFormat="1" x14ac:dyDescent="0.25">
      <c r="A970" s="293" t="str">
        <f>IF(ISBLANK(INDEX('Policy Characteristics'!A:A,MATCH($C970,'Policy Characteristics'!$C:$C,0))),"",INDEX('Policy Characteristics'!A:A,MATCH($C970,'Policy Characteristics'!$C:$C,0)))</f>
        <v>Industry</v>
      </c>
      <c r="B970" s="294" t="str">
        <f>IF(ISBLANK(INDEX('Policy Characteristics'!B:B,MATCH($C970,'Policy Characteristics'!$C:$C,0))),"",INDEX('Policy Characteristics'!B:B,MATCH($C970,'Policy Characteristics'!$C:$C,0)))</f>
        <v>Industry Energy Efficiency Standards</v>
      </c>
      <c r="C970" s="293" t="str">
        <f t="shared" si="41"/>
        <v>Percentage Improvement in Eqpt Efficiency Standards above BAU</v>
      </c>
      <c r="D970" s="299" t="s">
        <v>785</v>
      </c>
      <c r="E970" s="298" t="s">
        <v>799</v>
      </c>
      <c r="F970" t="s">
        <v>786</v>
      </c>
      <c r="G970" s="298" t="s">
        <v>817</v>
      </c>
      <c r="H970" s="20">
        <v>1180</v>
      </c>
      <c r="I970" s="295" t="s">
        <v>650</v>
      </c>
      <c r="J970" s="296" t="str">
        <f>IF(ISBLANK(INDEX('Policy Characteristics'!D:D,MATCH($C970,'Policy Characteristics'!$C:$C,0))),"",INDEX('Policy Characteristics'!D:D,MATCH($C970,'Policy Characteristics'!$C:$C,0)))</f>
        <v>Industry Energy Efficiency Standards</v>
      </c>
      <c r="K970" s="293" t="str">
        <f>IF(ISBLANK(INDEX('Policy Characteristics'!E:E,MATCH($C970,'Policy Characteristics'!$C:$C,0))),"",INDEX('Policy Characteristics'!E:E,MATCH($C970,'Policy Characteristics'!$C:$C,0)))</f>
        <v>indst efficiency standards</v>
      </c>
      <c r="L970" s="237">
        <f>IF(ISBLANK(INDEX('Policy Characteristics'!F:F,MATCH($C970,'Policy Characteristics'!$C:$C,0))),"",INDEX('Policy Characteristics'!F:F,MATCH($C970,'Policy Characteristics'!$C:$C,0)))</f>
        <v>0</v>
      </c>
      <c r="M970" s="237">
        <f>IF(ISBLANK(INDEX('Policy Characteristics'!G:G,MATCH($C970,'Policy Characteristics'!$C:$C,0))),"",INDEX('Policy Characteristics'!G:G,MATCH($C970,'Policy Characteristics'!$C:$C,0)))</f>
        <v>0.25</v>
      </c>
      <c r="N970" s="237">
        <f>IF(ISBLANK(INDEX('Policy Characteristics'!H:H,MATCH($C970,'Policy Characteristics'!$C:$C,0))),"",INDEX('Policy Characteristics'!H:H,MATCH($C970,'Policy Characteristics'!$C:$C,0)))</f>
        <v>0.01</v>
      </c>
      <c r="O970" s="293" t="str">
        <f>IF(ISBLANK(INDEX('Policy Characteristics'!I:I,MATCH($C970,'Policy Characteristics'!$C:$C,0))),"",INDEX('Policy Characteristics'!I:I,MATCH($C970,'Policy Characteristics'!$C:$C,0)))</f>
        <v>% reduction in energy use</v>
      </c>
      <c r="P970" s="293"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0" s="293" t="str">
        <f>IF(ISBLANK(INDEX('Policy Characteristics'!K:K,MATCH($C970,'Policy Characteristics'!$C:$C,0))),"",INDEX('Policy Characteristics'!K:K,MATCH($C970,'Policy Characteristics'!$C:$C,0)))</f>
        <v>industry-ag-main.html#eff-stds</v>
      </c>
      <c r="R970" s="293" t="str">
        <f>IF(ISBLANK(INDEX('Policy Characteristics'!L:L,MATCH($C970,'Policy Characteristics'!$C:$C,0))),"",INDEX('Policy Characteristics'!L:L,MATCH($C970,'Policy Characteristics'!$C:$C,0)))</f>
        <v>industry-energy-efficiency-standards.html</v>
      </c>
    </row>
    <row r="971" spans="1:18" s="293" customFormat="1" x14ac:dyDescent="0.25">
      <c r="A971" s="293" t="str">
        <f>IF(ISBLANK(INDEX('Policy Characteristics'!A:A,MATCH($C971,'Policy Characteristics'!$C:$C,0))),"",INDEX('Policy Characteristics'!A:A,MATCH($C971,'Policy Characteristics'!$C:$C,0)))</f>
        <v>Industry</v>
      </c>
      <c r="B971" s="294" t="str">
        <f>IF(ISBLANK(INDEX('Policy Characteristics'!B:B,MATCH($C971,'Policy Characteristics'!$C:$C,0))),"",INDEX('Policy Characteristics'!B:B,MATCH($C971,'Policy Characteristics'!$C:$C,0)))</f>
        <v>Industry Energy Efficiency Standards</v>
      </c>
      <c r="C971" s="293" t="str">
        <f t="shared" si="41"/>
        <v>Percentage Improvement in Eqpt Efficiency Standards above BAU</v>
      </c>
      <c r="D971" s="299" t="s">
        <v>785</v>
      </c>
      <c r="E971" s="298" t="s">
        <v>801</v>
      </c>
      <c r="F971" t="s">
        <v>786</v>
      </c>
      <c r="G971" s="298" t="s">
        <v>818</v>
      </c>
      <c r="H971" s="20">
        <v>1181</v>
      </c>
      <c r="I971" s="295" t="s">
        <v>660</v>
      </c>
      <c r="J971" s="296" t="str">
        <f>IF(ISBLANK(INDEX('Policy Characteristics'!D:D,MATCH($C971,'Policy Characteristics'!$C:$C,0))),"",INDEX('Policy Characteristics'!D:D,MATCH($C971,'Policy Characteristics'!$C:$C,0)))</f>
        <v>Industry Energy Efficiency Standards</v>
      </c>
      <c r="K971" s="293" t="str">
        <f>IF(ISBLANK(INDEX('Policy Characteristics'!E:E,MATCH($C971,'Policy Characteristics'!$C:$C,0))),"",INDEX('Policy Characteristics'!E:E,MATCH($C971,'Policy Characteristics'!$C:$C,0)))</f>
        <v>indst efficiency standards</v>
      </c>
      <c r="L971" s="237">
        <f>IF(ISBLANK(INDEX('Policy Characteristics'!F:F,MATCH($C971,'Policy Characteristics'!$C:$C,0))),"",INDEX('Policy Characteristics'!F:F,MATCH($C971,'Policy Characteristics'!$C:$C,0)))</f>
        <v>0</v>
      </c>
      <c r="M971" s="237">
        <f>IF(ISBLANK(INDEX('Policy Characteristics'!G:G,MATCH($C971,'Policy Characteristics'!$C:$C,0))),"",INDEX('Policy Characteristics'!G:G,MATCH($C971,'Policy Characteristics'!$C:$C,0)))</f>
        <v>0.25</v>
      </c>
      <c r="N971" s="237">
        <f>IF(ISBLANK(INDEX('Policy Characteristics'!H:H,MATCH($C971,'Policy Characteristics'!$C:$C,0))),"",INDEX('Policy Characteristics'!H:H,MATCH($C971,'Policy Characteristics'!$C:$C,0)))</f>
        <v>0.01</v>
      </c>
      <c r="O971" s="293" t="str">
        <f>IF(ISBLANK(INDEX('Policy Characteristics'!I:I,MATCH($C971,'Policy Characteristics'!$C:$C,0))),"",INDEX('Policy Characteristics'!I:I,MATCH($C971,'Policy Characteristics'!$C:$C,0)))</f>
        <v>% reduction in energy use</v>
      </c>
      <c r="P971" s="293"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1" s="293" t="str">
        <f>IF(ISBLANK(INDEX('Policy Characteristics'!K:K,MATCH($C971,'Policy Characteristics'!$C:$C,0))),"",INDEX('Policy Characteristics'!K:K,MATCH($C971,'Policy Characteristics'!$C:$C,0)))</f>
        <v>industry-ag-main.html#eff-stds</v>
      </c>
      <c r="R971" s="293" t="str">
        <f>IF(ISBLANK(INDEX('Policy Characteristics'!L:L,MATCH($C971,'Policy Characteristics'!$C:$C,0))),"",INDEX('Policy Characteristics'!L:L,MATCH($C971,'Policy Characteristics'!$C:$C,0)))</f>
        <v>industry-energy-efficiency-standards.html</v>
      </c>
    </row>
    <row r="972" spans="1:18" s="293" customFormat="1" x14ac:dyDescent="0.25">
      <c r="A972" s="293" t="str">
        <f>IF(ISBLANK(INDEX('Policy Characteristics'!A:A,MATCH($C972,'Policy Characteristics'!$C:$C,0))),"",INDEX('Policy Characteristics'!A:A,MATCH($C972,'Policy Characteristics'!$C:$C,0)))</f>
        <v>Industry</v>
      </c>
      <c r="B972" s="294" t="str">
        <f>IF(ISBLANK(INDEX('Policy Characteristics'!B:B,MATCH($C972,'Policy Characteristics'!$C:$C,0))),"",INDEX('Policy Characteristics'!B:B,MATCH($C972,'Policy Characteristics'!$C:$C,0)))</f>
        <v>Industry Energy Efficiency Standards</v>
      </c>
      <c r="C972" s="293" t="str">
        <f t="shared" si="41"/>
        <v>Percentage Improvement in Eqpt Efficiency Standards above BAU</v>
      </c>
      <c r="D972" s="299" t="s">
        <v>785</v>
      </c>
      <c r="E972" s="298" t="s">
        <v>803</v>
      </c>
      <c r="F972" t="s">
        <v>786</v>
      </c>
      <c r="G972" s="298" t="s">
        <v>819</v>
      </c>
      <c r="H972" s="20">
        <v>1182</v>
      </c>
      <c r="I972" s="295" t="s">
        <v>660</v>
      </c>
      <c r="J972" s="296" t="str">
        <f>IF(ISBLANK(INDEX('Policy Characteristics'!D:D,MATCH($C972,'Policy Characteristics'!$C:$C,0))),"",INDEX('Policy Characteristics'!D:D,MATCH($C972,'Policy Characteristics'!$C:$C,0)))</f>
        <v>Industry Energy Efficiency Standards</v>
      </c>
      <c r="K972" s="293" t="str">
        <f>IF(ISBLANK(INDEX('Policy Characteristics'!E:E,MATCH($C972,'Policy Characteristics'!$C:$C,0))),"",INDEX('Policy Characteristics'!E:E,MATCH($C972,'Policy Characteristics'!$C:$C,0)))</f>
        <v>indst efficiency standards</v>
      </c>
      <c r="L972" s="237">
        <f>IF(ISBLANK(INDEX('Policy Characteristics'!F:F,MATCH($C972,'Policy Characteristics'!$C:$C,0))),"",INDEX('Policy Characteristics'!F:F,MATCH($C972,'Policy Characteristics'!$C:$C,0)))</f>
        <v>0</v>
      </c>
      <c r="M972" s="237">
        <f>IF(ISBLANK(INDEX('Policy Characteristics'!G:G,MATCH($C972,'Policy Characteristics'!$C:$C,0))),"",INDEX('Policy Characteristics'!G:G,MATCH($C972,'Policy Characteristics'!$C:$C,0)))</f>
        <v>0.25</v>
      </c>
      <c r="N972" s="237">
        <f>IF(ISBLANK(INDEX('Policy Characteristics'!H:H,MATCH($C972,'Policy Characteristics'!$C:$C,0))),"",INDEX('Policy Characteristics'!H:H,MATCH($C972,'Policy Characteristics'!$C:$C,0)))</f>
        <v>0.01</v>
      </c>
      <c r="O972" s="293" t="str">
        <f>IF(ISBLANK(INDEX('Policy Characteristics'!I:I,MATCH($C972,'Policy Characteristics'!$C:$C,0))),"",INDEX('Policy Characteristics'!I:I,MATCH($C972,'Policy Characteristics'!$C:$C,0)))</f>
        <v>% reduction in energy use</v>
      </c>
      <c r="P972" s="293"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2" s="293" t="str">
        <f>IF(ISBLANK(INDEX('Policy Characteristics'!K:K,MATCH($C972,'Policy Characteristics'!$C:$C,0))),"",INDEX('Policy Characteristics'!K:K,MATCH($C972,'Policy Characteristics'!$C:$C,0)))</f>
        <v>industry-ag-main.html#eff-stds</v>
      </c>
      <c r="R972" s="293" t="str">
        <f>IF(ISBLANK(INDEX('Policy Characteristics'!L:L,MATCH($C972,'Policy Characteristics'!$C:$C,0))),"",INDEX('Policy Characteristics'!L:L,MATCH($C972,'Policy Characteristics'!$C:$C,0)))</f>
        <v>industry-energy-efficiency-standards.html</v>
      </c>
    </row>
    <row r="973" spans="1:18" s="293" customFormat="1" x14ac:dyDescent="0.25">
      <c r="A973" s="293" t="str">
        <f>IF(ISBLANK(INDEX('Policy Characteristics'!A:A,MATCH($C973,'Policy Characteristics'!$C:$C,0))),"",INDEX('Policy Characteristics'!A:A,MATCH($C973,'Policy Characteristics'!$C:$C,0)))</f>
        <v>Industry</v>
      </c>
      <c r="B973" s="294" t="str">
        <f>IF(ISBLANK(INDEX('Policy Characteristics'!B:B,MATCH($C973,'Policy Characteristics'!$C:$C,0))),"",INDEX('Policy Characteristics'!B:B,MATCH($C973,'Policy Characteristics'!$C:$C,0)))</f>
        <v>Industry Energy Efficiency Standards</v>
      </c>
      <c r="C973" s="293" t="str">
        <f t="shared" si="41"/>
        <v>Percentage Improvement in Eqpt Efficiency Standards above BAU</v>
      </c>
      <c r="D973" s="299" t="s">
        <v>785</v>
      </c>
      <c r="E973" s="298" t="s">
        <v>805</v>
      </c>
      <c r="F973" t="s">
        <v>786</v>
      </c>
      <c r="G973" s="298" t="s">
        <v>820</v>
      </c>
      <c r="H973" s="20">
        <v>1183</v>
      </c>
      <c r="I973" s="295" t="s">
        <v>660</v>
      </c>
      <c r="J973" s="296" t="str">
        <f>IF(ISBLANK(INDEX('Policy Characteristics'!D:D,MATCH($C973,'Policy Characteristics'!$C:$C,0))),"",INDEX('Policy Characteristics'!D:D,MATCH($C973,'Policy Characteristics'!$C:$C,0)))</f>
        <v>Industry Energy Efficiency Standards</v>
      </c>
      <c r="K973" s="293" t="str">
        <f>IF(ISBLANK(INDEX('Policy Characteristics'!E:E,MATCH($C973,'Policy Characteristics'!$C:$C,0))),"",INDEX('Policy Characteristics'!E:E,MATCH($C973,'Policy Characteristics'!$C:$C,0)))</f>
        <v>indst efficiency standards</v>
      </c>
      <c r="L973" s="237">
        <f>IF(ISBLANK(INDEX('Policy Characteristics'!F:F,MATCH($C973,'Policy Characteristics'!$C:$C,0))),"",INDEX('Policy Characteristics'!F:F,MATCH($C973,'Policy Characteristics'!$C:$C,0)))</f>
        <v>0</v>
      </c>
      <c r="M973" s="237">
        <f>IF(ISBLANK(INDEX('Policy Characteristics'!G:G,MATCH($C973,'Policy Characteristics'!$C:$C,0))),"",INDEX('Policy Characteristics'!G:G,MATCH($C973,'Policy Characteristics'!$C:$C,0)))</f>
        <v>0.25</v>
      </c>
      <c r="N973" s="237">
        <f>IF(ISBLANK(INDEX('Policy Characteristics'!H:H,MATCH($C973,'Policy Characteristics'!$C:$C,0))),"",INDEX('Policy Characteristics'!H:H,MATCH($C973,'Policy Characteristics'!$C:$C,0)))</f>
        <v>0.01</v>
      </c>
      <c r="O973" s="293" t="str">
        <f>IF(ISBLANK(INDEX('Policy Characteristics'!I:I,MATCH($C973,'Policy Characteristics'!$C:$C,0))),"",INDEX('Policy Characteristics'!I:I,MATCH($C973,'Policy Characteristics'!$C:$C,0)))</f>
        <v>% reduction in energy use</v>
      </c>
      <c r="P973" s="293"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3" s="293" t="str">
        <f>IF(ISBLANK(INDEX('Policy Characteristics'!K:K,MATCH($C973,'Policy Characteristics'!$C:$C,0))),"",INDEX('Policy Characteristics'!K:K,MATCH($C973,'Policy Characteristics'!$C:$C,0)))</f>
        <v>industry-ag-main.html#eff-stds</v>
      </c>
      <c r="R973" s="293" t="str">
        <f>IF(ISBLANK(INDEX('Policy Characteristics'!L:L,MATCH($C973,'Policy Characteristics'!$C:$C,0))),"",INDEX('Policy Characteristics'!L:L,MATCH($C973,'Policy Characteristics'!$C:$C,0)))</f>
        <v>industry-energy-efficiency-standards.html</v>
      </c>
    </row>
    <row r="974" spans="1:18" s="293" customFormat="1" x14ac:dyDescent="0.25">
      <c r="A974" s="293" t="str">
        <f>IF(ISBLANK(INDEX('Policy Characteristics'!A:A,MATCH($C974,'Policy Characteristics'!$C:$C,0))),"",INDEX('Policy Characteristics'!A:A,MATCH($C974,'Policy Characteristics'!$C:$C,0)))</f>
        <v>Industry</v>
      </c>
      <c r="B974" s="294" t="str">
        <f>IF(ISBLANK(INDEX('Policy Characteristics'!B:B,MATCH($C974,'Policy Characteristics'!$C:$C,0))),"",INDEX('Policy Characteristics'!B:B,MATCH($C974,'Policy Characteristics'!$C:$C,0)))</f>
        <v>Industry Energy Efficiency Standards</v>
      </c>
      <c r="C974" s="293" t="str">
        <f t="shared" si="41"/>
        <v>Percentage Improvement in Eqpt Efficiency Standards above BAU</v>
      </c>
      <c r="D974" s="299" t="s">
        <v>785</v>
      </c>
      <c r="E974" s="298" t="s">
        <v>807</v>
      </c>
      <c r="F974" t="s">
        <v>786</v>
      </c>
      <c r="G974" s="298" t="s">
        <v>821</v>
      </c>
      <c r="H974" s="20">
        <v>1184</v>
      </c>
      <c r="I974" s="295" t="s">
        <v>660</v>
      </c>
      <c r="J974" s="296" t="str">
        <f>IF(ISBLANK(INDEX('Policy Characteristics'!D:D,MATCH($C974,'Policy Characteristics'!$C:$C,0))),"",INDEX('Policy Characteristics'!D:D,MATCH($C974,'Policy Characteristics'!$C:$C,0)))</f>
        <v>Industry Energy Efficiency Standards</v>
      </c>
      <c r="K974" s="293" t="str">
        <f>IF(ISBLANK(INDEX('Policy Characteristics'!E:E,MATCH($C974,'Policy Characteristics'!$C:$C,0))),"",INDEX('Policy Characteristics'!E:E,MATCH($C974,'Policy Characteristics'!$C:$C,0)))</f>
        <v>indst efficiency standards</v>
      </c>
      <c r="L974" s="237">
        <f>IF(ISBLANK(INDEX('Policy Characteristics'!F:F,MATCH($C974,'Policy Characteristics'!$C:$C,0))),"",INDEX('Policy Characteristics'!F:F,MATCH($C974,'Policy Characteristics'!$C:$C,0)))</f>
        <v>0</v>
      </c>
      <c r="M974" s="237">
        <f>IF(ISBLANK(INDEX('Policy Characteristics'!G:G,MATCH($C974,'Policy Characteristics'!$C:$C,0))),"",INDEX('Policy Characteristics'!G:G,MATCH($C974,'Policy Characteristics'!$C:$C,0)))</f>
        <v>0.25</v>
      </c>
      <c r="N974" s="237">
        <f>IF(ISBLANK(INDEX('Policy Characteristics'!H:H,MATCH($C974,'Policy Characteristics'!$C:$C,0))),"",INDEX('Policy Characteristics'!H:H,MATCH($C974,'Policy Characteristics'!$C:$C,0)))</f>
        <v>0.01</v>
      </c>
      <c r="O974" s="293" t="str">
        <f>IF(ISBLANK(INDEX('Policy Characteristics'!I:I,MATCH($C974,'Policy Characteristics'!$C:$C,0))),"",INDEX('Policy Characteristics'!I:I,MATCH($C974,'Policy Characteristics'!$C:$C,0)))</f>
        <v>% reduction in energy use</v>
      </c>
      <c r="P974" s="293"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4" s="293" t="str">
        <f>IF(ISBLANK(INDEX('Policy Characteristics'!K:K,MATCH($C974,'Policy Characteristics'!$C:$C,0))),"",INDEX('Policy Characteristics'!K:K,MATCH($C974,'Policy Characteristics'!$C:$C,0)))</f>
        <v>industry-ag-main.html#eff-stds</v>
      </c>
      <c r="R974" s="293" t="str">
        <f>IF(ISBLANK(INDEX('Policy Characteristics'!L:L,MATCH($C974,'Policy Characteristics'!$C:$C,0))),"",INDEX('Policy Characteristics'!L:L,MATCH($C974,'Policy Characteristics'!$C:$C,0)))</f>
        <v>industry-energy-efficiency-standards.html</v>
      </c>
    </row>
    <row r="975" spans="1:18" s="293" customFormat="1" x14ac:dyDescent="0.25">
      <c r="A975" s="293" t="str">
        <f>IF(ISBLANK(INDEX('Policy Characteristics'!A:A,MATCH($C975,'Policy Characteristics'!$C:$C,0))),"",INDEX('Policy Characteristics'!A:A,MATCH($C975,'Policy Characteristics'!$C:$C,0)))</f>
        <v>Industry</v>
      </c>
      <c r="B975" s="294" t="str">
        <f>IF(ISBLANK(INDEX('Policy Characteristics'!B:B,MATCH($C975,'Policy Characteristics'!$C:$C,0))),"",INDEX('Policy Characteristics'!B:B,MATCH($C975,'Policy Characteristics'!$C:$C,0)))</f>
        <v>Industry Energy Efficiency Standards</v>
      </c>
      <c r="C975" s="293" t="str">
        <f t="shared" si="41"/>
        <v>Percentage Improvement in Eqpt Efficiency Standards above BAU</v>
      </c>
      <c r="D975" s="299" t="s">
        <v>785</v>
      </c>
      <c r="E975" s="298" t="s">
        <v>809</v>
      </c>
      <c r="F975" t="s">
        <v>786</v>
      </c>
      <c r="G975" s="298" t="s">
        <v>822</v>
      </c>
      <c r="H975" s="20">
        <v>1185</v>
      </c>
      <c r="I975" s="295" t="s">
        <v>660</v>
      </c>
      <c r="J975" s="296" t="str">
        <f>IF(ISBLANK(INDEX('Policy Characteristics'!D:D,MATCH($C975,'Policy Characteristics'!$C:$C,0))),"",INDEX('Policy Characteristics'!D:D,MATCH($C975,'Policy Characteristics'!$C:$C,0)))</f>
        <v>Industry Energy Efficiency Standards</v>
      </c>
      <c r="K975" s="293" t="str">
        <f>IF(ISBLANK(INDEX('Policy Characteristics'!E:E,MATCH($C975,'Policy Characteristics'!$C:$C,0))),"",INDEX('Policy Characteristics'!E:E,MATCH($C975,'Policy Characteristics'!$C:$C,0)))</f>
        <v>indst efficiency standards</v>
      </c>
      <c r="L975" s="237">
        <f>IF(ISBLANK(INDEX('Policy Characteristics'!F:F,MATCH($C975,'Policy Characteristics'!$C:$C,0))),"",INDEX('Policy Characteristics'!F:F,MATCH($C975,'Policy Characteristics'!$C:$C,0)))</f>
        <v>0</v>
      </c>
      <c r="M975" s="237">
        <f>IF(ISBLANK(INDEX('Policy Characteristics'!G:G,MATCH($C975,'Policy Characteristics'!$C:$C,0))),"",INDEX('Policy Characteristics'!G:G,MATCH($C975,'Policy Characteristics'!$C:$C,0)))</f>
        <v>0.25</v>
      </c>
      <c r="N975" s="237">
        <f>IF(ISBLANK(INDEX('Policy Characteristics'!H:H,MATCH($C975,'Policy Characteristics'!$C:$C,0))),"",INDEX('Policy Characteristics'!H:H,MATCH($C975,'Policy Characteristics'!$C:$C,0)))</f>
        <v>0.01</v>
      </c>
      <c r="O975" s="293" t="str">
        <f>IF(ISBLANK(INDEX('Policy Characteristics'!I:I,MATCH($C975,'Policy Characteristics'!$C:$C,0))),"",INDEX('Policy Characteristics'!I:I,MATCH($C975,'Policy Characteristics'!$C:$C,0)))</f>
        <v>% reduction in energy use</v>
      </c>
      <c r="P975" s="293"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5" s="293" t="str">
        <f>IF(ISBLANK(INDEX('Policy Characteristics'!K:K,MATCH($C975,'Policy Characteristics'!$C:$C,0))),"",INDEX('Policy Characteristics'!K:K,MATCH($C975,'Policy Characteristics'!$C:$C,0)))</f>
        <v>industry-ag-main.html#eff-stds</v>
      </c>
      <c r="R975" s="293" t="str">
        <f>IF(ISBLANK(INDEX('Policy Characteristics'!L:L,MATCH($C975,'Policy Characteristics'!$C:$C,0))),"",INDEX('Policy Characteristics'!L:L,MATCH($C975,'Policy Characteristics'!$C:$C,0)))</f>
        <v>industry-energy-efficiency-standards.html</v>
      </c>
    </row>
    <row r="976" spans="1:18" s="293" customFormat="1" x14ac:dyDescent="0.25">
      <c r="A976" s="293" t="str">
        <f>IF(ISBLANK(INDEX('Policy Characteristics'!A:A,MATCH($C976,'Policy Characteristics'!$C:$C,0))),"",INDEX('Policy Characteristics'!A:A,MATCH($C976,'Policy Characteristics'!$C:$C,0)))</f>
        <v>Industry</v>
      </c>
      <c r="B976" s="294" t="str">
        <f>IF(ISBLANK(INDEX('Policy Characteristics'!B:B,MATCH($C976,'Policy Characteristics'!$C:$C,0))),"",INDEX('Policy Characteristics'!B:B,MATCH($C976,'Policy Characteristics'!$C:$C,0)))</f>
        <v>Industry Energy Efficiency Standards</v>
      </c>
      <c r="C976" s="293" t="str">
        <f t="shared" si="41"/>
        <v>Percentage Improvement in Eqpt Efficiency Standards above BAU</v>
      </c>
      <c r="D976" s="299" t="s">
        <v>785</v>
      </c>
      <c r="E976" s="298" t="s">
        <v>811</v>
      </c>
      <c r="F976" t="s">
        <v>786</v>
      </c>
      <c r="G976" s="298" t="s">
        <v>823</v>
      </c>
      <c r="H976" s="20">
        <v>1186</v>
      </c>
      <c r="I976" s="295" t="s">
        <v>660</v>
      </c>
      <c r="J976" s="296" t="str">
        <f>IF(ISBLANK(INDEX('Policy Characteristics'!D:D,MATCH($C976,'Policy Characteristics'!$C:$C,0))),"",INDEX('Policy Characteristics'!D:D,MATCH($C976,'Policy Characteristics'!$C:$C,0)))</f>
        <v>Industry Energy Efficiency Standards</v>
      </c>
      <c r="K976" s="293" t="str">
        <f>IF(ISBLANK(INDEX('Policy Characteristics'!E:E,MATCH($C976,'Policy Characteristics'!$C:$C,0))),"",INDEX('Policy Characteristics'!E:E,MATCH($C976,'Policy Characteristics'!$C:$C,0)))</f>
        <v>indst efficiency standards</v>
      </c>
      <c r="L976" s="237">
        <f>IF(ISBLANK(INDEX('Policy Characteristics'!F:F,MATCH($C976,'Policy Characteristics'!$C:$C,0))),"",INDEX('Policy Characteristics'!F:F,MATCH($C976,'Policy Characteristics'!$C:$C,0)))</f>
        <v>0</v>
      </c>
      <c r="M976" s="237">
        <f>IF(ISBLANK(INDEX('Policy Characteristics'!G:G,MATCH($C976,'Policy Characteristics'!$C:$C,0))),"",INDEX('Policy Characteristics'!G:G,MATCH($C976,'Policy Characteristics'!$C:$C,0)))</f>
        <v>0.25</v>
      </c>
      <c r="N976" s="237">
        <f>IF(ISBLANK(INDEX('Policy Characteristics'!H:H,MATCH($C976,'Policy Characteristics'!$C:$C,0))),"",INDEX('Policy Characteristics'!H:H,MATCH($C976,'Policy Characteristics'!$C:$C,0)))</f>
        <v>0.01</v>
      </c>
      <c r="O976" s="293" t="str">
        <f>IF(ISBLANK(INDEX('Policy Characteristics'!I:I,MATCH($C976,'Policy Characteristics'!$C:$C,0))),"",INDEX('Policy Characteristics'!I:I,MATCH($C976,'Policy Characteristics'!$C:$C,0)))</f>
        <v>% reduction in energy use</v>
      </c>
      <c r="P976" s="293"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6" s="293" t="str">
        <f>IF(ISBLANK(INDEX('Policy Characteristics'!K:K,MATCH($C976,'Policy Characteristics'!$C:$C,0))),"",INDEX('Policy Characteristics'!K:K,MATCH($C976,'Policy Characteristics'!$C:$C,0)))</f>
        <v>industry-ag-main.html#eff-stds</v>
      </c>
      <c r="R976" s="293" t="str">
        <f>IF(ISBLANK(INDEX('Policy Characteristics'!L:L,MATCH($C976,'Policy Characteristics'!$C:$C,0))),"",INDEX('Policy Characteristics'!L:L,MATCH($C976,'Policy Characteristics'!$C:$C,0)))</f>
        <v>industry-energy-efficiency-standards.html</v>
      </c>
    </row>
    <row r="977" spans="1:18" s="293" customFormat="1" x14ac:dyDescent="0.25">
      <c r="A977" s="293" t="str">
        <f>IF(ISBLANK(INDEX('Policy Characteristics'!A:A,MATCH($C977,'Policy Characteristics'!$C:$C,0))),"",INDEX('Policy Characteristics'!A:A,MATCH($C977,'Policy Characteristics'!$C:$C,0)))</f>
        <v>Industry</v>
      </c>
      <c r="B977" s="294" t="str">
        <f>IF(ISBLANK(INDEX('Policy Characteristics'!B:B,MATCH($C977,'Policy Characteristics'!$C:$C,0))),"",INDEX('Policy Characteristics'!B:B,MATCH($C977,'Policy Characteristics'!$C:$C,0)))</f>
        <v>Industry Energy Efficiency Standards</v>
      </c>
      <c r="C977" s="293" t="str">
        <f t="shared" si="41"/>
        <v>Percentage Improvement in Eqpt Efficiency Standards above BAU</v>
      </c>
      <c r="D977" s="299" t="s">
        <v>785</v>
      </c>
      <c r="E977" s="298" t="s">
        <v>813</v>
      </c>
      <c r="F977" t="s">
        <v>786</v>
      </c>
      <c r="G977" s="298" t="s">
        <v>824</v>
      </c>
      <c r="H977" s="20">
        <v>1187</v>
      </c>
      <c r="I977" s="295" t="s">
        <v>660</v>
      </c>
      <c r="J977" s="296" t="str">
        <f>IF(ISBLANK(INDEX('Policy Characteristics'!D:D,MATCH($C977,'Policy Characteristics'!$C:$C,0))),"",INDEX('Policy Characteristics'!D:D,MATCH($C977,'Policy Characteristics'!$C:$C,0)))</f>
        <v>Industry Energy Efficiency Standards</v>
      </c>
      <c r="K977" s="293" t="str">
        <f>IF(ISBLANK(INDEX('Policy Characteristics'!E:E,MATCH($C977,'Policy Characteristics'!$C:$C,0))),"",INDEX('Policy Characteristics'!E:E,MATCH($C977,'Policy Characteristics'!$C:$C,0)))</f>
        <v>indst efficiency standards</v>
      </c>
      <c r="L977" s="237">
        <f>IF(ISBLANK(INDEX('Policy Characteristics'!F:F,MATCH($C977,'Policy Characteristics'!$C:$C,0))),"",INDEX('Policy Characteristics'!F:F,MATCH($C977,'Policy Characteristics'!$C:$C,0)))</f>
        <v>0</v>
      </c>
      <c r="M977" s="237">
        <f>IF(ISBLANK(INDEX('Policy Characteristics'!G:G,MATCH($C977,'Policy Characteristics'!$C:$C,0))),"",INDEX('Policy Characteristics'!G:G,MATCH($C977,'Policy Characteristics'!$C:$C,0)))</f>
        <v>0.25</v>
      </c>
      <c r="N977" s="237">
        <f>IF(ISBLANK(INDEX('Policy Characteristics'!H:H,MATCH($C977,'Policy Characteristics'!$C:$C,0))),"",INDEX('Policy Characteristics'!H:H,MATCH($C977,'Policy Characteristics'!$C:$C,0)))</f>
        <v>0.01</v>
      </c>
      <c r="O977" s="293" t="str">
        <f>IF(ISBLANK(INDEX('Policy Characteristics'!I:I,MATCH($C977,'Policy Characteristics'!$C:$C,0))),"",INDEX('Policy Characteristics'!I:I,MATCH($C977,'Policy Characteristics'!$C:$C,0)))</f>
        <v>% reduction in energy use</v>
      </c>
      <c r="P977" s="293"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7" s="293" t="str">
        <f>IF(ISBLANK(INDEX('Policy Characteristics'!K:K,MATCH($C977,'Policy Characteristics'!$C:$C,0))),"",INDEX('Policy Characteristics'!K:K,MATCH($C977,'Policy Characteristics'!$C:$C,0)))</f>
        <v>industry-ag-main.html#eff-stds</v>
      </c>
      <c r="R977" s="293" t="str">
        <f>IF(ISBLANK(INDEX('Policy Characteristics'!L:L,MATCH($C977,'Policy Characteristics'!$C:$C,0))),"",INDEX('Policy Characteristics'!L:L,MATCH($C977,'Policy Characteristics'!$C:$C,0)))</f>
        <v>industry-energy-efficiency-standards.html</v>
      </c>
    </row>
    <row r="978" spans="1:18" s="293" customFormat="1" x14ac:dyDescent="0.25">
      <c r="A978" s="293" t="str">
        <f>IF(ISBLANK(INDEX('Policy Characteristics'!A:A,MATCH($C978,'Policy Characteristics'!$C:$C,0))),"",INDEX('Policy Characteristics'!A:A,MATCH($C978,'Policy Characteristics'!$C:$C,0)))</f>
        <v>Industry</v>
      </c>
      <c r="B978" s="294" t="str">
        <f>IF(ISBLANK(INDEX('Policy Characteristics'!B:B,MATCH($C978,'Policy Characteristics'!$C:$C,0))),"",INDEX('Policy Characteristics'!B:B,MATCH($C978,'Policy Characteristics'!$C:$C,0)))</f>
        <v>Industry Energy Efficiency Standards</v>
      </c>
      <c r="C978" s="293" t="str">
        <f t="shared" si="41"/>
        <v>Percentage Improvement in Eqpt Efficiency Standards above BAU</v>
      </c>
      <c r="D978" s="299" t="s">
        <v>787</v>
      </c>
      <c r="E978" s="298" t="s">
        <v>795</v>
      </c>
      <c r="F978" t="s">
        <v>788</v>
      </c>
      <c r="G978" s="298" t="s">
        <v>815</v>
      </c>
      <c r="H978" s="20">
        <v>1188</v>
      </c>
      <c r="I978" s="295" t="s">
        <v>650</v>
      </c>
      <c r="J978" s="296" t="str">
        <f>IF(ISBLANK(INDEX('Policy Characteristics'!D:D,MATCH($C978,'Policy Characteristics'!$C:$C,0))),"",INDEX('Policy Characteristics'!D:D,MATCH($C978,'Policy Characteristics'!$C:$C,0)))</f>
        <v>Industry Energy Efficiency Standards</v>
      </c>
      <c r="K978" s="293" t="str">
        <f>IF(ISBLANK(INDEX('Policy Characteristics'!E:E,MATCH($C978,'Policy Characteristics'!$C:$C,0))),"",INDEX('Policy Characteristics'!E:E,MATCH($C978,'Policy Characteristics'!$C:$C,0)))</f>
        <v>indst efficiency standards</v>
      </c>
      <c r="L978" s="237">
        <f>IF(ISBLANK(INDEX('Policy Characteristics'!F:F,MATCH($C978,'Policy Characteristics'!$C:$C,0))),"",INDEX('Policy Characteristics'!F:F,MATCH($C978,'Policy Characteristics'!$C:$C,0)))</f>
        <v>0</v>
      </c>
      <c r="M978" s="237">
        <f>IF(ISBLANK(INDEX('Policy Characteristics'!G:G,MATCH($C978,'Policy Characteristics'!$C:$C,0))),"",INDEX('Policy Characteristics'!G:G,MATCH($C978,'Policy Characteristics'!$C:$C,0)))</f>
        <v>0.25</v>
      </c>
      <c r="N978" s="237">
        <f>IF(ISBLANK(INDEX('Policy Characteristics'!H:H,MATCH($C978,'Policy Characteristics'!$C:$C,0))),"",INDEX('Policy Characteristics'!H:H,MATCH($C978,'Policy Characteristics'!$C:$C,0)))</f>
        <v>0.01</v>
      </c>
      <c r="O978" s="293" t="str">
        <f>IF(ISBLANK(INDEX('Policy Characteristics'!I:I,MATCH($C978,'Policy Characteristics'!$C:$C,0))),"",INDEX('Policy Characteristics'!I:I,MATCH($C978,'Policy Characteristics'!$C:$C,0)))</f>
        <v>% reduction in energy use</v>
      </c>
      <c r="P978" s="293"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8" s="293" t="str">
        <f>IF(ISBLANK(INDEX('Policy Characteristics'!K:K,MATCH($C978,'Policy Characteristics'!$C:$C,0))),"",INDEX('Policy Characteristics'!K:K,MATCH($C978,'Policy Characteristics'!$C:$C,0)))</f>
        <v>industry-ag-main.html#eff-stds</v>
      </c>
      <c r="R978" s="293" t="str">
        <f>IF(ISBLANK(INDEX('Policy Characteristics'!L:L,MATCH($C978,'Policy Characteristics'!$C:$C,0))),"",INDEX('Policy Characteristics'!L:L,MATCH($C978,'Policy Characteristics'!$C:$C,0)))</f>
        <v>industry-energy-efficiency-standards.html</v>
      </c>
    </row>
    <row r="979" spans="1:18" s="293" customFormat="1" x14ac:dyDescent="0.25">
      <c r="A979" s="293" t="str">
        <f>IF(ISBLANK(INDEX('Policy Characteristics'!A:A,MATCH($C979,'Policy Characteristics'!$C:$C,0))),"",INDEX('Policy Characteristics'!A:A,MATCH($C979,'Policy Characteristics'!$C:$C,0)))</f>
        <v>Industry</v>
      </c>
      <c r="B979" s="294" t="str">
        <f>IF(ISBLANK(INDEX('Policy Characteristics'!B:B,MATCH($C979,'Policy Characteristics'!$C:$C,0))),"",INDEX('Policy Characteristics'!B:B,MATCH($C979,'Policy Characteristics'!$C:$C,0)))</f>
        <v>Industry Energy Efficiency Standards</v>
      </c>
      <c r="C979" s="293" t="str">
        <f t="shared" si="41"/>
        <v>Percentage Improvement in Eqpt Efficiency Standards above BAU</v>
      </c>
      <c r="D979" s="299" t="s">
        <v>787</v>
      </c>
      <c r="E979" s="298" t="s">
        <v>797</v>
      </c>
      <c r="F979" t="s">
        <v>788</v>
      </c>
      <c r="G979" s="298" t="s">
        <v>816</v>
      </c>
      <c r="H979" s="20">
        <v>1189</v>
      </c>
      <c r="I979" s="295" t="s">
        <v>660</v>
      </c>
      <c r="J979" s="296" t="str">
        <f>IF(ISBLANK(INDEX('Policy Characteristics'!D:D,MATCH($C979,'Policy Characteristics'!$C:$C,0))),"",INDEX('Policy Characteristics'!D:D,MATCH($C979,'Policy Characteristics'!$C:$C,0)))</f>
        <v>Industry Energy Efficiency Standards</v>
      </c>
      <c r="K979" s="293" t="str">
        <f>IF(ISBLANK(INDEX('Policy Characteristics'!E:E,MATCH($C979,'Policy Characteristics'!$C:$C,0))),"",INDEX('Policy Characteristics'!E:E,MATCH($C979,'Policy Characteristics'!$C:$C,0)))</f>
        <v>indst efficiency standards</v>
      </c>
      <c r="L979" s="237">
        <f>IF(ISBLANK(INDEX('Policy Characteristics'!F:F,MATCH($C979,'Policy Characteristics'!$C:$C,0))),"",INDEX('Policy Characteristics'!F:F,MATCH($C979,'Policy Characteristics'!$C:$C,0)))</f>
        <v>0</v>
      </c>
      <c r="M979" s="237">
        <f>IF(ISBLANK(INDEX('Policy Characteristics'!G:G,MATCH($C979,'Policy Characteristics'!$C:$C,0))),"",INDEX('Policy Characteristics'!G:G,MATCH($C979,'Policy Characteristics'!$C:$C,0)))</f>
        <v>0.25</v>
      </c>
      <c r="N979" s="237">
        <f>IF(ISBLANK(INDEX('Policy Characteristics'!H:H,MATCH($C979,'Policy Characteristics'!$C:$C,0))),"",INDEX('Policy Characteristics'!H:H,MATCH($C979,'Policy Characteristics'!$C:$C,0)))</f>
        <v>0.01</v>
      </c>
      <c r="O979" s="293" t="str">
        <f>IF(ISBLANK(INDEX('Policy Characteristics'!I:I,MATCH($C979,'Policy Characteristics'!$C:$C,0))),"",INDEX('Policy Characteristics'!I:I,MATCH($C979,'Policy Characteristics'!$C:$C,0)))</f>
        <v>% reduction in energy use</v>
      </c>
      <c r="P979" s="293"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9" s="293" t="str">
        <f>IF(ISBLANK(INDEX('Policy Characteristics'!K:K,MATCH($C979,'Policy Characteristics'!$C:$C,0))),"",INDEX('Policy Characteristics'!K:K,MATCH($C979,'Policy Characteristics'!$C:$C,0)))</f>
        <v>industry-ag-main.html#eff-stds</v>
      </c>
      <c r="R979" s="293" t="str">
        <f>IF(ISBLANK(INDEX('Policy Characteristics'!L:L,MATCH($C979,'Policy Characteristics'!$C:$C,0))),"",INDEX('Policy Characteristics'!L:L,MATCH($C979,'Policy Characteristics'!$C:$C,0)))</f>
        <v>industry-energy-efficiency-standards.html</v>
      </c>
    </row>
    <row r="980" spans="1:18" s="293" customFormat="1" x14ac:dyDescent="0.25">
      <c r="A980" s="293" t="str">
        <f>IF(ISBLANK(INDEX('Policy Characteristics'!A:A,MATCH($C980,'Policy Characteristics'!$C:$C,0))),"",INDEX('Policy Characteristics'!A:A,MATCH($C980,'Policy Characteristics'!$C:$C,0)))</f>
        <v>Industry</v>
      </c>
      <c r="B980" s="294" t="str">
        <f>IF(ISBLANK(INDEX('Policy Characteristics'!B:B,MATCH($C980,'Policy Characteristics'!$C:$C,0))),"",INDEX('Policy Characteristics'!B:B,MATCH($C980,'Policy Characteristics'!$C:$C,0)))</f>
        <v>Industry Energy Efficiency Standards</v>
      </c>
      <c r="C980" s="293" t="str">
        <f t="shared" si="41"/>
        <v>Percentage Improvement in Eqpt Efficiency Standards above BAU</v>
      </c>
      <c r="D980" s="299" t="s">
        <v>787</v>
      </c>
      <c r="E980" s="298" t="s">
        <v>799</v>
      </c>
      <c r="F980" t="s">
        <v>788</v>
      </c>
      <c r="G980" s="298" t="s">
        <v>817</v>
      </c>
      <c r="H980" s="20">
        <v>1190</v>
      </c>
      <c r="I980" s="295" t="s">
        <v>660</v>
      </c>
      <c r="J980" s="296" t="str">
        <f>IF(ISBLANK(INDEX('Policy Characteristics'!D:D,MATCH($C980,'Policy Characteristics'!$C:$C,0))),"",INDEX('Policy Characteristics'!D:D,MATCH($C980,'Policy Characteristics'!$C:$C,0)))</f>
        <v>Industry Energy Efficiency Standards</v>
      </c>
      <c r="K980" s="293" t="str">
        <f>IF(ISBLANK(INDEX('Policy Characteristics'!E:E,MATCH($C980,'Policy Characteristics'!$C:$C,0))),"",INDEX('Policy Characteristics'!E:E,MATCH($C980,'Policy Characteristics'!$C:$C,0)))</f>
        <v>indst efficiency standards</v>
      </c>
      <c r="L980" s="237">
        <f>IF(ISBLANK(INDEX('Policy Characteristics'!F:F,MATCH($C980,'Policy Characteristics'!$C:$C,0))),"",INDEX('Policy Characteristics'!F:F,MATCH($C980,'Policy Characteristics'!$C:$C,0)))</f>
        <v>0</v>
      </c>
      <c r="M980" s="237">
        <f>IF(ISBLANK(INDEX('Policy Characteristics'!G:G,MATCH($C980,'Policy Characteristics'!$C:$C,0))),"",INDEX('Policy Characteristics'!G:G,MATCH($C980,'Policy Characteristics'!$C:$C,0)))</f>
        <v>0.25</v>
      </c>
      <c r="N980" s="237">
        <f>IF(ISBLANK(INDEX('Policy Characteristics'!H:H,MATCH($C980,'Policy Characteristics'!$C:$C,0))),"",INDEX('Policy Characteristics'!H:H,MATCH($C980,'Policy Characteristics'!$C:$C,0)))</f>
        <v>0.01</v>
      </c>
      <c r="O980" s="293" t="str">
        <f>IF(ISBLANK(INDEX('Policy Characteristics'!I:I,MATCH($C980,'Policy Characteristics'!$C:$C,0))),"",INDEX('Policy Characteristics'!I:I,MATCH($C980,'Policy Characteristics'!$C:$C,0)))</f>
        <v>% reduction in energy use</v>
      </c>
      <c r="P980" s="293"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0" s="293" t="str">
        <f>IF(ISBLANK(INDEX('Policy Characteristics'!K:K,MATCH($C980,'Policy Characteristics'!$C:$C,0))),"",INDEX('Policy Characteristics'!K:K,MATCH($C980,'Policy Characteristics'!$C:$C,0)))</f>
        <v>industry-ag-main.html#eff-stds</v>
      </c>
      <c r="R980" s="293" t="str">
        <f>IF(ISBLANK(INDEX('Policy Characteristics'!L:L,MATCH($C980,'Policy Characteristics'!$C:$C,0))),"",INDEX('Policy Characteristics'!L:L,MATCH($C980,'Policy Characteristics'!$C:$C,0)))</f>
        <v>industry-energy-efficiency-standards.html</v>
      </c>
    </row>
    <row r="981" spans="1:18" s="293" customFormat="1" x14ac:dyDescent="0.25">
      <c r="A981" s="293" t="str">
        <f>IF(ISBLANK(INDEX('Policy Characteristics'!A:A,MATCH($C981,'Policy Characteristics'!$C:$C,0))),"",INDEX('Policy Characteristics'!A:A,MATCH($C981,'Policy Characteristics'!$C:$C,0)))</f>
        <v>Industry</v>
      </c>
      <c r="B981" s="294" t="str">
        <f>IF(ISBLANK(INDEX('Policy Characteristics'!B:B,MATCH($C981,'Policy Characteristics'!$C:$C,0))),"",INDEX('Policy Characteristics'!B:B,MATCH($C981,'Policy Characteristics'!$C:$C,0)))</f>
        <v>Industry Energy Efficiency Standards</v>
      </c>
      <c r="C981" s="293" t="str">
        <f t="shared" si="41"/>
        <v>Percentage Improvement in Eqpt Efficiency Standards above BAU</v>
      </c>
      <c r="D981" s="299" t="s">
        <v>787</v>
      </c>
      <c r="E981" s="298" t="s">
        <v>801</v>
      </c>
      <c r="F981" t="s">
        <v>788</v>
      </c>
      <c r="G981" s="298" t="s">
        <v>818</v>
      </c>
      <c r="H981" s="20">
        <v>1191</v>
      </c>
      <c r="I981" s="295" t="s">
        <v>660</v>
      </c>
      <c r="J981" s="296" t="str">
        <f>IF(ISBLANK(INDEX('Policy Characteristics'!D:D,MATCH($C981,'Policy Characteristics'!$C:$C,0))),"",INDEX('Policy Characteristics'!D:D,MATCH($C981,'Policy Characteristics'!$C:$C,0)))</f>
        <v>Industry Energy Efficiency Standards</v>
      </c>
      <c r="K981" s="293" t="str">
        <f>IF(ISBLANK(INDEX('Policy Characteristics'!E:E,MATCH($C981,'Policy Characteristics'!$C:$C,0))),"",INDEX('Policy Characteristics'!E:E,MATCH($C981,'Policy Characteristics'!$C:$C,0)))</f>
        <v>indst efficiency standards</v>
      </c>
      <c r="L981" s="237">
        <f>IF(ISBLANK(INDEX('Policy Characteristics'!F:F,MATCH($C981,'Policy Characteristics'!$C:$C,0))),"",INDEX('Policy Characteristics'!F:F,MATCH($C981,'Policy Characteristics'!$C:$C,0)))</f>
        <v>0</v>
      </c>
      <c r="M981" s="237">
        <f>IF(ISBLANK(INDEX('Policy Characteristics'!G:G,MATCH($C981,'Policy Characteristics'!$C:$C,0))),"",INDEX('Policy Characteristics'!G:G,MATCH($C981,'Policy Characteristics'!$C:$C,0)))</f>
        <v>0.25</v>
      </c>
      <c r="N981" s="237">
        <f>IF(ISBLANK(INDEX('Policy Characteristics'!H:H,MATCH($C981,'Policy Characteristics'!$C:$C,0))),"",INDEX('Policy Characteristics'!H:H,MATCH($C981,'Policy Characteristics'!$C:$C,0)))</f>
        <v>0.01</v>
      </c>
      <c r="O981" s="293" t="str">
        <f>IF(ISBLANK(INDEX('Policy Characteristics'!I:I,MATCH($C981,'Policy Characteristics'!$C:$C,0))),"",INDEX('Policy Characteristics'!I:I,MATCH($C981,'Policy Characteristics'!$C:$C,0)))</f>
        <v>% reduction in energy use</v>
      </c>
      <c r="P981" s="293"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1" s="293" t="str">
        <f>IF(ISBLANK(INDEX('Policy Characteristics'!K:K,MATCH($C981,'Policy Characteristics'!$C:$C,0))),"",INDEX('Policy Characteristics'!K:K,MATCH($C981,'Policy Characteristics'!$C:$C,0)))</f>
        <v>industry-ag-main.html#eff-stds</v>
      </c>
      <c r="R981" s="293" t="str">
        <f>IF(ISBLANK(INDEX('Policy Characteristics'!L:L,MATCH($C981,'Policy Characteristics'!$C:$C,0))),"",INDEX('Policy Characteristics'!L:L,MATCH($C981,'Policy Characteristics'!$C:$C,0)))</f>
        <v>industry-energy-efficiency-standards.html</v>
      </c>
    </row>
    <row r="982" spans="1:18" s="293" customFormat="1" x14ac:dyDescent="0.25">
      <c r="A982" s="293" t="str">
        <f>IF(ISBLANK(INDEX('Policy Characteristics'!A:A,MATCH($C982,'Policy Characteristics'!$C:$C,0))),"",INDEX('Policy Characteristics'!A:A,MATCH($C982,'Policy Characteristics'!$C:$C,0)))</f>
        <v>Industry</v>
      </c>
      <c r="B982" s="294" t="str">
        <f>IF(ISBLANK(INDEX('Policy Characteristics'!B:B,MATCH($C982,'Policy Characteristics'!$C:$C,0))),"",INDEX('Policy Characteristics'!B:B,MATCH($C982,'Policy Characteristics'!$C:$C,0)))</f>
        <v>Industry Energy Efficiency Standards</v>
      </c>
      <c r="C982" s="293" t="str">
        <f t="shared" si="41"/>
        <v>Percentage Improvement in Eqpt Efficiency Standards above BAU</v>
      </c>
      <c r="D982" s="299" t="s">
        <v>787</v>
      </c>
      <c r="E982" s="298" t="s">
        <v>803</v>
      </c>
      <c r="F982" t="s">
        <v>788</v>
      </c>
      <c r="G982" s="298" t="s">
        <v>819</v>
      </c>
      <c r="H982" s="20">
        <v>1192</v>
      </c>
      <c r="I982" s="295" t="s">
        <v>660</v>
      </c>
      <c r="J982" s="296" t="str">
        <f>IF(ISBLANK(INDEX('Policy Characteristics'!D:D,MATCH($C982,'Policy Characteristics'!$C:$C,0))),"",INDEX('Policy Characteristics'!D:D,MATCH($C982,'Policy Characteristics'!$C:$C,0)))</f>
        <v>Industry Energy Efficiency Standards</v>
      </c>
      <c r="K982" s="293" t="str">
        <f>IF(ISBLANK(INDEX('Policy Characteristics'!E:E,MATCH($C982,'Policy Characteristics'!$C:$C,0))),"",INDEX('Policy Characteristics'!E:E,MATCH($C982,'Policy Characteristics'!$C:$C,0)))</f>
        <v>indst efficiency standards</v>
      </c>
      <c r="L982" s="237">
        <f>IF(ISBLANK(INDEX('Policy Characteristics'!F:F,MATCH($C982,'Policy Characteristics'!$C:$C,0))),"",INDEX('Policy Characteristics'!F:F,MATCH($C982,'Policy Characteristics'!$C:$C,0)))</f>
        <v>0</v>
      </c>
      <c r="M982" s="237">
        <f>IF(ISBLANK(INDEX('Policy Characteristics'!G:G,MATCH($C982,'Policy Characteristics'!$C:$C,0))),"",INDEX('Policy Characteristics'!G:G,MATCH($C982,'Policy Characteristics'!$C:$C,0)))</f>
        <v>0.25</v>
      </c>
      <c r="N982" s="237">
        <f>IF(ISBLANK(INDEX('Policy Characteristics'!H:H,MATCH($C982,'Policy Characteristics'!$C:$C,0))),"",INDEX('Policy Characteristics'!H:H,MATCH($C982,'Policy Characteristics'!$C:$C,0)))</f>
        <v>0.01</v>
      </c>
      <c r="O982" s="293" t="str">
        <f>IF(ISBLANK(INDEX('Policy Characteristics'!I:I,MATCH($C982,'Policy Characteristics'!$C:$C,0))),"",INDEX('Policy Characteristics'!I:I,MATCH($C982,'Policy Characteristics'!$C:$C,0)))</f>
        <v>% reduction in energy use</v>
      </c>
      <c r="P982" s="293"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2" s="293" t="str">
        <f>IF(ISBLANK(INDEX('Policy Characteristics'!K:K,MATCH($C982,'Policy Characteristics'!$C:$C,0))),"",INDEX('Policy Characteristics'!K:K,MATCH($C982,'Policy Characteristics'!$C:$C,0)))</f>
        <v>industry-ag-main.html#eff-stds</v>
      </c>
      <c r="R982" s="293" t="str">
        <f>IF(ISBLANK(INDEX('Policy Characteristics'!L:L,MATCH($C982,'Policy Characteristics'!$C:$C,0))),"",INDEX('Policy Characteristics'!L:L,MATCH($C982,'Policy Characteristics'!$C:$C,0)))</f>
        <v>industry-energy-efficiency-standards.html</v>
      </c>
    </row>
    <row r="983" spans="1:18" s="293" customFormat="1" x14ac:dyDescent="0.25">
      <c r="A983" s="293" t="str">
        <f>IF(ISBLANK(INDEX('Policy Characteristics'!A:A,MATCH($C983,'Policy Characteristics'!$C:$C,0))),"",INDEX('Policy Characteristics'!A:A,MATCH($C983,'Policy Characteristics'!$C:$C,0)))</f>
        <v>Industry</v>
      </c>
      <c r="B983" s="294" t="str">
        <f>IF(ISBLANK(INDEX('Policy Characteristics'!B:B,MATCH($C983,'Policy Characteristics'!$C:$C,0))),"",INDEX('Policy Characteristics'!B:B,MATCH($C983,'Policy Characteristics'!$C:$C,0)))</f>
        <v>Industry Energy Efficiency Standards</v>
      </c>
      <c r="C983" s="293" t="str">
        <f t="shared" si="41"/>
        <v>Percentage Improvement in Eqpt Efficiency Standards above BAU</v>
      </c>
      <c r="D983" s="299" t="s">
        <v>787</v>
      </c>
      <c r="E983" s="298" t="s">
        <v>805</v>
      </c>
      <c r="F983" t="s">
        <v>788</v>
      </c>
      <c r="G983" s="298" t="s">
        <v>820</v>
      </c>
      <c r="H983" s="20">
        <v>1193</v>
      </c>
      <c r="I983" s="295" t="s">
        <v>660</v>
      </c>
      <c r="J983" s="296" t="str">
        <f>IF(ISBLANK(INDEX('Policy Characteristics'!D:D,MATCH($C983,'Policy Characteristics'!$C:$C,0))),"",INDEX('Policy Characteristics'!D:D,MATCH($C983,'Policy Characteristics'!$C:$C,0)))</f>
        <v>Industry Energy Efficiency Standards</v>
      </c>
      <c r="K983" s="293" t="str">
        <f>IF(ISBLANK(INDEX('Policy Characteristics'!E:E,MATCH($C983,'Policy Characteristics'!$C:$C,0))),"",INDEX('Policy Characteristics'!E:E,MATCH($C983,'Policy Characteristics'!$C:$C,0)))</f>
        <v>indst efficiency standards</v>
      </c>
      <c r="L983" s="237">
        <f>IF(ISBLANK(INDEX('Policy Characteristics'!F:F,MATCH($C983,'Policy Characteristics'!$C:$C,0))),"",INDEX('Policy Characteristics'!F:F,MATCH($C983,'Policy Characteristics'!$C:$C,0)))</f>
        <v>0</v>
      </c>
      <c r="M983" s="237">
        <f>IF(ISBLANK(INDEX('Policy Characteristics'!G:G,MATCH($C983,'Policy Characteristics'!$C:$C,0))),"",INDEX('Policy Characteristics'!G:G,MATCH($C983,'Policy Characteristics'!$C:$C,0)))</f>
        <v>0.25</v>
      </c>
      <c r="N983" s="237">
        <f>IF(ISBLANK(INDEX('Policy Characteristics'!H:H,MATCH($C983,'Policy Characteristics'!$C:$C,0))),"",INDEX('Policy Characteristics'!H:H,MATCH($C983,'Policy Characteristics'!$C:$C,0)))</f>
        <v>0.01</v>
      </c>
      <c r="O983" s="293" t="str">
        <f>IF(ISBLANK(INDEX('Policy Characteristics'!I:I,MATCH($C983,'Policy Characteristics'!$C:$C,0))),"",INDEX('Policy Characteristics'!I:I,MATCH($C983,'Policy Characteristics'!$C:$C,0)))</f>
        <v>% reduction in energy use</v>
      </c>
      <c r="P983" s="293"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3" s="293" t="str">
        <f>IF(ISBLANK(INDEX('Policy Characteristics'!K:K,MATCH($C983,'Policy Characteristics'!$C:$C,0))),"",INDEX('Policy Characteristics'!K:K,MATCH($C983,'Policy Characteristics'!$C:$C,0)))</f>
        <v>industry-ag-main.html#eff-stds</v>
      </c>
      <c r="R983" s="293" t="str">
        <f>IF(ISBLANK(INDEX('Policy Characteristics'!L:L,MATCH($C983,'Policy Characteristics'!$C:$C,0))),"",INDEX('Policy Characteristics'!L:L,MATCH($C983,'Policy Characteristics'!$C:$C,0)))</f>
        <v>industry-energy-efficiency-standards.html</v>
      </c>
    </row>
    <row r="984" spans="1:18" s="293" customFormat="1" x14ac:dyDescent="0.25">
      <c r="A984" s="293" t="str">
        <f>IF(ISBLANK(INDEX('Policy Characteristics'!A:A,MATCH($C984,'Policy Characteristics'!$C:$C,0))),"",INDEX('Policy Characteristics'!A:A,MATCH($C984,'Policy Characteristics'!$C:$C,0)))</f>
        <v>Industry</v>
      </c>
      <c r="B984" s="294" t="str">
        <f>IF(ISBLANK(INDEX('Policy Characteristics'!B:B,MATCH($C984,'Policy Characteristics'!$C:$C,0))),"",INDEX('Policy Characteristics'!B:B,MATCH($C984,'Policy Characteristics'!$C:$C,0)))</f>
        <v>Industry Energy Efficiency Standards</v>
      </c>
      <c r="C984" s="293" t="str">
        <f t="shared" si="41"/>
        <v>Percentage Improvement in Eqpt Efficiency Standards above BAU</v>
      </c>
      <c r="D984" s="299" t="s">
        <v>787</v>
      </c>
      <c r="E984" s="298" t="s">
        <v>807</v>
      </c>
      <c r="F984" t="s">
        <v>788</v>
      </c>
      <c r="G984" s="298" t="s">
        <v>821</v>
      </c>
      <c r="H984" s="20">
        <v>1194</v>
      </c>
      <c r="I984" s="295" t="s">
        <v>660</v>
      </c>
      <c r="J984" s="296" t="str">
        <f>IF(ISBLANK(INDEX('Policy Characteristics'!D:D,MATCH($C984,'Policy Characteristics'!$C:$C,0))),"",INDEX('Policy Characteristics'!D:D,MATCH($C984,'Policy Characteristics'!$C:$C,0)))</f>
        <v>Industry Energy Efficiency Standards</v>
      </c>
      <c r="K984" s="293" t="str">
        <f>IF(ISBLANK(INDEX('Policy Characteristics'!E:E,MATCH($C984,'Policy Characteristics'!$C:$C,0))),"",INDEX('Policy Characteristics'!E:E,MATCH($C984,'Policy Characteristics'!$C:$C,0)))</f>
        <v>indst efficiency standards</v>
      </c>
      <c r="L984" s="237">
        <f>IF(ISBLANK(INDEX('Policy Characteristics'!F:F,MATCH($C984,'Policy Characteristics'!$C:$C,0))),"",INDEX('Policy Characteristics'!F:F,MATCH($C984,'Policy Characteristics'!$C:$C,0)))</f>
        <v>0</v>
      </c>
      <c r="M984" s="237">
        <f>IF(ISBLANK(INDEX('Policy Characteristics'!G:G,MATCH($C984,'Policy Characteristics'!$C:$C,0))),"",INDEX('Policy Characteristics'!G:G,MATCH($C984,'Policy Characteristics'!$C:$C,0)))</f>
        <v>0.25</v>
      </c>
      <c r="N984" s="237">
        <f>IF(ISBLANK(INDEX('Policy Characteristics'!H:H,MATCH($C984,'Policy Characteristics'!$C:$C,0))),"",INDEX('Policy Characteristics'!H:H,MATCH($C984,'Policy Characteristics'!$C:$C,0)))</f>
        <v>0.01</v>
      </c>
      <c r="O984" s="293" t="str">
        <f>IF(ISBLANK(INDEX('Policy Characteristics'!I:I,MATCH($C984,'Policy Characteristics'!$C:$C,0))),"",INDEX('Policy Characteristics'!I:I,MATCH($C984,'Policy Characteristics'!$C:$C,0)))</f>
        <v>% reduction in energy use</v>
      </c>
      <c r="P984" s="293"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4" s="293" t="str">
        <f>IF(ISBLANK(INDEX('Policy Characteristics'!K:K,MATCH($C984,'Policy Characteristics'!$C:$C,0))),"",INDEX('Policy Characteristics'!K:K,MATCH($C984,'Policy Characteristics'!$C:$C,0)))</f>
        <v>industry-ag-main.html#eff-stds</v>
      </c>
      <c r="R984" s="293" t="str">
        <f>IF(ISBLANK(INDEX('Policy Characteristics'!L:L,MATCH($C984,'Policy Characteristics'!$C:$C,0))),"",INDEX('Policy Characteristics'!L:L,MATCH($C984,'Policy Characteristics'!$C:$C,0)))</f>
        <v>industry-energy-efficiency-standards.html</v>
      </c>
    </row>
    <row r="985" spans="1:18" s="293" customFormat="1" x14ac:dyDescent="0.25">
      <c r="A985" s="293" t="str">
        <f>IF(ISBLANK(INDEX('Policy Characteristics'!A:A,MATCH($C985,'Policy Characteristics'!$C:$C,0))),"",INDEX('Policy Characteristics'!A:A,MATCH($C985,'Policy Characteristics'!$C:$C,0)))</f>
        <v>Industry</v>
      </c>
      <c r="B985" s="294" t="str">
        <f>IF(ISBLANK(INDEX('Policy Characteristics'!B:B,MATCH($C985,'Policy Characteristics'!$C:$C,0))),"",INDEX('Policy Characteristics'!B:B,MATCH($C985,'Policy Characteristics'!$C:$C,0)))</f>
        <v>Industry Energy Efficiency Standards</v>
      </c>
      <c r="C985" s="293" t="str">
        <f t="shared" si="41"/>
        <v>Percentage Improvement in Eqpt Efficiency Standards above BAU</v>
      </c>
      <c r="D985" s="299" t="s">
        <v>787</v>
      </c>
      <c r="E985" s="298" t="s">
        <v>809</v>
      </c>
      <c r="F985" t="s">
        <v>788</v>
      </c>
      <c r="G985" s="298" t="s">
        <v>822</v>
      </c>
      <c r="H985" s="20">
        <v>1195</v>
      </c>
      <c r="I985" s="295" t="s">
        <v>660</v>
      </c>
      <c r="J985" s="296" t="str">
        <f>IF(ISBLANK(INDEX('Policy Characteristics'!D:D,MATCH($C985,'Policy Characteristics'!$C:$C,0))),"",INDEX('Policy Characteristics'!D:D,MATCH($C985,'Policy Characteristics'!$C:$C,0)))</f>
        <v>Industry Energy Efficiency Standards</v>
      </c>
      <c r="K985" s="293" t="str">
        <f>IF(ISBLANK(INDEX('Policy Characteristics'!E:E,MATCH($C985,'Policy Characteristics'!$C:$C,0))),"",INDEX('Policy Characteristics'!E:E,MATCH($C985,'Policy Characteristics'!$C:$C,0)))</f>
        <v>indst efficiency standards</v>
      </c>
      <c r="L985" s="237">
        <f>IF(ISBLANK(INDEX('Policy Characteristics'!F:F,MATCH($C985,'Policy Characteristics'!$C:$C,0))),"",INDEX('Policy Characteristics'!F:F,MATCH($C985,'Policy Characteristics'!$C:$C,0)))</f>
        <v>0</v>
      </c>
      <c r="M985" s="237">
        <f>IF(ISBLANK(INDEX('Policy Characteristics'!G:G,MATCH($C985,'Policy Characteristics'!$C:$C,0))),"",INDEX('Policy Characteristics'!G:G,MATCH($C985,'Policy Characteristics'!$C:$C,0)))</f>
        <v>0.25</v>
      </c>
      <c r="N985" s="237">
        <f>IF(ISBLANK(INDEX('Policy Characteristics'!H:H,MATCH($C985,'Policy Characteristics'!$C:$C,0))),"",INDEX('Policy Characteristics'!H:H,MATCH($C985,'Policy Characteristics'!$C:$C,0)))</f>
        <v>0.01</v>
      </c>
      <c r="O985" s="293" t="str">
        <f>IF(ISBLANK(INDEX('Policy Characteristics'!I:I,MATCH($C985,'Policy Characteristics'!$C:$C,0))),"",INDEX('Policy Characteristics'!I:I,MATCH($C985,'Policy Characteristics'!$C:$C,0)))</f>
        <v>% reduction in energy use</v>
      </c>
      <c r="P985" s="293"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5" s="293" t="str">
        <f>IF(ISBLANK(INDEX('Policy Characteristics'!K:K,MATCH($C985,'Policy Characteristics'!$C:$C,0))),"",INDEX('Policy Characteristics'!K:K,MATCH($C985,'Policy Characteristics'!$C:$C,0)))</f>
        <v>industry-ag-main.html#eff-stds</v>
      </c>
      <c r="R985" s="293" t="str">
        <f>IF(ISBLANK(INDEX('Policy Characteristics'!L:L,MATCH($C985,'Policy Characteristics'!$C:$C,0))),"",INDEX('Policy Characteristics'!L:L,MATCH($C985,'Policy Characteristics'!$C:$C,0)))</f>
        <v>industry-energy-efficiency-standards.html</v>
      </c>
    </row>
    <row r="986" spans="1:18" s="293" customFormat="1" x14ac:dyDescent="0.25">
      <c r="A986" s="293" t="str">
        <f>IF(ISBLANK(INDEX('Policy Characteristics'!A:A,MATCH($C986,'Policy Characteristics'!$C:$C,0))),"",INDEX('Policy Characteristics'!A:A,MATCH($C986,'Policy Characteristics'!$C:$C,0)))</f>
        <v>Industry</v>
      </c>
      <c r="B986" s="294" t="str">
        <f>IF(ISBLANK(INDEX('Policy Characteristics'!B:B,MATCH($C986,'Policy Characteristics'!$C:$C,0))),"",INDEX('Policy Characteristics'!B:B,MATCH($C986,'Policy Characteristics'!$C:$C,0)))</f>
        <v>Industry Energy Efficiency Standards</v>
      </c>
      <c r="C986" s="293" t="str">
        <f t="shared" si="41"/>
        <v>Percentage Improvement in Eqpt Efficiency Standards above BAU</v>
      </c>
      <c r="D986" s="299" t="s">
        <v>787</v>
      </c>
      <c r="E986" s="298" t="s">
        <v>811</v>
      </c>
      <c r="F986" t="s">
        <v>788</v>
      </c>
      <c r="G986" s="298" t="s">
        <v>823</v>
      </c>
      <c r="H986" s="20">
        <v>1196</v>
      </c>
      <c r="I986" s="295" t="s">
        <v>660</v>
      </c>
      <c r="J986" s="296" t="str">
        <f>IF(ISBLANK(INDEX('Policy Characteristics'!D:D,MATCH($C986,'Policy Characteristics'!$C:$C,0))),"",INDEX('Policy Characteristics'!D:D,MATCH($C986,'Policy Characteristics'!$C:$C,0)))</f>
        <v>Industry Energy Efficiency Standards</v>
      </c>
      <c r="K986" s="293" t="str">
        <f>IF(ISBLANK(INDEX('Policy Characteristics'!E:E,MATCH($C986,'Policy Characteristics'!$C:$C,0))),"",INDEX('Policy Characteristics'!E:E,MATCH($C986,'Policy Characteristics'!$C:$C,0)))</f>
        <v>indst efficiency standards</v>
      </c>
      <c r="L986" s="237">
        <f>IF(ISBLANK(INDEX('Policy Characteristics'!F:F,MATCH($C986,'Policy Characteristics'!$C:$C,0))),"",INDEX('Policy Characteristics'!F:F,MATCH($C986,'Policy Characteristics'!$C:$C,0)))</f>
        <v>0</v>
      </c>
      <c r="M986" s="237">
        <f>IF(ISBLANK(INDEX('Policy Characteristics'!G:G,MATCH($C986,'Policy Characteristics'!$C:$C,0))),"",INDEX('Policy Characteristics'!G:G,MATCH($C986,'Policy Characteristics'!$C:$C,0)))</f>
        <v>0.25</v>
      </c>
      <c r="N986" s="237">
        <f>IF(ISBLANK(INDEX('Policy Characteristics'!H:H,MATCH($C986,'Policy Characteristics'!$C:$C,0))),"",INDEX('Policy Characteristics'!H:H,MATCH($C986,'Policy Characteristics'!$C:$C,0)))</f>
        <v>0.01</v>
      </c>
      <c r="O986" s="293" t="str">
        <f>IF(ISBLANK(INDEX('Policy Characteristics'!I:I,MATCH($C986,'Policy Characteristics'!$C:$C,0))),"",INDEX('Policy Characteristics'!I:I,MATCH($C986,'Policy Characteristics'!$C:$C,0)))</f>
        <v>% reduction in energy use</v>
      </c>
      <c r="P986" s="293"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6" s="293" t="str">
        <f>IF(ISBLANK(INDEX('Policy Characteristics'!K:K,MATCH($C986,'Policy Characteristics'!$C:$C,0))),"",INDEX('Policy Characteristics'!K:K,MATCH($C986,'Policy Characteristics'!$C:$C,0)))</f>
        <v>industry-ag-main.html#eff-stds</v>
      </c>
      <c r="R986" s="293" t="str">
        <f>IF(ISBLANK(INDEX('Policy Characteristics'!L:L,MATCH($C986,'Policy Characteristics'!$C:$C,0))),"",INDEX('Policy Characteristics'!L:L,MATCH($C986,'Policy Characteristics'!$C:$C,0)))</f>
        <v>industry-energy-efficiency-standards.html</v>
      </c>
    </row>
    <row r="987" spans="1:18" s="293" customFormat="1" x14ac:dyDescent="0.25">
      <c r="A987" s="293" t="str">
        <f>IF(ISBLANK(INDEX('Policy Characteristics'!A:A,MATCH($C987,'Policy Characteristics'!$C:$C,0))),"",INDEX('Policy Characteristics'!A:A,MATCH($C987,'Policy Characteristics'!$C:$C,0)))</f>
        <v>Industry</v>
      </c>
      <c r="B987" s="294" t="str">
        <f>IF(ISBLANK(INDEX('Policy Characteristics'!B:B,MATCH($C987,'Policy Characteristics'!$C:$C,0))),"",INDEX('Policy Characteristics'!B:B,MATCH($C987,'Policy Characteristics'!$C:$C,0)))</f>
        <v>Industry Energy Efficiency Standards</v>
      </c>
      <c r="C987" s="293" t="str">
        <f t="shared" si="41"/>
        <v>Percentage Improvement in Eqpt Efficiency Standards above BAU</v>
      </c>
      <c r="D987" s="299" t="s">
        <v>787</v>
      </c>
      <c r="E987" s="298" t="s">
        <v>813</v>
      </c>
      <c r="F987" t="s">
        <v>788</v>
      </c>
      <c r="G987" s="298" t="s">
        <v>824</v>
      </c>
      <c r="H987" s="20">
        <v>1197</v>
      </c>
      <c r="I987" s="295" t="s">
        <v>660</v>
      </c>
      <c r="J987" s="296" t="str">
        <f>IF(ISBLANK(INDEX('Policy Characteristics'!D:D,MATCH($C987,'Policy Characteristics'!$C:$C,0))),"",INDEX('Policy Characteristics'!D:D,MATCH($C987,'Policy Characteristics'!$C:$C,0)))</f>
        <v>Industry Energy Efficiency Standards</v>
      </c>
      <c r="K987" s="293" t="str">
        <f>IF(ISBLANK(INDEX('Policy Characteristics'!E:E,MATCH($C987,'Policy Characteristics'!$C:$C,0))),"",INDEX('Policy Characteristics'!E:E,MATCH($C987,'Policy Characteristics'!$C:$C,0)))</f>
        <v>indst efficiency standards</v>
      </c>
      <c r="L987" s="237">
        <f>IF(ISBLANK(INDEX('Policy Characteristics'!F:F,MATCH($C987,'Policy Characteristics'!$C:$C,0))),"",INDEX('Policy Characteristics'!F:F,MATCH($C987,'Policy Characteristics'!$C:$C,0)))</f>
        <v>0</v>
      </c>
      <c r="M987" s="237">
        <f>IF(ISBLANK(INDEX('Policy Characteristics'!G:G,MATCH($C987,'Policy Characteristics'!$C:$C,0))),"",INDEX('Policy Characteristics'!G:G,MATCH($C987,'Policy Characteristics'!$C:$C,0)))</f>
        <v>0.25</v>
      </c>
      <c r="N987" s="237">
        <f>IF(ISBLANK(INDEX('Policy Characteristics'!H:H,MATCH($C987,'Policy Characteristics'!$C:$C,0))),"",INDEX('Policy Characteristics'!H:H,MATCH($C987,'Policy Characteristics'!$C:$C,0)))</f>
        <v>0.01</v>
      </c>
      <c r="O987" s="293" t="str">
        <f>IF(ISBLANK(INDEX('Policy Characteristics'!I:I,MATCH($C987,'Policy Characteristics'!$C:$C,0))),"",INDEX('Policy Characteristics'!I:I,MATCH($C987,'Policy Characteristics'!$C:$C,0)))</f>
        <v>% reduction in energy use</v>
      </c>
      <c r="P987" s="293"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7" s="293" t="str">
        <f>IF(ISBLANK(INDEX('Policy Characteristics'!K:K,MATCH($C987,'Policy Characteristics'!$C:$C,0))),"",INDEX('Policy Characteristics'!K:K,MATCH($C987,'Policy Characteristics'!$C:$C,0)))</f>
        <v>industry-ag-main.html#eff-stds</v>
      </c>
      <c r="R987" s="293" t="str">
        <f>IF(ISBLANK(INDEX('Policy Characteristics'!L:L,MATCH($C987,'Policy Characteristics'!$C:$C,0))),"",INDEX('Policy Characteristics'!L:L,MATCH($C987,'Policy Characteristics'!$C:$C,0)))</f>
        <v>industry-energy-efficiency-standards.html</v>
      </c>
    </row>
    <row r="988" spans="1:18" s="293" customFormat="1" x14ac:dyDescent="0.25">
      <c r="A988" s="293" t="str">
        <f>IF(ISBLANK(INDEX('Policy Characteristics'!A:A,MATCH($C988,'Policy Characteristics'!$C:$C,0))),"",INDEX('Policy Characteristics'!A:A,MATCH($C988,'Policy Characteristics'!$C:$C,0)))</f>
        <v>Industry</v>
      </c>
      <c r="B988" s="294" t="str">
        <f>IF(ISBLANK(INDEX('Policy Characteristics'!B:B,MATCH($C988,'Policy Characteristics'!$C:$C,0))),"",INDEX('Policy Characteristics'!B:B,MATCH($C988,'Policy Characteristics'!$C:$C,0)))</f>
        <v>Industry Energy Efficiency Standards</v>
      </c>
      <c r="C988" s="293" t="str">
        <f t="shared" si="41"/>
        <v>Percentage Improvement in Eqpt Efficiency Standards above BAU</v>
      </c>
      <c r="D988" s="299" t="s">
        <v>789</v>
      </c>
      <c r="E988" s="298" t="s">
        <v>795</v>
      </c>
      <c r="F988" t="s">
        <v>790</v>
      </c>
      <c r="G988" s="298" t="s">
        <v>815</v>
      </c>
      <c r="H988" s="20">
        <v>1198</v>
      </c>
      <c r="I988" s="295" t="s">
        <v>650</v>
      </c>
      <c r="J988" s="296" t="str">
        <f>IF(ISBLANK(INDEX('Policy Characteristics'!D:D,MATCH($C988,'Policy Characteristics'!$C:$C,0))),"",INDEX('Policy Characteristics'!D:D,MATCH($C988,'Policy Characteristics'!$C:$C,0)))</f>
        <v>Industry Energy Efficiency Standards</v>
      </c>
      <c r="K988" s="293" t="str">
        <f>IF(ISBLANK(INDEX('Policy Characteristics'!E:E,MATCH($C988,'Policy Characteristics'!$C:$C,0))),"",INDEX('Policy Characteristics'!E:E,MATCH($C988,'Policy Characteristics'!$C:$C,0)))</f>
        <v>indst efficiency standards</v>
      </c>
      <c r="L988" s="237">
        <f>IF(ISBLANK(INDEX('Policy Characteristics'!F:F,MATCH($C988,'Policy Characteristics'!$C:$C,0))),"",INDEX('Policy Characteristics'!F:F,MATCH($C988,'Policy Characteristics'!$C:$C,0)))</f>
        <v>0</v>
      </c>
      <c r="M988" s="237">
        <f>IF(ISBLANK(INDEX('Policy Characteristics'!G:G,MATCH($C988,'Policy Characteristics'!$C:$C,0))),"",INDEX('Policy Characteristics'!G:G,MATCH($C988,'Policy Characteristics'!$C:$C,0)))</f>
        <v>0.25</v>
      </c>
      <c r="N988" s="237">
        <f>IF(ISBLANK(INDEX('Policy Characteristics'!H:H,MATCH($C988,'Policy Characteristics'!$C:$C,0))),"",INDEX('Policy Characteristics'!H:H,MATCH($C988,'Policy Characteristics'!$C:$C,0)))</f>
        <v>0.01</v>
      </c>
      <c r="O988" s="293" t="str">
        <f>IF(ISBLANK(INDEX('Policy Characteristics'!I:I,MATCH($C988,'Policy Characteristics'!$C:$C,0))),"",INDEX('Policy Characteristics'!I:I,MATCH($C988,'Policy Characteristics'!$C:$C,0)))</f>
        <v>% reduction in energy use</v>
      </c>
      <c r="P988" s="293"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8" s="293" t="str">
        <f>IF(ISBLANK(INDEX('Policy Characteristics'!K:K,MATCH($C988,'Policy Characteristics'!$C:$C,0))),"",INDEX('Policy Characteristics'!K:K,MATCH($C988,'Policy Characteristics'!$C:$C,0)))</f>
        <v>industry-ag-main.html#eff-stds</v>
      </c>
      <c r="R988" s="293" t="str">
        <f>IF(ISBLANK(INDEX('Policy Characteristics'!L:L,MATCH($C988,'Policy Characteristics'!$C:$C,0))),"",INDEX('Policy Characteristics'!L:L,MATCH($C988,'Policy Characteristics'!$C:$C,0)))</f>
        <v>industry-energy-efficiency-standards.html</v>
      </c>
    </row>
    <row r="989" spans="1:18" s="293" customFormat="1" x14ac:dyDescent="0.25">
      <c r="A989" s="293" t="str">
        <f>IF(ISBLANK(INDEX('Policy Characteristics'!A:A,MATCH($C989,'Policy Characteristics'!$C:$C,0))),"",INDEX('Policy Characteristics'!A:A,MATCH($C989,'Policy Characteristics'!$C:$C,0)))</f>
        <v>Industry</v>
      </c>
      <c r="B989" s="294" t="str">
        <f>IF(ISBLANK(INDEX('Policy Characteristics'!B:B,MATCH($C989,'Policy Characteristics'!$C:$C,0))),"",INDEX('Policy Characteristics'!B:B,MATCH($C989,'Policy Characteristics'!$C:$C,0)))</f>
        <v>Industry Energy Efficiency Standards</v>
      </c>
      <c r="C989" s="293" t="str">
        <f t="shared" si="41"/>
        <v>Percentage Improvement in Eqpt Efficiency Standards above BAU</v>
      </c>
      <c r="D989" s="299" t="s">
        <v>789</v>
      </c>
      <c r="E989" s="298" t="s">
        <v>797</v>
      </c>
      <c r="F989" t="s">
        <v>790</v>
      </c>
      <c r="G989" s="298" t="s">
        <v>816</v>
      </c>
      <c r="H989" s="20">
        <v>1199</v>
      </c>
      <c r="I989" s="295" t="s">
        <v>660</v>
      </c>
      <c r="J989" s="296" t="str">
        <f>IF(ISBLANK(INDEX('Policy Characteristics'!D:D,MATCH($C989,'Policy Characteristics'!$C:$C,0))),"",INDEX('Policy Characteristics'!D:D,MATCH($C989,'Policy Characteristics'!$C:$C,0)))</f>
        <v>Industry Energy Efficiency Standards</v>
      </c>
      <c r="K989" s="293" t="str">
        <f>IF(ISBLANK(INDEX('Policy Characteristics'!E:E,MATCH($C989,'Policy Characteristics'!$C:$C,0))),"",INDEX('Policy Characteristics'!E:E,MATCH($C989,'Policy Characteristics'!$C:$C,0)))</f>
        <v>indst efficiency standards</v>
      </c>
      <c r="L989" s="237">
        <f>IF(ISBLANK(INDEX('Policy Characteristics'!F:F,MATCH($C989,'Policy Characteristics'!$C:$C,0))),"",INDEX('Policy Characteristics'!F:F,MATCH($C989,'Policy Characteristics'!$C:$C,0)))</f>
        <v>0</v>
      </c>
      <c r="M989" s="237">
        <f>IF(ISBLANK(INDEX('Policy Characteristics'!G:G,MATCH($C989,'Policy Characteristics'!$C:$C,0))),"",INDEX('Policy Characteristics'!G:G,MATCH($C989,'Policy Characteristics'!$C:$C,0)))</f>
        <v>0.25</v>
      </c>
      <c r="N989" s="237">
        <f>IF(ISBLANK(INDEX('Policy Characteristics'!H:H,MATCH($C989,'Policy Characteristics'!$C:$C,0))),"",INDEX('Policy Characteristics'!H:H,MATCH($C989,'Policy Characteristics'!$C:$C,0)))</f>
        <v>0.01</v>
      </c>
      <c r="O989" s="293" t="str">
        <f>IF(ISBLANK(INDEX('Policy Characteristics'!I:I,MATCH($C989,'Policy Characteristics'!$C:$C,0))),"",INDEX('Policy Characteristics'!I:I,MATCH($C989,'Policy Characteristics'!$C:$C,0)))</f>
        <v>% reduction in energy use</v>
      </c>
      <c r="P989" s="293"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9" s="293" t="str">
        <f>IF(ISBLANK(INDEX('Policy Characteristics'!K:K,MATCH($C989,'Policy Characteristics'!$C:$C,0))),"",INDEX('Policy Characteristics'!K:K,MATCH($C989,'Policy Characteristics'!$C:$C,0)))</f>
        <v>industry-ag-main.html#eff-stds</v>
      </c>
      <c r="R989" s="293" t="str">
        <f>IF(ISBLANK(INDEX('Policy Characteristics'!L:L,MATCH($C989,'Policy Characteristics'!$C:$C,0))),"",INDEX('Policy Characteristics'!L:L,MATCH($C989,'Policy Characteristics'!$C:$C,0)))</f>
        <v>industry-energy-efficiency-standards.html</v>
      </c>
    </row>
    <row r="990" spans="1:18" s="293" customFormat="1" x14ac:dyDescent="0.25">
      <c r="A990" s="293" t="str">
        <f>IF(ISBLANK(INDEX('Policy Characteristics'!A:A,MATCH($C990,'Policy Characteristics'!$C:$C,0))),"",INDEX('Policy Characteristics'!A:A,MATCH($C990,'Policy Characteristics'!$C:$C,0)))</f>
        <v>Industry</v>
      </c>
      <c r="B990" s="294" t="str">
        <f>IF(ISBLANK(INDEX('Policy Characteristics'!B:B,MATCH($C990,'Policy Characteristics'!$C:$C,0))),"",INDEX('Policy Characteristics'!B:B,MATCH($C990,'Policy Characteristics'!$C:$C,0)))</f>
        <v>Industry Energy Efficiency Standards</v>
      </c>
      <c r="C990" s="293" t="str">
        <f t="shared" si="41"/>
        <v>Percentage Improvement in Eqpt Efficiency Standards above BAU</v>
      </c>
      <c r="D990" s="299" t="s">
        <v>789</v>
      </c>
      <c r="E990" s="298" t="s">
        <v>799</v>
      </c>
      <c r="F990" t="s">
        <v>790</v>
      </c>
      <c r="G990" s="298" t="s">
        <v>817</v>
      </c>
      <c r="H990" s="20">
        <v>1200</v>
      </c>
      <c r="I990" s="295" t="s">
        <v>650</v>
      </c>
      <c r="J990" s="296" t="str">
        <f>IF(ISBLANK(INDEX('Policy Characteristics'!D:D,MATCH($C990,'Policy Characteristics'!$C:$C,0))),"",INDEX('Policy Characteristics'!D:D,MATCH($C990,'Policy Characteristics'!$C:$C,0)))</f>
        <v>Industry Energy Efficiency Standards</v>
      </c>
      <c r="K990" s="293" t="str">
        <f>IF(ISBLANK(INDEX('Policy Characteristics'!E:E,MATCH($C990,'Policy Characteristics'!$C:$C,0))),"",INDEX('Policy Characteristics'!E:E,MATCH($C990,'Policy Characteristics'!$C:$C,0)))</f>
        <v>indst efficiency standards</v>
      </c>
      <c r="L990" s="237">
        <f>IF(ISBLANK(INDEX('Policy Characteristics'!F:F,MATCH($C990,'Policy Characteristics'!$C:$C,0))),"",INDEX('Policy Characteristics'!F:F,MATCH($C990,'Policy Characteristics'!$C:$C,0)))</f>
        <v>0</v>
      </c>
      <c r="M990" s="237">
        <f>IF(ISBLANK(INDEX('Policy Characteristics'!G:G,MATCH($C990,'Policy Characteristics'!$C:$C,0))),"",INDEX('Policy Characteristics'!G:G,MATCH($C990,'Policy Characteristics'!$C:$C,0)))</f>
        <v>0.25</v>
      </c>
      <c r="N990" s="237">
        <f>IF(ISBLANK(INDEX('Policy Characteristics'!H:H,MATCH($C990,'Policy Characteristics'!$C:$C,0))),"",INDEX('Policy Characteristics'!H:H,MATCH($C990,'Policy Characteristics'!$C:$C,0)))</f>
        <v>0.01</v>
      </c>
      <c r="O990" s="293" t="str">
        <f>IF(ISBLANK(INDEX('Policy Characteristics'!I:I,MATCH($C990,'Policy Characteristics'!$C:$C,0))),"",INDEX('Policy Characteristics'!I:I,MATCH($C990,'Policy Characteristics'!$C:$C,0)))</f>
        <v>% reduction in energy use</v>
      </c>
      <c r="P990" s="293"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90" s="293" t="str">
        <f>IF(ISBLANK(INDEX('Policy Characteristics'!K:K,MATCH($C990,'Policy Characteristics'!$C:$C,0))),"",INDEX('Policy Characteristics'!K:K,MATCH($C990,'Policy Characteristics'!$C:$C,0)))</f>
        <v>industry-ag-main.html#eff-stds</v>
      </c>
      <c r="R990" s="293" t="str">
        <f>IF(ISBLANK(INDEX('Policy Characteristics'!L:L,MATCH($C990,'Policy Characteristics'!$C:$C,0))),"",INDEX('Policy Characteristics'!L:L,MATCH($C990,'Policy Characteristics'!$C:$C,0)))</f>
        <v>industry-energy-efficiency-standards.html</v>
      </c>
    </row>
    <row r="991" spans="1:18" s="293" customFormat="1" x14ac:dyDescent="0.25">
      <c r="A991" s="293" t="str">
        <f>IF(ISBLANK(INDEX('Policy Characteristics'!A:A,MATCH($C991,'Policy Characteristics'!$C:$C,0))),"",INDEX('Policy Characteristics'!A:A,MATCH($C991,'Policy Characteristics'!$C:$C,0)))</f>
        <v>Industry</v>
      </c>
      <c r="B991" s="294" t="str">
        <f>IF(ISBLANK(INDEX('Policy Characteristics'!B:B,MATCH($C991,'Policy Characteristics'!$C:$C,0))),"",INDEX('Policy Characteristics'!B:B,MATCH($C991,'Policy Characteristics'!$C:$C,0)))</f>
        <v>Industry Energy Efficiency Standards</v>
      </c>
      <c r="C991" s="293" t="str">
        <f t="shared" si="41"/>
        <v>Percentage Improvement in Eqpt Efficiency Standards above BAU</v>
      </c>
      <c r="D991" s="299" t="s">
        <v>789</v>
      </c>
      <c r="E991" s="298" t="s">
        <v>801</v>
      </c>
      <c r="F991" t="s">
        <v>790</v>
      </c>
      <c r="G991" s="298" t="s">
        <v>818</v>
      </c>
      <c r="H991" s="20">
        <v>1201</v>
      </c>
      <c r="I991" s="295" t="s">
        <v>660</v>
      </c>
      <c r="J991" s="296" t="str">
        <f>IF(ISBLANK(INDEX('Policy Characteristics'!D:D,MATCH($C991,'Policy Characteristics'!$C:$C,0))),"",INDEX('Policy Characteristics'!D:D,MATCH($C991,'Policy Characteristics'!$C:$C,0)))</f>
        <v>Industry Energy Efficiency Standards</v>
      </c>
      <c r="K991" s="293" t="str">
        <f>IF(ISBLANK(INDEX('Policy Characteristics'!E:E,MATCH($C991,'Policy Characteristics'!$C:$C,0))),"",INDEX('Policy Characteristics'!E:E,MATCH($C991,'Policy Characteristics'!$C:$C,0)))</f>
        <v>indst efficiency standards</v>
      </c>
      <c r="L991" s="237">
        <f>IF(ISBLANK(INDEX('Policy Characteristics'!F:F,MATCH($C991,'Policy Characteristics'!$C:$C,0))),"",INDEX('Policy Characteristics'!F:F,MATCH($C991,'Policy Characteristics'!$C:$C,0)))</f>
        <v>0</v>
      </c>
      <c r="M991" s="237">
        <f>IF(ISBLANK(INDEX('Policy Characteristics'!G:G,MATCH($C991,'Policy Characteristics'!$C:$C,0))),"",INDEX('Policy Characteristics'!G:G,MATCH($C991,'Policy Characteristics'!$C:$C,0)))</f>
        <v>0.25</v>
      </c>
      <c r="N991" s="237">
        <f>IF(ISBLANK(INDEX('Policy Characteristics'!H:H,MATCH($C991,'Policy Characteristics'!$C:$C,0))),"",INDEX('Policy Characteristics'!H:H,MATCH($C991,'Policy Characteristics'!$C:$C,0)))</f>
        <v>0.01</v>
      </c>
      <c r="O991" s="293" t="str">
        <f>IF(ISBLANK(INDEX('Policy Characteristics'!I:I,MATCH($C991,'Policy Characteristics'!$C:$C,0))),"",INDEX('Policy Characteristics'!I:I,MATCH($C991,'Policy Characteristics'!$C:$C,0)))</f>
        <v>% reduction in energy use</v>
      </c>
      <c r="P991" s="293"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91" s="293" t="str">
        <f>IF(ISBLANK(INDEX('Policy Characteristics'!K:K,MATCH($C991,'Policy Characteristics'!$C:$C,0))),"",INDEX('Policy Characteristics'!K:K,MATCH($C991,'Policy Characteristics'!$C:$C,0)))</f>
        <v>industry-ag-main.html#eff-stds</v>
      </c>
      <c r="R991" s="293" t="str">
        <f>IF(ISBLANK(INDEX('Policy Characteristics'!L:L,MATCH($C991,'Policy Characteristics'!$C:$C,0))),"",INDEX('Policy Characteristics'!L:L,MATCH($C991,'Policy Characteristics'!$C:$C,0)))</f>
        <v>industry-energy-efficiency-standards.html</v>
      </c>
    </row>
    <row r="992" spans="1:18" s="293" customFormat="1" x14ac:dyDescent="0.25">
      <c r="A992" s="293" t="str">
        <f>IF(ISBLANK(INDEX('Policy Characteristics'!A:A,MATCH($C992,'Policy Characteristics'!$C:$C,0))),"",INDEX('Policy Characteristics'!A:A,MATCH($C992,'Policy Characteristics'!$C:$C,0)))</f>
        <v>Industry</v>
      </c>
      <c r="B992" s="294" t="str">
        <f>IF(ISBLANK(INDEX('Policy Characteristics'!B:B,MATCH($C992,'Policy Characteristics'!$C:$C,0))),"",INDEX('Policy Characteristics'!B:B,MATCH($C992,'Policy Characteristics'!$C:$C,0)))</f>
        <v>Industry Energy Efficiency Standards</v>
      </c>
      <c r="C992" s="293" t="str">
        <f t="shared" si="41"/>
        <v>Percentage Improvement in Eqpt Efficiency Standards above BAU</v>
      </c>
      <c r="D992" s="299" t="s">
        <v>789</v>
      </c>
      <c r="E992" s="298" t="s">
        <v>803</v>
      </c>
      <c r="F992" t="s">
        <v>790</v>
      </c>
      <c r="G992" s="298" t="s">
        <v>819</v>
      </c>
      <c r="H992" s="20">
        <v>1202</v>
      </c>
      <c r="I992" s="295" t="s">
        <v>650</v>
      </c>
      <c r="J992" s="296" t="str">
        <f>IF(ISBLANK(INDEX('Policy Characteristics'!D:D,MATCH($C992,'Policy Characteristics'!$C:$C,0))),"",INDEX('Policy Characteristics'!D:D,MATCH($C992,'Policy Characteristics'!$C:$C,0)))</f>
        <v>Industry Energy Efficiency Standards</v>
      </c>
      <c r="K992" s="293" t="str">
        <f>IF(ISBLANK(INDEX('Policy Characteristics'!E:E,MATCH($C992,'Policy Characteristics'!$C:$C,0))),"",INDEX('Policy Characteristics'!E:E,MATCH($C992,'Policy Characteristics'!$C:$C,0)))</f>
        <v>indst efficiency standards</v>
      </c>
      <c r="L992" s="237">
        <f>IF(ISBLANK(INDEX('Policy Characteristics'!F:F,MATCH($C992,'Policy Characteristics'!$C:$C,0))),"",INDEX('Policy Characteristics'!F:F,MATCH($C992,'Policy Characteristics'!$C:$C,0)))</f>
        <v>0</v>
      </c>
      <c r="M992" s="237">
        <f>IF(ISBLANK(INDEX('Policy Characteristics'!G:G,MATCH($C992,'Policy Characteristics'!$C:$C,0))),"",INDEX('Policy Characteristics'!G:G,MATCH($C992,'Policy Characteristics'!$C:$C,0)))</f>
        <v>0.25</v>
      </c>
      <c r="N992" s="237">
        <f>IF(ISBLANK(INDEX('Policy Characteristics'!H:H,MATCH($C992,'Policy Characteristics'!$C:$C,0))),"",INDEX('Policy Characteristics'!H:H,MATCH($C992,'Policy Characteristics'!$C:$C,0)))</f>
        <v>0.01</v>
      </c>
      <c r="O992" s="293" t="str">
        <f>IF(ISBLANK(INDEX('Policy Characteristics'!I:I,MATCH($C992,'Policy Characteristics'!$C:$C,0))),"",INDEX('Policy Characteristics'!I:I,MATCH($C992,'Policy Characteristics'!$C:$C,0)))</f>
        <v>% reduction in energy use</v>
      </c>
      <c r="P992" s="293"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92" s="293" t="str">
        <f>IF(ISBLANK(INDEX('Policy Characteristics'!K:K,MATCH($C992,'Policy Characteristics'!$C:$C,0))),"",INDEX('Policy Characteristics'!K:K,MATCH($C992,'Policy Characteristics'!$C:$C,0)))</f>
        <v>industry-ag-main.html#eff-stds</v>
      </c>
      <c r="R992" s="293" t="str">
        <f>IF(ISBLANK(INDEX('Policy Characteristics'!L:L,MATCH($C992,'Policy Characteristics'!$C:$C,0))),"",INDEX('Policy Characteristics'!L:L,MATCH($C992,'Policy Characteristics'!$C:$C,0)))</f>
        <v>industry-energy-efficiency-standards.html</v>
      </c>
    </row>
    <row r="993" spans="1:18" s="293" customFormat="1" x14ac:dyDescent="0.25">
      <c r="A993" s="293" t="str">
        <f>IF(ISBLANK(INDEX('Policy Characteristics'!A:A,MATCH($C993,'Policy Characteristics'!$C:$C,0))),"",INDEX('Policy Characteristics'!A:A,MATCH($C993,'Policy Characteristics'!$C:$C,0)))</f>
        <v>Industry</v>
      </c>
      <c r="B993" s="294" t="str">
        <f>IF(ISBLANK(INDEX('Policy Characteristics'!B:B,MATCH($C993,'Policy Characteristics'!$C:$C,0))),"",INDEX('Policy Characteristics'!B:B,MATCH($C993,'Policy Characteristics'!$C:$C,0)))</f>
        <v>Industry Energy Efficiency Standards</v>
      </c>
      <c r="C993" s="293" t="str">
        <f t="shared" si="41"/>
        <v>Percentage Improvement in Eqpt Efficiency Standards above BAU</v>
      </c>
      <c r="D993" s="299" t="s">
        <v>789</v>
      </c>
      <c r="E993" s="298" t="s">
        <v>805</v>
      </c>
      <c r="F993" t="s">
        <v>790</v>
      </c>
      <c r="G993" s="298" t="s">
        <v>820</v>
      </c>
      <c r="H993" s="20">
        <v>1203</v>
      </c>
      <c r="I993" s="295" t="s">
        <v>660</v>
      </c>
      <c r="J993" s="296" t="str">
        <f>IF(ISBLANK(INDEX('Policy Characteristics'!D:D,MATCH($C993,'Policy Characteristics'!$C:$C,0))),"",INDEX('Policy Characteristics'!D:D,MATCH($C993,'Policy Characteristics'!$C:$C,0)))</f>
        <v>Industry Energy Efficiency Standards</v>
      </c>
      <c r="K993" s="293" t="str">
        <f>IF(ISBLANK(INDEX('Policy Characteristics'!E:E,MATCH($C993,'Policy Characteristics'!$C:$C,0))),"",INDEX('Policy Characteristics'!E:E,MATCH($C993,'Policy Characteristics'!$C:$C,0)))</f>
        <v>indst efficiency standards</v>
      </c>
      <c r="L993" s="237">
        <f>IF(ISBLANK(INDEX('Policy Characteristics'!F:F,MATCH($C993,'Policy Characteristics'!$C:$C,0))),"",INDEX('Policy Characteristics'!F:F,MATCH($C993,'Policy Characteristics'!$C:$C,0)))</f>
        <v>0</v>
      </c>
      <c r="M993" s="237">
        <f>IF(ISBLANK(INDEX('Policy Characteristics'!G:G,MATCH($C993,'Policy Characteristics'!$C:$C,0))),"",INDEX('Policy Characteristics'!G:G,MATCH($C993,'Policy Characteristics'!$C:$C,0)))</f>
        <v>0.25</v>
      </c>
      <c r="N993" s="237">
        <f>IF(ISBLANK(INDEX('Policy Characteristics'!H:H,MATCH($C993,'Policy Characteristics'!$C:$C,0))),"",INDEX('Policy Characteristics'!H:H,MATCH($C993,'Policy Characteristics'!$C:$C,0)))</f>
        <v>0.01</v>
      </c>
      <c r="O993" s="293" t="str">
        <f>IF(ISBLANK(INDEX('Policy Characteristics'!I:I,MATCH($C993,'Policy Characteristics'!$C:$C,0))),"",INDEX('Policy Characteristics'!I:I,MATCH($C993,'Policy Characteristics'!$C:$C,0)))</f>
        <v>% reduction in energy use</v>
      </c>
      <c r="P993" s="293"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93" s="293" t="str">
        <f>IF(ISBLANK(INDEX('Policy Characteristics'!K:K,MATCH($C993,'Policy Characteristics'!$C:$C,0))),"",INDEX('Policy Characteristics'!K:K,MATCH($C993,'Policy Characteristics'!$C:$C,0)))</f>
        <v>industry-ag-main.html#eff-stds</v>
      </c>
      <c r="R993" s="293" t="str">
        <f>IF(ISBLANK(INDEX('Policy Characteristics'!L:L,MATCH($C993,'Policy Characteristics'!$C:$C,0))),"",INDEX('Policy Characteristics'!L:L,MATCH($C993,'Policy Characteristics'!$C:$C,0)))</f>
        <v>industry-energy-efficiency-standards.html</v>
      </c>
    </row>
    <row r="994" spans="1:18" s="293" customFormat="1" x14ac:dyDescent="0.25">
      <c r="A994" s="293" t="str">
        <f>IF(ISBLANK(INDEX('Policy Characteristics'!A:A,MATCH($C994,'Policy Characteristics'!$C:$C,0))),"",INDEX('Policy Characteristics'!A:A,MATCH($C994,'Policy Characteristics'!$C:$C,0)))</f>
        <v>Industry</v>
      </c>
      <c r="B994" s="294" t="str">
        <f>IF(ISBLANK(INDEX('Policy Characteristics'!B:B,MATCH($C994,'Policy Characteristics'!$C:$C,0))),"",INDEX('Policy Characteristics'!B:B,MATCH($C994,'Policy Characteristics'!$C:$C,0)))</f>
        <v>Industry Energy Efficiency Standards</v>
      </c>
      <c r="C994" s="293" t="str">
        <f t="shared" si="41"/>
        <v>Percentage Improvement in Eqpt Efficiency Standards above BAU</v>
      </c>
      <c r="D994" s="299" t="s">
        <v>789</v>
      </c>
      <c r="E994" s="298" t="s">
        <v>807</v>
      </c>
      <c r="F994" t="s">
        <v>790</v>
      </c>
      <c r="G994" s="298" t="s">
        <v>821</v>
      </c>
      <c r="H994" s="20">
        <v>1204</v>
      </c>
      <c r="I994" s="295" t="s">
        <v>660</v>
      </c>
      <c r="J994" s="296" t="str">
        <f>IF(ISBLANK(INDEX('Policy Characteristics'!D:D,MATCH($C994,'Policy Characteristics'!$C:$C,0))),"",INDEX('Policy Characteristics'!D:D,MATCH($C994,'Policy Characteristics'!$C:$C,0)))</f>
        <v>Industry Energy Efficiency Standards</v>
      </c>
      <c r="K994" s="293" t="str">
        <f>IF(ISBLANK(INDEX('Policy Characteristics'!E:E,MATCH($C994,'Policy Characteristics'!$C:$C,0))),"",INDEX('Policy Characteristics'!E:E,MATCH($C994,'Policy Characteristics'!$C:$C,0)))</f>
        <v>indst efficiency standards</v>
      </c>
      <c r="L994" s="237">
        <f>IF(ISBLANK(INDEX('Policy Characteristics'!F:F,MATCH($C994,'Policy Characteristics'!$C:$C,0))),"",INDEX('Policy Characteristics'!F:F,MATCH($C994,'Policy Characteristics'!$C:$C,0)))</f>
        <v>0</v>
      </c>
      <c r="M994" s="237">
        <f>IF(ISBLANK(INDEX('Policy Characteristics'!G:G,MATCH($C994,'Policy Characteristics'!$C:$C,0))),"",INDEX('Policy Characteristics'!G:G,MATCH($C994,'Policy Characteristics'!$C:$C,0)))</f>
        <v>0.25</v>
      </c>
      <c r="N994" s="237">
        <f>IF(ISBLANK(INDEX('Policy Characteristics'!H:H,MATCH($C994,'Policy Characteristics'!$C:$C,0))),"",INDEX('Policy Characteristics'!H:H,MATCH($C994,'Policy Characteristics'!$C:$C,0)))</f>
        <v>0.01</v>
      </c>
      <c r="O994" s="293" t="str">
        <f>IF(ISBLANK(INDEX('Policy Characteristics'!I:I,MATCH($C994,'Policy Characteristics'!$C:$C,0))),"",INDEX('Policy Characteristics'!I:I,MATCH($C994,'Policy Characteristics'!$C:$C,0)))</f>
        <v>% reduction in energy use</v>
      </c>
      <c r="P994" s="293"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94" s="293" t="str">
        <f>IF(ISBLANK(INDEX('Policy Characteristics'!K:K,MATCH($C994,'Policy Characteristics'!$C:$C,0))),"",INDEX('Policy Characteristics'!K:K,MATCH($C994,'Policy Characteristics'!$C:$C,0)))</f>
        <v>industry-ag-main.html#eff-stds</v>
      </c>
      <c r="R994" s="293" t="str">
        <f>IF(ISBLANK(INDEX('Policy Characteristics'!L:L,MATCH($C994,'Policy Characteristics'!$C:$C,0))),"",INDEX('Policy Characteristics'!L:L,MATCH($C994,'Policy Characteristics'!$C:$C,0)))</f>
        <v>industry-energy-efficiency-standards.html</v>
      </c>
    </row>
    <row r="995" spans="1:18" s="293" customFormat="1" x14ac:dyDescent="0.25">
      <c r="A995" s="293" t="str">
        <f>IF(ISBLANK(INDEX('Policy Characteristics'!A:A,MATCH($C995,'Policy Characteristics'!$C:$C,0))),"",INDEX('Policy Characteristics'!A:A,MATCH($C995,'Policy Characteristics'!$C:$C,0)))</f>
        <v>Industry</v>
      </c>
      <c r="B995" s="294" t="str">
        <f>IF(ISBLANK(INDEX('Policy Characteristics'!B:B,MATCH($C995,'Policy Characteristics'!$C:$C,0))),"",INDEX('Policy Characteristics'!B:B,MATCH($C995,'Policy Characteristics'!$C:$C,0)))</f>
        <v>Industry Energy Efficiency Standards</v>
      </c>
      <c r="C995" s="293" t="str">
        <f t="shared" si="41"/>
        <v>Percentage Improvement in Eqpt Efficiency Standards above BAU</v>
      </c>
      <c r="D995" s="299" t="s">
        <v>789</v>
      </c>
      <c r="E995" s="298" t="s">
        <v>809</v>
      </c>
      <c r="F995" t="s">
        <v>790</v>
      </c>
      <c r="G995" s="298" t="s">
        <v>822</v>
      </c>
      <c r="H995" s="20">
        <v>1205</v>
      </c>
      <c r="I995" s="295" t="s">
        <v>650</v>
      </c>
      <c r="J995" s="296" t="str">
        <f>IF(ISBLANK(INDEX('Policy Characteristics'!D:D,MATCH($C995,'Policy Characteristics'!$C:$C,0))),"",INDEX('Policy Characteristics'!D:D,MATCH($C995,'Policy Characteristics'!$C:$C,0)))</f>
        <v>Industry Energy Efficiency Standards</v>
      </c>
      <c r="K995" s="293" t="str">
        <f>IF(ISBLANK(INDEX('Policy Characteristics'!E:E,MATCH($C995,'Policy Characteristics'!$C:$C,0))),"",INDEX('Policy Characteristics'!E:E,MATCH($C995,'Policy Characteristics'!$C:$C,0)))</f>
        <v>indst efficiency standards</v>
      </c>
      <c r="L995" s="237">
        <f>IF(ISBLANK(INDEX('Policy Characteristics'!F:F,MATCH($C995,'Policy Characteristics'!$C:$C,0))),"",INDEX('Policy Characteristics'!F:F,MATCH($C995,'Policy Characteristics'!$C:$C,0)))</f>
        <v>0</v>
      </c>
      <c r="M995" s="237">
        <f>IF(ISBLANK(INDEX('Policy Characteristics'!G:G,MATCH($C995,'Policy Characteristics'!$C:$C,0))),"",INDEX('Policy Characteristics'!G:G,MATCH($C995,'Policy Characteristics'!$C:$C,0)))</f>
        <v>0.25</v>
      </c>
      <c r="N995" s="237">
        <f>IF(ISBLANK(INDEX('Policy Characteristics'!H:H,MATCH($C995,'Policy Characteristics'!$C:$C,0))),"",INDEX('Policy Characteristics'!H:H,MATCH($C995,'Policy Characteristics'!$C:$C,0)))</f>
        <v>0.01</v>
      </c>
      <c r="O995" s="293" t="str">
        <f>IF(ISBLANK(INDEX('Policy Characteristics'!I:I,MATCH($C995,'Policy Characteristics'!$C:$C,0))),"",INDEX('Policy Characteristics'!I:I,MATCH($C995,'Policy Characteristics'!$C:$C,0)))</f>
        <v>% reduction in energy use</v>
      </c>
      <c r="P995" s="293"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95" s="293" t="str">
        <f>IF(ISBLANK(INDEX('Policy Characteristics'!K:K,MATCH($C995,'Policy Characteristics'!$C:$C,0))),"",INDEX('Policy Characteristics'!K:K,MATCH($C995,'Policy Characteristics'!$C:$C,0)))</f>
        <v>industry-ag-main.html#eff-stds</v>
      </c>
      <c r="R995" s="293" t="str">
        <f>IF(ISBLANK(INDEX('Policy Characteristics'!L:L,MATCH($C995,'Policy Characteristics'!$C:$C,0))),"",INDEX('Policy Characteristics'!L:L,MATCH($C995,'Policy Characteristics'!$C:$C,0)))</f>
        <v>industry-energy-efficiency-standards.html</v>
      </c>
    </row>
    <row r="996" spans="1:18" s="293" customFormat="1" x14ac:dyDescent="0.25">
      <c r="A996" s="293" t="str">
        <f>IF(ISBLANK(INDEX('Policy Characteristics'!A:A,MATCH($C996,'Policy Characteristics'!$C:$C,0))),"",INDEX('Policy Characteristics'!A:A,MATCH($C996,'Policy Characteristics'!$C:$C,0)))</f>
        <v>Industry</v>
      </c>
      <c r="B996" s="294" t="str">
        <f>IF(ISBLANK(INDEX('Policy Characteristics'!B:B,MATCH($C996,'Policy Characteristics'!$C:$C,0))),"",INDEX('Policy Characteristics'!B:B,MATCH($C996,'Policy Characteristics'!$C:$C,0)))</f>
        <v>Industry Energy Efficiency Standards</v>
      </c>
      <c r="C996" s="293" t="str">
        <f t="shared" si="41"/>
        <v>Percentage Improvement in Eqpt Efficiency Standards above BAU</v>
      </c>
      <c r="D996" s="299" t="s">
        <v>789</v>
      </c>
      <c r="E996" s="298" t="s">
        <v>811</v>
      </c>
      <c r="F996" t="s">
        <v>790</v>
      </c>
      <c r="G996" s="298" t="s">
        <v>823</v>
      </c>
      <c r="H996" s="20">
        <v>1206</v>
      </c>
      <c r="I996" s="295" t="s">
        <v>650</v>
      </c>
      <c r="J996" s="296" t="str">
        <f>IF(ISBLANK(INDEX('Policy Characteristics'!D:D,MATCH($C996,'Policy Characteristics'!$C:$C,0))),"",INDEX('Policy Characteristics'!D:D,MATCH($C996,'Policy Characteristics'!$C:$C,0)))</f>
        <v>Industry Energy Efficiency Standards</v>
      </c>
      <c r="K996" s="293" t="str">
        <f>IF(ISBLANK(INDEX('Policy Characteristics'!E:E,MATCH($C996,'Policy Characteristics'!$C:$C,0))),"",INDEX('Policy Characteristics'!E:E,MATCH($C996,'Policy Characteristics'!$C:$C,0)))</f>
        <v>indst efficiency standards</v>
      </c>
      <c r="L996" s="237">
        <f>IF(ISBLANK(INDEX('Policy Characteristics'!F:F,MATCH($C996,'Policy Characteristics'!$C:$C,0))),"",INDEX('Policy Characteristics'!F:F,MATCH($C996,'Policy Characteristics'!$C:$C,0)))</f>
        <v>0</v>
      </c>
      <c r="M996" s="237">
        <f>IF(ISBLANK(INDEX('Policy Characteristics'!G:G,MATCH($C996,'Policy Characteristics'!$C:$C,0))),"",INDEX('Policy Characteristics'!G:G,MATCH($C996,'Policy Characteristics'!$C:$C,0)))</f>
        <v>0.25</v>
      </c>
      <c r="N996" s="237">
        <f>IF(ISBLANK(INDEX('Policy Characteristics'!H:H,MATCH($C996,'Policy Characteristics'!$C:$C,0))),"",INDEX('Policy Characteristics'!H:H,MATCH($C996,'Policy Characteristics'!$C:$C,0)))</f>
        <v>0.01</v>
      </c>
      <c r="O996" s="293" t="str">
        <f>IF(ISBLANK(INDEX('Policy Characteristics'!I:I,MATCH($C996,'Policy Characteristics'!$C:$C,0))),"",INDEX('Policy Characteristics'!I:I,MATCH($C996,'Policy Characteristics'!$C:$C,0)))</f>
        <v>% reduction in energy use</v>
      </c>
      <c r="P996" s="293"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96" s="293" t="str">
        <f>IF(ISBLANK(INDEX('Policy Characteristics'!K:K,MATCH($C996,'Policy Characteristics'!$C:$C,0))),"",INDEX('Policy Characteristics'!K:K,MATCH($C996,'Policy Characteristics'!$C:$C,0)))</f>
        <v>industry-ag-main.html#eff-stds</v>
      </c>
      <c r="R996" s="293" t="str">
        <f>IF(ISBLANK(INDEX('Policy Characteristics'!L:L,MATCH($C996,'Policy Characteristics'!$C:$C,0))),"",INDEX('Policy Characteristics'!L:L,MATCH($C996,'Policy Characteristics'!$C:$C,0)))</f>
        <v>industry-energy-efficiency-standards.html</v>
      </c>
    </row>
    <row r="997" spans="1:18" s="293" customFormat="1" x14ac:dyDescent="0.25">
      <c r="A997" s="293" t="str">
        <f>IF(ISBLANK(INDEX('Policy Characteristics'!A:A,MATCH($C997,'Policy Characteristics'!$C:$C,0))),"",INDEX('Policy Characteristics'!A:A,MATCH($C997,'Policy Characteristics'!$C:$C,0)))</f>
        <v>Industry</v>
      </c>
      <c r="B997" s="294" t="str">
        <f>IF(ISBLANK(INDEX('Policy Characteristics'!B:B,MATCH($C997,'Policy Characteristics'!$C:$C,0))),"",INDEX('Policy Characteristics'!B:B,MATCH($C997,'Policy Characteristics'!$C:$C,0)))</f>
        <v>Industry Energy Efficiency Standards</v>
      </c>
      <c r="C997" s="293" t="str">
        <f t="shared" si="41"/>
        <v>Percentage Improvement in Eqpt Efficiency Standards above BAU</v>
      </c>
      <c r="D997" s="299" t="s">
        <v>789</v>
      </c>
      <c r="E997" s="298" t="s">
        <v>813</v>
      </c>
      <c r="F997" t="s">
        <v>790</v>
      </c>
      <c r="G997" s="298" t="s">
        <v>824</v>
      </c>
      <c r="H997" s="20">
        <v>1207</v>
      </c>
      <c r="I997" s="295" t="s">
        <v>660</v>
      </c>
      <c r="J997" s="296" t="str">
        <f>IF(ISBLANK(INDEX('Policy Characteristics'!D:D,MATCH($C997,'Policy Characteristics'!$C:$C,0))),"",INDEX('Policy Characteristics'!D:D,MATCH($C997,'Policy Characteristics'!$C:$C,0)))</f>
        <v>Industry Energy Efficiency Standards</v>
      </c>
      <c r="K997" s="293" t="str">
        <f>IF(ISBLANK(INDEX('Policy Characteristics'!E:E,MATCH($C997,'Policy Characteristics'!$C:$C,0))),"",INDEX('Policy Characteristics'!E:E,MATCH($C997,'Policy Characteristics'!$C:$C,0)))</f>
        <v>indst efficiency standards</v>
      </c>
      <c r="L997" s="237">
        <f>IF(ISBLANK(INDEX('Policy Characteristics'!F:F,MATCH($C997,'Policy Characteristics'!$C:$C,0))),"",INDEX('Policy Characteristics'!F:F,MATCH($C997,'Policy Characteristics'!$C:$C,0)))</f>
        <v>0</v>
      </c>
      <c r="M997" s="237">
        <f>IF(ISBLANK(INDEX('Policy Characteristics'!G:G,MATCH($C997,'Policy Characteristics'!$C:$C,0))),"",INDEX('Policy Characteristics'!G:G,MATCH($C997,'Policy Characteristics'!$C:$C,0)))</f>
        <v>0.25</v>
      </c>
      <c r="N997" s="237">
        <f>IF(ISBLANK(INDEX('Policy Characteristics'!H:H,MATCH($C997,'Policy Characteristics'!$C:$C,0))),"",INDEX('Policy Characteristics'!H:H,MATCH($C997,'Policy Characteristics'!$C:$C,0)))</f>
        <v>0.01</v>
      </c>
      <c r="O997" s="293" t="str">
        <f>IF(ISBLANK(INDEX('Policy Characteristics'!I:I,MATCH($C997,'Policy Characteristics'!$C:$C,0))),"",INDEX('Policy Characteristics'!I:I,MATCH($C997,'Policy Characteristics'!$C:$C,0)))</f>
        <v>% reduction in energy use</v>
      </c>
      <c r="P997" s="293"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97" s="293" t="str">
        <f>IF(ISBLANK(INDEX('Policy Characteristics'!K:K,MATCH($C997,'Policy Characteristics'!$C:$C,0))),"",INDEX('Policy Characteristics'!K:K,MATCH($C997,'Policy Characteristics'!$C:$C,0)))</f>
        <v>industry-ag-main.html#eff-stds</v>
      </c>
      <c r="R997" s="293" t="str">
        <f>IF(ISBLANK(INDEX('Policy Characteristics'!L:L,MATCH($C997,'Policy Characteristics'!$C:$C,0))),"",INDEX('Policy Characteristics'!L:L,MATCH($C997,'Policy Characteristics'!$C:$C,0)))</f>
        <v>industry-energy-efficiency-standards.html</v>
      </c>
    </row>
    <row r="998" spans="1:18" s="293" customFormat="1" x14ac:dyDescent="0.25">
      <c r="A998" s="293" t="str">
        <f>IF(ISBLANK(INDEX('Policy Characteristics'!A:A,MATCH($C998,'Policy Characteristics'!$C:$C,0))),"",INDEX('Policy Characteristics'!A:A,MATCH($C998,'Policy Characteristics'!$C:$C,0)))</f>
        <v>Industry</v>
      </c>
      <c r="B998" s="294" t="str">
        <f>IF(ISBLANK(INDEX('Policy Characteristics'!B:B,MATCH($C998,'Policy Characteristics'!$C:$C,0))),"",INDEX('Policy Characteristics'!B:B,MATCH($C998,'Policy Characteristics'!$C:$C,0)))</f>
        <v>Material Efficiency, Longevity, &amp; Re-Use</v>
      </c>
      <c r="C998" t="s">
        <v>408</v>
      </c>
      <c r="D998" s="298" t="s">
        <v>765</v>
      </c>
      <c r="E998" s="298"/>
      <c r="F998" s="299" t="s">
        <v>766</v>
      </c>
      <c r="G998" s="298"/>
      <c r="H998" s="20">
        <v>429</v>
      </c>
      <c r="I998" s="295" t="s">
        <v>650</v>
      </c>
      <c r="J998" s="296" t="str">
        <f>IF(ISBLANK(INDEX('Policy Characteristics'!D:D,MATCH($C998,'Policy Characteristics'!$C:$C,0))),"",INDEX('Policy Characteristics'!D:D,MATCH($C998,'Policy Characteristics'!$C:$C,0)))</f>
        <v>Material Efficiency, Longevity, &amp; Re-Use</v>
      </c>
      <c r="K998" s="293" t="str">
        <f>IF(ISBLANK(INDEX('Policy Characteristics'!E:E,MATCH($C998,'Policy Characteristics'!$C:$C,0))),"",INDEX('Policy Characteristics'!E:E,MATCH($C998,'Policy Characteristics'!$C:$C,0)))</f>
        <v>indst reduce nonenergy product demand</v>
      </c>
      <c r="L998" s="237">
        <f>IF(ISBLANK(INDEX('Policy Characteristics'!F:F,MATCH($C998,'Policy Characteristics'!$C:$C,0))),"",INDEX('Policy Characteristics'!F:F,MATCH($C998,'Policy Characteristics'!$C:$C,0)))</f>
        <v>0</v>
      </c>
      <c r="M998" s="237">
        <f>IF(ISBLANK(INDEX('Policy Characteristics'!G:G,MATCH($C998,'Policy Characteristics'!$C:$C,0))),"",INDEX('Policy Characteristics'!G:G,MATCH($C998,'Policy Characteristics'!$C:$C,0)))</f>
        <v>1</v>
      </c>
      <c r="N998" s="237">
        <f>IF(ISBLANK(INDEX('Policy Characteristics'!H:H,MATCH($C998,'Policy Characteristics'!$C:$C,0))),"",INDEX('Policy Characteristics'!H:H,MATCH($C998,'Policy Characteristics'!$C:$C,0)))</f>
        <v>0.01</v>
      </c>
      <c r="O998" s="293" t="str">
        <f>IF(ISBLANK(INDEX('Policy Characteristics'!I:I,MATCH($C998,'Policy Characteristics'!$C:$C,0))),"",INDEX('Policy Characteristics'!I:I,MATCH($C998,'Policy Characteristics'!$C:$C,0)))</f>
        <v>% demand reduction</v>
      </c>
      <c r="P998" s="293"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998" s="293" t="str">
        <f>IF(ISBLANK(INDEX('Policy Characteristics'!K:K,MATCH($C998,'Policy Characteristics'!$C:$C,0))),"",INDEX('Policy Characteristics'!K:K,MATCH($C998,'Policy Characteristics'!$C:$C,0)))</f>
        <v/>
      </c>
      <c r="R998" s="293" t="str">
        <f>IF(ISBLANK(INDEX('Policy Characteristics'!L:L,MATCH($C998,'Policy Characteristics'!$C:$C,0))),"",INDEX('Policy Characteristics'!L:L,MATCH($C998,'Policy Characteristics'!$C:$C,0)))</f>
        <v>material-efficiency-longevity-reuse.html</v>
      </c>
    </row>
    <row r="999" spans="1:18" s="293" customFormat="1" x14ac:dyDescent="0.25">
      <c r="A999" s="293" t="str">
        <f>IF(ISBLANK(INDEX('Policy Characteristics'!A:A,MATCH($C999,'Policy Characteristics'!$C:$C,0))),"",INDEX('Policy Characteristics'!A:A,MATCH($C999,'Policy Characteristics'!$C:$C,0)))</f>
        <v>Industry</v>
      </c>
      <c r="B999" s="294" t="str">
        <f>IF(ISBLANK(INDEX('Policy Characteristics'!B:B,MATCH($C999,'Policy Characteristics'!$C:$C,0))),"",INDEX('Policy Characteristics'!B:B,MATCH($C999,'Policy Characteristics'!$C:$C,0)))</f>
        <v>Material Efficiency, Longevity, &amp; Re-Use</v>
      </c>
      <c r="C999" s="293" t="str">
        <f t="shared" ref="C999" si="42">C$998</f>
        <v>Percent Reduction in Nonenergy Nonagriculture Industry Product Demand</v>
      </c>
      <c r="D999" s="299" t="s">
        <v>767</v>
      </c>
      <c r="E999" s="298"/>
      <c r="F999" s="299" t="s">
        <v>768</v>
      </c>
      <c r="G999" s="298"/>
      <c r="H999" s="20">
        <v>430</v>
      </c>
      <c r="I999" s="295" t="s">
        <v>650</v>
      </c>
      <c r="J999" s="296" t="str">
        <f>IF(ISBLANK(INDEX('Policy Characteristics'!D:D,MATCH($C999,'Policy Characteristics'!$C:$C,0))),"",INDEX('Policy Characteristics'!D:D,MATCH($C999,'Policy Characteristics'!$C:$C,0)))</f>
        <v>Material Efficiency, Longevity, &amp; Re-Use</v>
      </c>
      <c r="K999" s="293" t="str">
        <f>IF(ISBLANK(INDEX('Policy Characteristics'!E:E,MATCH($C999,'Policy Characteristics'!$C:$C,0))),"",INDEX('Policy Characteristics'!E:E,MATCH($C999,'Policy Characteristics'!$C:$C,0)))</f>
        <v>indst reduce nonenergy product demand</v>
      </c>
      <c r="L999" s="237">
        <f>IF(ISBLANK(INDEX('Policy Characteristics'!F:F,MATCH($C999,'Policy Characteristics'!$C:$C,0))),"",INDEX('Policy Characteristics'!F:F,MATCH($C999,'Policy Characteristics'!$C:$C,0)))</f>
        <v>0</v>
      </c>
      <c r="M999" s="237">
        <f>IF(ISBLANK(INDEX('Policy Characteristics'!G:G,MATCH($C999,'Policy Characteristics'!$C:$C,0))),"",INDEX('Policy Characteristics'!G:G,MATCH($C999,'Policy Characteristics'!$C:$C,0)))</f>
        <v>1</v>
      </c>
      <c r="N999" s="237">
        <f>IF(ISBLANK(INDEX('Policy Characteristics'!H:H,MATCH($C999,'Policy Characteristics'!$C:$C,0))),"",INDEX('Policy Characteristics'!H:H,MATCH($C999,'Policy Characteristics'!$C:$C,0)))</f>
        <v>0.01</v>
      </c>
      <c r="O999" s="293" t="str">
        <f>IF(ISBLANK(INDEX('Policy Characteristics'!I:I,MATCH($C999,'Policy Characteristics'!$C:$C,0))),"",INDEX('Policy Characteristics'!I:I,MATCH($C999,'Policy Characteristics'!$C:$C,0)))</f>
        <v>% demand reduction</v>
      </c>
      <c r="P999" s="293"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999" s="293" t="str">
        <f>IF(ISBLANK(INDEX('Policy Characteristics'!K:K,MATCH($C999,'Policy Characteristics'!$C:$C,0))),"",INDEX('Policy Characteristics'!K:K,MATCH($C999,'Policy Characteristics'!$C:$C,0)))</f>
        <v/>
      </c>
      <c r="R999" s="293" t="str">
        <f>IF(ISBLANK(INDEX('Policy Characteristics'!L:L,MATCH($C999,'Policy Characteristics'!$C:$C,0))),"",INDEX('Policy Characteristics'!L:L,MATCH($C999,'Policy Characteristics'!$C:$C,0)))</f>
        <v>material-efficiency-longevity-reuse.html</v>
      </c>
    </row>
    <row r="1000" spans="1:18" s="293" customFormat="1" x14ac:dyDescent="0.25">
      <c r="A1000" s="293" t="str">
        <f>IF(ISBLANK(INDEX('Policy Characteristics'!A:A,MATCH($C1000,'Policy Characteristics'!$C:$C,0))),"",INDEX('Policy Characteristics'!A:A,MATCH($C1000,'Policy Characteristics'!$C:$C,0)))</f>
        <v>Industry</v>
      </c>
      <c r="B1000" s="294" t="str">
        <f>IF(ISBLANK(INDEX('Policy Characteristics'!B:B,MATCH($C1000,'Policy Characteristics'!$C:$C,0))),"",INDEX('Policy Characteristics'!B:B,MATCH($C1000,'Policy Characteristics'!$C:$C,0)))</f>
        <v>Material Efficiency, Longevity, &amp; Re-Use</v>
      </c>
      <c r="C1000" s="293" t="str">
        <f t="shared" ref="C1000" si="43">C$998</f>
        <v>Percent Reduction in Nonenergy Nonagriculture Industry Product Demand</v>
      </c>
      <c r="D1000" s="299" t="s">
        <v>787</v>
      </c>
      <c r="E1000" s="298"/>
      <c r="F1000" s="299" t="s">
        <v>788</v>
      </c>
      <c r="G1000" s="298"/>
      <c r="H1000" s="20">
        <v>432</v>
      </c>
      <c r="I1000" s="295" t="s">
        <v>650</v>
      </c>
      <c r="J1000" s="296" t="str">
        <f>IF(ISBLANK(INDEX('Policy Characteristics'!D:D,MATCH($C1000,'Policy Characteristics'!$C:$C,0))),"",INDEX('Policy Characteristics'!D:D,MATCH($C1000,'Policy Characteristics'!$C:$C,0)))</f>
        <v>Material Efficiency, Longevity, &amp; Re-Use</v>
      </c>
      <c r="K1000" s="293" t="str">
        <f>IF(ISBLANK(INDEX('Policy Characteristics'!E:E,MATCH($C1000,'Policy Characteristics'!$C:$C,0))),"",INDEX('Policy Characteristics'!E:E,MATCH($C1000,'Policy Characteristics'!$C:$C,0)))</f>
        <v>indst reduce nonenergy product demand</v>
      </c>
      <c r="L1000" s="237">
        <f>IF(ISBLANK(INDEX('Policy Characteristics'!F:F,MATCH($C1000,'Policy Characteristics'!$C:$C,0))),"",INDEX('Policy Characteristics'!F:F,MATCH($C1000,'Policy Characteristics'!$C:$C,0)))</f>
        <v>0</v>
      </c>
      <c r="M1000" s="237">
        <f>IF(ISBLANK(INDEX('Policy Characteristics'!G:G,MATCH($C1000,'Policy Characteristics'!$C:$C,0))),"",INDEX('Policy Characteristics'!G:G,MATCH($C1000,'Policy Characteristics'!$C:$C,0)))</f>
        <v>1</v>
      </c>
      <c r="N1000" s="237">
        <f>IF(ISBLANK(INDEX('Policy Characteristics'!H:H,MATCH($C1000,'Policy Characteristics'!$C:$C,0))),"",INDEX('Policy Characteristics'!H:H,MATCH($C1000,'Policy Characteristics'!$C:$C,0)))</f>
        <v>0.01</v>
      </c>
      <c r="O1000" s="293" t="str">
        <f>IF(ISBLANK(INDEX('Policy Characteristics'!I:I,MATCH($C1000,'Policy Characteristics'!$C:$C,0))),"",INDEX('Policy Characteristics'!I:I,MATCH($C1000,'Policy Characteristics'!$C:$C,0)))</f>
        <v>% demand reduction</v>
      </c>
      <c r="P1000" s="293"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1000" s="293" t="str">
        <f>IF(ISBLANK(INDEX('Policy Characteristics'!K:K,MATCH($C1000,'Policy Characteristics'!$C:$C,0))),"",INDEX('Policy Characteristics'!K:K,MATCH($C1000,'Policy Characteristics'!$C:$C,0)))</f>
        <v/>
      </c>
      <c r="R1000" s="293" t="str">
        <f>IF(ISBLANK(INDEX('Policy Characteristics'!L:L,MATCH($C1000,'Policy Characteristics'!$C:$C,0))),"",INDEX('Policy Characteristics'!L:L,MATCH($C1000,'Policy Characteristics'!$C:$C,0)))</f>
        <v>material-efficiency-longevity-reuse.html</v>
      </c>
    </row>
    <row r="1001" spans="1:18" x14ac:dyDescent="0.25">
      <c r="A1001" s="293" t="str">
        <f>IF(ISBLANK(INDEX('Policy Characteristics'!A:A,MATCH($C1001,'Policy Characteristics'!$C:$C,0))),"",INDEX('Policy Characteristics'!A:A,MATCH($C1001,'Policy Characteristics'!$C:$C,0)))</f>
        <v>Industry</v>
      </c>
      <c r="B1001" s="294" t="str">
        <f>IF(ISBLANK(INDEX('Policy Characteristics'!B:B,MATCH($C1001,'Policy Characteristics'!$C:$C,0))),"",INDEX('Policy Characteristics'!B:B,MATCH($C1001,'Policy Characteristics'!$C:$C,0)))</f>
        <v>Methane Capture</v>
      </c>
      <c r="C1001" t="s">
        <v>415</v>
      </c>
      <c r="D1001" s="298" t="s">
        <v>745</v>
      </c>
      <c r="E1001" s="298"/>
      <c r="F1001" t="s">
        <v>746</v>
      </c>
      <c r="G1001" s="298"/>
      <c r="H1001" s="20">
        <v>1458</v>
      </c>
      <c r="I1001" s="295" t="s">
        <v>650</v>
      </c>
      <c r="J1001" s="296" t="str">
        <f>IF(ISBLANK(INDEX('Policy Characteristics'!D:D,MATCH($C1001,'Policy Characteristics'!$C:$C,0))),"",INDEX('Policy Characteristics'!D:D,MATCH($C1001,'Policy Characteristics'!$C:$C,0)))</f>
        <v>Methane Capture and Destruction</v>
      </c>
      <c r="K1001" s="293" t="str">
        <f>IF(ISBLANK(INDEX('Policy Characteristics'!E:E,MATCH($C1001,'Policy Characteristics'!$C:$C,0))),"",INDEX('Policy Characteristics'!E:E,MATCH($C1001,'Policy Characteristics'!$C:$C,0)))</f>
        <v>indst methane capture</v>
      </c>
      <c r="L1001" s="237">
        <f>IF(ISBLANK(INDEX('Policy Characteristics'!F:F,MATCH($C1001,'Policy Characteristics'!$C:$C,0))),"",INDEX('Policy Characteristics'!F:F,MATCH($C1001,'Policy Characteristics'!$C:$C,0)))</f>
        <v>0</v>
      </c>
      <c r="M1001" s="237">
        <f>IF(ISBLANK(INDEX('Policy Characteristics'!G:G,MATCH($C1001,'Policy Characteristics'!$C:$C,0))),"",INDEX('Policy Characteristics'!G:G,MATCH($C1001,'Policy Characteristics'!$C:$C,0)))</f>
        <v>1</v>
      </c>
      <c r="N1001" s="237">
        <f>IF(ISBLANK(INDEX('Policy Characteristics'!H:H,MATCH($C1001,'Policy Characteristics'!$C:$C,0))),"",INDEX('Policy Characteristics'!H:H,MATCH($C1001,'Policy Characteristics'!$C:$C,0)))</f>
        <v>0.01</v>
      </c>
      <c r="O1001" s="293" t="str">
        <f>IF(ISBLANK(INDEX('Policy Characteristics'!I:I,MATCH($C1001,'Policy Characteristics'!$C:$C,0))),"",INDEX('Policy Characteristics'!I:I,MATCH($C1001,'Policy Characteristics'!$C:$C,0)))</f>
        <v>% of potential achieved</v>
      </c>
      <c r="P1001" s="293"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293" t="str">
        <f>IF(ISBLANK(INDEX('Policy Characteristics'!K:K,MATCH($C1001,'Policy Characteristics'!$C:$C,0))),"",INDEX('Policy Characteristics'!K:K,MATCH($C1001,'Policy Characteristics'!$C:$C,0)))</f>
        <v>industry-ag-main.html#methane-capture</v>
      </c>
      <c r="R1001" s="293" t="str">
        <f>IF(ISBLANK(INDEX('Policy Characteristics'!L:L,MATCH($C1001,'Policy Characteristics'!$C:$C,0))),"",INDEX('Policy Characteristics'!L:L,MATCH($C1001,'Policy Characteristics'!$C:$C,0)))</f>
        <v>methane-capture.html</v>
      </c>
    </row>
    <row r="1002" spans="1:18" x14ac:dyDescent="0.25">
      <c r="A1002" s="293" t="str">
        <f>IF(ISBLANK(INDEX('Policy Characteristics'!A:A,MATCH($C1002,'Policy Characteristics'!$C:$C,0))),"",INDEX('Policy Characteristics'!A:A,MATCH($C1002,'Policy Characteristics'!$C:$C,0)))</f>
        <v>Industry</v>
      </c>
      <c r="B1002" s="294" t="str">
        <f>IF(ISBLANK(INDEX('Policy Characteristics'!B:B,MATCH($C1002,'Policy Characteristics'!$C:$C,0))),"",INDEX('Policy Characteristics'!B:B,MATCH($C1002,'Policy Characteristics'!$C:$C,0)))</f>
        <v>Methane Capture</v>
      </c>
      <c r="C1002" s="293" t="str">
        <f t="shared" ref="C1002:C1004" si="44">C$1001</f>
        <v>Fraction of Methane Capture Opportunities Achieved</v>
      </c>
      <c r="D1002" s="298" t="s">
        <v>785</v>
      </c>
      <c r="E1002" s="298"/>
      <c r="F1002" t="s">
        <v>786</v>
      </c>
      <c r="G1002" s="298"/>
      <c r="H1002" s="20">
        <v>1459</v>
      </c>
      <c r="I1002" s="295" t="s">
        <v>650</v>
      </c>
      <c r="J1002" s="296" t="str">
        <f>IF(ISBLANK(INDEX('Policy Characteristics'!D:D,MATCH($C1002,'Policy Characteristics'!$C:$C,0))),"",INDEX('Policy Characteristics'!D:D,MATCH($C1002,'Policy Characteristics'!$C:$C,0)))</f>
        <v>Methane Capture and Destruction</v>
      </c>
      <c r="K1002" s="293" t="str">
        <f>IF(ISBLANK(INDEX('Policy Characteristics'!E:E,MATCH($C1002,'Policy Characteristics'!$C:$C,0))),"",INDEX('Policy Characteristics'!E:E,MATCH($C1002,'Policy Characteristics'!$C:$C,0)))</f>
        <v>indst methane capture</v>
      </c>
      <c r="L1002" s="237">
        <f>IF(ISBLANK(INDEX('Policy Characteristics'!F:F,MATCH($C1002,'Policy Characteristics'!$C:$C,0))),"",INDEX('Policy Characteristics'!F:F,MATCH($C1002,'Policy Characteristics'!$C:$C,0)))</f>
        <v>0</v>
      </c>
      <c r="M1002" s="237">
        <f>IF(ISBLANK(INDEX('Policy Characteristics'!G:G,MATCH($C1002,'Policy Characteristics'!$C:$C,0))),"",INDEX('Policy Characteristics'!G:G,MATCH($C1002,'Policy Characteristics'!$C:$C,0)))</f>
        <v>1</v>
      </c>
      <c r="N1002" s="237">
        <f>IF(ISBLANK(INDEX('Policy Characteristics'!H:H,MATCH($C1002,'Policy Characteristics'!$C:$C,0))),"",INDEX('Policy Characteristics'!H:H,MATCH($C1002,'Policy Characteristics'!$C:$C,0)))</f>
        <v>0.01</v>
      </c>
      <c r="O1002" s="293" t="str">
        <f>IF(ISBLANK(INDEX('Policy Characteristics'!I:I,MATCH($C1002,'Policy Characteristics'!$C:$C,0))),"",INDEX('Policy Characteristics'!I:I,MATCH($C1002,'Policy Characteristics'!$C:$C,0)))</f>
        <v>% of potential achieved</v>
      </c>
      <c r="P1002" s="293"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293" t="str">
        <f>IF(ISBLANK(INDEX('Policy Characteristics'!K:K,MATCH($C1002,'Policy Characteristics'!$C:$C,0))),"",INDEX('Policy Characteristics'!K:K,MATCH($C1002,'Policy Characteristics'!$C:$C,0)))</f>
        <v>industry-ag-main.html#methane-capture</v>
      </c>
      <c r="R1002" s="293" t="str">
        <f>IF(ISBLANK(INDEX('Policy Characteristics'!L:L,MATCH($C1002,'Policy Characteristics'!$C:$C,0))),"",INDEX('Policy Characteristics'!L:L,MATCH($C1002,'Policy Characteristics'!$C:$C,0)))</f>
        <v>methane-capture.html</v>
      </c>
    </row>
    <row r="1003" spans="1:18" x14ac:dyDescent="0.25">
      <c r="A1003" s="293" t="str">
        <f>IF(ISBLANK(INDEX('Policy Characteristics'!A:A,MATCH($C1003,'Policy Characteristics'!$C:$C,0))),"",INDEX('Policy Characteristics'!A:A,MATCH($C1003,'Policy Characteristics'!$C:$C,0)))</f>
        <v>Industry</v>
      </c>
      <c r="B1003" s="294" t="str">
        <f>IF(ISBLANK(INDEX('Policy Characteristics'!B:B,MATCH($C1003,'Policy Characteristics'!$C:$C,0))),"",INDEX('Policy Characteristics'!B:B,MATCH($C1003,'Policy Characteristics'!$C:$C,0)))</f>
        <v>Methane Capture</v>
      </c>
      <c r="C1003" s="293" t="str">
        <f t="shared" si="44"/>
        <v>Fraction of Methane Capture Opportunities Achieved</v>
      </c>
      <c r="D1003" s="298" t="s">
        <v>743</v>
      </c>
      <c r="E1003" s="298"/>
      <c r="F1003" t="s">
        <v>744</v>
      </c>
      <c r="G1003" s="298"/>
      <c r="H1003" s="20">
        <v>513</v>
      </c>
      <c r="I1003" s="295" t="s">
        <v>650</v>
      </c>
      <c r="J1003" s="296" t="str">
        <f>IF(ISBLANK(INDEX('Policy Characteristics'!D:D,MATCH($C1003,'Policy Characteristics'!$C:$C,0))),"",INDEX('Policy Characteristics'!D:D,MATCH($C1003,'Policy Characteristics'!$C:$C,0)))</f>
        <v>Methane Capture and Destruction</v>
      </c>
      <c r="K1003" s="293" t="str">
        <f>IF(ISBLANK(INDEX('Policy Characteristics'!E:E,MATCH($C1003,'Policy Characteristics'!$C:$C,0))),"",INDEX('Policy Characteristics'!E:E,MATCH($C1003,'Policy Characteristics'!$C:$C,0)))</f>
        <v>indst methane capture</v>
      </c>
      <c r="L1003" s="237">
        <f>IF(ISBLANK(INDEX('Policy Characteristics'!F:F,MATCH($C1003,'Policy Characteristics'!$C:$C,0))),"",INDEX('Policy Characteristics'!F:F,MATCH($C1003,'Policy Characteristics'!$C:$C,0)))</f>
        <v>0</v>
      </c>
      <c r="M1003" s="237">
        <f>IF(ISBLANK(INDEX('Policy Characteristics'!G:G,MATCH($C1003,'Policy Characteristics'!$C:$C,0))),"",INDEX('Policy Characteristics'!G:G,MATCH($C1003,'Policy Characteristics'!$C:$C,0)))</f>
        <v>1</v>
      </c>
      <c r="N1003" s="237">
        <f>IF(ISBLANK(INDEX('Policy Characteristics'!H:H,MATCH($C1003,'Policy Characteristics'!$C:$C,0))),"",INDEX('Policy Characteristics'!H:H,MATCH($C1003,'Policy Characteristics'!$C:$C,0)))</f>
        <v>0.01</v>
      </c>
      <c r="O1003" s="293" t="str">
        <f>IF(ISBLANK(INDEX('Policy Characteristics'!I:I,MATCH($C1003,'Policy Characteristics'!$C:$C,0))),"",INDEX('Policy Characteristics'!I:I,MATCH($C1003,'Policy Characteristics'!$C:$C,0)))</f>
        <v>% of potential achieved</v>
      </c>
      <c r="P1003" s="293"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293" t="str">
        <f>IF(ISBLANK(INDEX('Policy Characteristics'!K:K,MATCH($C1003,'Policy Characteristics'!$C:$C,0))),"",INDEX('Policy Characteristics'!K:K,MATCH($C1003,'Policy Characteristics'!$C:$C,0)))</f>
        <v>industry-ag-main.html#methane-capture</v>
      </c>
      <c r="R1003" s="293" t="str">
        <f>IF(ISBLANK(INDEX('Policy Characteristics'!L:L,MATCH($C1003,'Policy Characteristics'!$C:$C,0))),"",INDEX('Policy Characteristics'!L:L,MATCH($C1003,'Policy Characteristics'!$C:$C,0)))</f>
        <v>methane-capture.html</v>
      </c>
    </row>
    <row r="1004" spans="1:18" x14ac:dyDescent="0.25">
      <c r="A1004" s="293" t="str">
        <f>IF(ISBLANK(INDEX('Policy Characteristics'!A:A,MATCH($C1004,'Policy Characteristics'!$C:$C,0))),"",INDEX('Policy Characteristics'!A:A,MATCH($C1004,'Policy Characteristics'!$C:$C,0)))</f>
        <v>Industry</v>
      </c>
      <c r="B1004" s="294" t="str">
        <f>IF(ISBLANK(INDEX('Policy Characteristics'!B:B,MATCH($C1004,'Policy Characteristics'!$C:$C,0))),"",INDEX('Policy Characteristics'!B:B,MATCH($C1004,'Policy Characteristics'!$C:$C,0)))</f>
        <v>Methane Capture</v>
      </c>
      <c r="C1004" s="293" t="str">
        <f t="shared" si="44"/>
        <v>Fraction of Methane Capture Opportunities Achieved</v>
      </c>
      <c r="D1004" s="298" t="s">
        <v>787</v>
      </c>
      <c r="E1004" s="298"/>
      <c r="F1004" t="s">
        <v>788</v>
      </c>
      <c r="G1004" s="298"/>
      <c r="H1004" s="20">
        <v>514</v>
      </c>
      <c r="I1004" s="295" t="s">
        <v>650</v>
      </c>
      <c r="J1004" s="296" t="str">
        <f>IF(ISBLANK(INDEX('Policy Characteristics'!D:D,MATCH($C1004,'Policy Characteristics'!$C:$C,0))),"",INDEX('Policy Characteristics'!D:D,MATCH($C1004,'Policy Characteristics'!$C:$C,0)))</f>
        <v>Methane Capture and Destruction</v>
      </c>
      <c r="K1004" s="293" t="str">
        <f>IF(ISBLANK(INDEX('Policy Characteristics'!E:E,MATCH($C1004,'Policy Characteristics'!$C:$C,0))),"",INDEX('Policy Characteristics'!E:E,MATCH($C1004,'Policy Characteristics'!$C:$C,0)))</f>
        <v>indst methane capture</v>
      </c>
      <c r="L1004" s="237">
        <f>IF(ISBLANK(INDEX('Policy Characteristics'!F:F,MATCH($C1004,'Policy Characteristics'!$C:$C,0))),"",INDEX('Policy Characteristics'!F:F,MATCH($C1004,'Policy Characteristics'!$C:$C,0)))</f>
        <v>0</v>
      </c>
      <c r="M1004" s="237">
        <f>IF(ISBLANK(INDEX('Policy Characteristics'!G:G,MATCH($C1004,'Policy Characteristics'!$C:$C,0))),"",INDEX('Policy Characteristics'!G:G,MATCH($C1004,'Policy Characteristics'!$C:$C,0)))</f>
        <v>1</v>
      </c>
      <c r="N1004" s="237">
        <f>IF(ISBLANK(INDEX('Policy Characteristics'!H:H,MATCH($C1004,'Policy Characteristics'!$C:$C,0))),"",INDEX('Policy Characteristics'!H:H,MATCH($C1004,'Policy Characteristics'!$C:$C,0)))</f>
        <v>0.01</v>
      </c>
      <c r="O1004" s="293" t="str">
        <f>IF(ISBLANK(INDEX('Policy Characteristics'!I:I,MATCH($C1004,'Policy Characteristics'!$C:$C,0))),"",INDEX('Policy Characteristics'!I:I,MATCH($C1004,'Policy Characteristics'!$C:$C,0)))</f>
        <v>% of potential achieved</v>
      </c>
      <c r="P1004" s="293"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v>
      </c>
      <c r="Q1004" s="293" t="str">
        <f>IF(ISBLANK(INDEX('Policy Characteristics'!K:K,MATCH($C1004,'Policy Characteristics'!$C:$C,0))),"",INDEX('Policy Characteristics'!K:K,MATCH($C1004,'Policy Characteristics'!$C:$C,0)))</f>
        <v>industry-ag-main.html#methane-capture</v>
      </c>
      <c r="R1004" s="293" t="str">
        <f>IF(ISBLANK(INDEX('Policy Characteristics'!L:L,MATCH($C1004,'Policy Characteristics'!$C:$C,0))),"",INDEX('Policy Characteristics'!L:L,MATCH($C1004,'Policy Characteristics'!$C:$C,0)))</f>
        <v>methane-capture.html</v>
      </c>
    </row>
    <row r="1005" spans="1:18" x14ac:dyDescent="0.25">
      <c r="A1005" s="293" t="str">
        <f>IF(ISBLANK(INDEX('Policy Characteristics'!A:A,MATCH($C1005,'Policy Characteristics'!$C:$C,0))),"",INDEX('Policy Characteristics'!A:A,MATCH($C1005,'Policy Characteristics'!$C:$C,0)))</f>
        <v>Industry</v>
      </c>
      <c r="B1005" s="294" t="str">
        <f>IF(ISBLANK(INDEX('Policy Characteristics'!B:B,MATCH($C1005,'Policy Characteristics'!$C:$C,0))),"",INDEX('Policy Characteristics'!B:B,MATCH($C1005,'Policy Characteristics'!$C:$C,0)))</f>
        <v>Methane Destruction</v>
      </c>
      <c r="C1005" t="s">
        <v>422</v>
      </c>
      <c r="D1005" s="298" t="s">
        <v>745</v>
      </c>
      <c r="E1005" s="298"/>
      <c r="F1005" t="s">
        <v>746</v>
      </c>
      <c r="G1005" s="298"/>
      <c r="H1005" s="20">
        <v>1460</v>
      </c>
      <c r="I1005" s="295" t="s">
        <v>650</v>
      </c>
      <c r="J1005" s="296" t="str">
        <f>IF(ISBLANK(INDEX('Policy Characteristics'!D:D,MATCH($C1005,'Policy Characteristics'!$C:$C,0))),"",INDEX('Policy Characteristics'!D:D,MATCH($C1005,'Policy Characteristics'!$C:$C,0)))</f>
        <v>Methane Capture and Destruction</v>
      </c>
      <c r="K1005" s="293" t="str">
        <f>IF(ISBLANK(INDEX('Policy Characteristics'!E:E,MATCH($C1005,'Policy Characteristics'!$C:$C,0))),"",INDEX('Policy Characteristics'!E:E,MATCH($C1005,'Policy Characteristics'!$C:$C,0)))</f>
        <v>indst methane destruction</v>
      </c>
      <c r="L1005" s="237">
        <f>IF(ISBLANK(INDEX('Policy Characteristics'!F:F,MATCH($C1005,'Policy Characteristics'!$C:$C,0))),"",INDEX('Policy Characteristics'!F:F,MATCH($C1005,'Policy Characteristics'!$C:$C,0)))</f>
        <v>0</v>
      </c>
      <c r="M1005" s="237">
        <f>IF(ISBLANK(INDEX('Policy Characteristics'!G:G,MATCH($C1005,'Policy Characteristics'!$C:$C,0))),"",INDEX('Policy Characteristics'!G:G,MATCH($C1005,'Policy Characteristics'!$C:$C,0)))</f>
        <v>1</v>
      </c>
      <c r="N1005" s="237">
        <f>IF(ISBLANK(INDEX('Policy Characteristics'!H:H,MATCH($C1005,'Policy Characteristics'!$C:$C,0))),"",INDEX('Policy Characteristics'!H:H,MATCH($C1005,'Policy Characteristics'!$C:$C,0)))</f>
        <v>0.01</v>
      </c>
      <c r="O1005" s="293" t="str">
        <f>IF(ISBLANK(INDEX('Policy Characteristics'!I:I,MATCH($C1005,'Policy Characteristics'!$C:$C,0))),"",INDEX('Policy Characteristics'!I:I,MATCH($C1005,'Policy Characteristics'!$C:$C,0)))</f>
        <v>% of potential achieved</v>
      </c>
      <c r="P1005" s="293"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293" t="str">
        <f>IF(ISBLANK(INDEX('Policy Characteristics'!K:K,MATCH($C1005,'Policy Characteristics'!$C:$C,0))),"",INDEX('Policy Characteristics'!K:K,MATCH($C1005,'Policy Characteristics'!$C:$C,0)))</f>
        <v>industry-ag-main.html#methane-destr</v>
      </c>
      <c r="R1005" s="293" t="str">
        <f>IF(ISBLANK(INDEX('Policy Characteristics'!L:L,MATCH($C1005,'Policy Characteristics'!$C:$C,0))),"",INDEX('Policy Characteristics'!L:L,MATCH($C1005,'Policy Characteristics'!$C:$C,0)))</f>
        <v>methane-destruction.html</v>
      </c>
    </row>
    <row r="1006" spans="1:18" x14ac:dyDescent="0.25">
      <c r="A1006" s="293" t="str">
        <f>IF(ISBLANK(INDEX('Policy Characteristics'!A:A,MATCH($C1006,'Policy Characteristics'!$C:$C,0))),"",INDEX('Policy Characteristics'!A:A,MATCH($C1006,'Policy Characteristics'!$C:$C,0)))</f>
        <v>Industry</v>
      </c>
      <c r="B1006" s="294" t="str">
        <f>IF(ISBLANK(INDEX('Policy Characteristics'!B:B,MATCH($C1006,'Policy Characteristics'!$C:$C,0))),"",INDEX('Policy Characteristics'!B:B,MATCH($C1006,'Policy Characteristics'!$C:$C,0)))</f>
        <v>Methane Destruction</v>
      </c>
      <c r="C1006" s="293" t="str">
        <f t="shared" ref="C1006:C1008" si="45">C$1005</f>
        <v>Fraction of Methane Destruction Opportunities Achieved</v>
      </c>
      <c r="D1006" s="298" t="s">
        <v>785</v>
      </c>
      <c r="E1006" s="298"/>
      <c r="F1006" t="s">
        <v>786</v>
      </c>
      <c r="G1006" s="298"/>
      <c r="H1006" s="20">
        <v>1461</v>
      </c>
      <c r="I1006" s="295" t="s">
        <v>650</v>
      </c>
      <c r="J1006" s="296" t="str">
        <f>IF(ISBLANK(INDEX('Policy Characteristics'!D:D,MATCH($C1006,'Policy Characteristics'!$C:$C,0))),"",INDEX('Policy Characteristics'!D:D,MATCH($C1006,'Policy Characteristics'!$C:$C,0)))</f>
        <v>Methane Capture and Destruction</v>
      </c>
      <c r="K1006" s="293" t="str">
        <f>IF(ISBLANK(INDEX('Policy Characteristics'!E:E,MATCH($C1006,'Policy Characteristics'!$C:$C,0))),"",INDEX('Policy Characteristics'!E:E,MATCH($C1006,'Policy Characteristics'!$C:$C,0)))</f>
        <v>indst methane destruction</v>
      </c>
      <c r="L1006" s="237">
        <f>IF(ISBLANK(INDEX('Policy Characteristics'!F:F,MATCH($C1006,'Policy Characteristics'!$C:$C,0))),"",INDEX('Policy Characteristics'!F:F,MATCH($C1006,'Policy Characteristics'!$C:$C,0)))</f>
        <v>0</v>
      </c>
      <c r="M1006" s="237">
        <f>IF(ISBLANK(INDEX('Policy Characteristics'!G:G,MATCH($C1006,'Policy Characteristics'!$C:$C,0))),"",INDEX('Policy Characteristics'!G:G,MATCH($C1006,'Policy Characteristics'!$C:$C,0)))</f>
        <v>1</v>
      </c>
      <c r="N1006" s="237">
        <f>IF(ISBLANK(INDEX('Policy Characteristics'!H:H,MATCH($C1006,'Policy Characteristics'!$C:$C,0))),"",INDEX('Policy Characteristics'!H:H,MATCH($C1006,'Policy Characteristics'!$C:$C,0)))</f>
        <v>0.01</v>
      </c>
      <c r="O1006" s="293" t="str">
        <f>IF(ISBLANK(INDEX('Policy Characteristics'!I:I,MATCH($C1006,'Policy Characteristics'!$C:$C,0))),"",INDEX('Policy Characteristics'!I:I,MATCH($C1006,'Policy Characteristics'!$C:$C,0)))</f>
        <v>% of potential achieved</v>
      </c>
      <c r="P1006" s="293"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293" t="str">
        <f>IF(ISBLANK(INDEX('Policy Characteristics'!K:K,MATCH($C1006,'Policy Characteristics'!$C:$C,0))),"",INDEX('Policy Characteristics'!K:K,MATCH($C1006,'Policy Characteristics'!$C:$C,0)))</f>
        <v>industry-ag-main.html#methane-destr</v>
      </c>
      <c r="R1006" s="293" t="str">
        <f>IF(ISBLANK(INDEX('Policy Characteristics'!L:L,MATCH($C1006,'Policy Characteristics'!$C:$C,0))),"",INDEX('Policy Characteristics'!L:L,MATCH($C1006,'Policy Characteristics'!$C:$C,0)))</f>
        <v>methane-destruction.html</v>
      </c>
    </row>
    <row r="1007" spans="1:18" x14ac:dyDescent="0.25">
      <c r="A1007" s="293" t="str">
        <f>IF(ISBLANK(INDEX('Policy Characteristics'!A:A,MATCH($C1007,'Policy Characteristics'!$C:$C,0))),"",INDEX('Policy Characteristics'!A:A,MATCH($C1007,'Policy Characteristics'!$C:$C,0)))</f>
        <v>Industry</v>
      </c>
      <c r="B1007" s="294" t="str">
        <f>IF(ISBLANK(INDEX('Policy Characteristics'!B:B,MATCH($C1007,'Policy Characteristics'!$C:$C,0))),"",INDEX('Policy Characteristics'!B:B,MATCH($C1007,'Policy Characteristics'!$C:$C,0)))</f>
        <v>Methane Destruction</v>
      </c>
      <c r="C1007" s="293" t="str">
        <f t="shared" si="45"/>
        <v>Fraction of Methane Destruction Opportunities Achieved</v>
      </c>
      <c r="D1007" s="298" t="s">
        <v>743</v>
      </c>
      <c r="E1007" s="298"/>
      <c r="F1007" t="s">
        <v>744</v>
      </c>
      <c r="G1007" s="298"/>
      <c r="H1007" s="20">
        <v>515</v>
      </c>
      <c r="I1007" s="295" t="s">
        <v>650</v>
      </c>
      <c r="J1007" s="296" t="str">
        <f>IF(ISBLANK(INDEX('Policy Characteristics'!D:D,MATCH($C1007,'Policy Characteristics'!$C:$C,0))),"",INDEX('Policy Characteristics'!D:D,MATCH($C1007,'Policy Characteristics'!$C:$C,0)))</f>
        <v>Methane Capture and Destruction</v>
      </c>
      <c r="K1007" s="293" t="str">
        <f>IF(ISBLANK(INDEX('Policy Characteristics'!E:E,MATCH($C1007,'Policy Characteristics'!$C:$C,0))),"",INDEX('Policy Characteristics'!E:E,MATCH($C1007,'Policy Characteristics'!$C:$C,0)))</f>
        <v>indst methane destruction</v>
      </c>
      <c r="L1007" s="237">
        <f>IF(ISBLANK(INDEX('Policy Characteristics'!F:F,MATCH($C1007,'Policy Characteristics'!$C:$C,0))),"",INDEX('Policy Characteristics'!F:F,MATCH($C1007,'Policy Characteristics'!$C:$C,0)))</f>
        <v>0</v>
      </c>
      <c r="M1007" s="237">
        <f>IF(ISBLANK(INDEX('Policy Characteristics'!G:G,MATCH($C1007,'Policy Characteristics'!$C:$C,0))),"",INDEX('Policy Characteristics'!G:G,MATCH($C1007,'Policy Characteristics'!$C:$C,0)))</f>
        <v>1</v>
      </c>
      <c r="N1007" s="237">
        <f>IF(ISBLANK(INDEX('Policy Characteristics'!H:H,MATCH($C1007,'Policy Characteristics'!$C:$C,0))),"",INDEX('Policy Characteristics'!H:H,MATCH($C1007,'Policy Characteristics'!$C:$C,0)))</f>
        <v>0.01</v>
      </c>
      <c r="O1007" s="293" t="str">
        <f>IF(ISBLANK(INDEX('Policy Characteristics'!I:I,MATCH($C1007,'Policy Characteristics'!$C:$C,0))),"",INDEX('Policy Characteristics'!I:I,MATCH($C1007,'Policy Characteristics'!$C:$C,0)))</f>
        <v>% of potential achieved</v>
      </c>
      <c r="P1007" s="293"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293" t="str">
        <f>IF(ISBLANK(INDEX('Policy Characteristics'!K:K,MATCH($C1007,'Policy Characteristics'!$C:$C,0))),"",INDEX('Policy Characteristics'!K:K,MATCH($C1007,'Policy Characteristics'!$C:$C,0)))</f>
        <v>industry-ag-main.html#methane-destr</v>
      </c>
      <c r="R1007" s="293" t="str">
        <f>IF(ISBLANK(INDEX('Policy Characteristics'!L:L,MATCH($C1007,'Policy Characteristics'!$C:$C,0))),"",INDEX('Policy Characteristics'!L:L,MATCH($C1007,'Policy Characteristics'!$C:$C,0)))</f>
        <v>methane-destruction.html</v>
      </c>
    </row>
    <row r="1008" spans="1:18" x14ac:dyDescent="0.25">
      <c r="A1008" s="293" t="str">
        <f>IF(ISBLANK(INDEX('Policy Characteristics'!A:A,MATCH($C1008,'Policy Characteristics'!$C:$C,0))),"",INDEX('Policy Characteristics'!A:A,MATCH($C1008,'Policy Characteristics'!$C:$C,0)))</f>
        <v>Industry</v>
      </c>
      <c r="B1008" s="294" t="str">
        <f>IF(ISBLANK(INDEX('Policy Characteristics'!B:B,MATCH($C1008,'Policy Characteristics'!$C:$C,0))),"",INDEX('Policy Characteristics'!B:B,MATCH($C1008,'Policy Characteristics'!$C:$C,0)))</f>
        <v>Methane Destruction</v>
      </c>
      <c r="C1008" s="293" t="str">
        <f t="shared" si="45"/>
        <v>Fraction of Methane Destruction Opportunities Achieved</v>
      </c>
      <c r="D1008" s="298" t="s">
        <v>787</v>
      </c>
      <c r="E1008" s="298"/>
      <c r="F1008" t="s">
        <v>788</v>
      </c>
      <c r="G1008" s="298"/>
      <c r="H1008" s="20">
        <v>516</v>
      </c>
      <c r="I1008" s="295" t="s">
        <v>650</v>
      </c>
      <c r="J1008" s="296" t="str">
        <f>IF(ISBLANK(INDEX('Policy Characteristics'!D:D,MATCH($C1008,'Policy Characteristics'!$C:$C,0))),"",INDEX('Policy Characteristics'!D:D,MATCH($C1008,'Policy Characteristics'!$C:$C,0)))</f>
        <v>Methane Capture and Destruction</v>
      </c>
      <c r="K1008" s="293" t="str">
        <f>IF(ISBLANK(INDEX('Policy Characteristics'!E:E,MATCH($C1008,'Policy Characteristics'!$C:$C,0))),"",INDEX('Policy Characteristics'!E:E,MATCH($C1008,'Policy Characteristics'!$C:$C,0)))</f>
        <v>indst methane destruction</v>
      </c>
      <c r="L1008" s="237">
        <f>IF(ISBLANK(INDEX('Policy Characteristics'!F:F,MATCH($C1008,'Policy Characteristics'!$C:$C,0))),"",INDEX('Policy Characteristics'!F:F,MATCH($C1008,'Policy Characteristics'!$C:$C,0)))</f>
        <v>0</v>
      </c>
      <c r="M1008" s="237">
        <f>IF(ISBLANK(INDEX('Policy Characteristics'!G:G,MATCH($C1008,'Policy Characteristics'!$C:$C,0))),"",INDEX('Policy Characteristics'!G:G,MATCH($C1008,'Policy Characteristics'!$C:$C,0)))</f>
        <v>1</v>
      </c>
      <c r="N1008" s="237">
        <f>IF(ISBLANK(INDEX('Policy Characteristics'!H:H,MATCH($C1008,'Policy Characteristics'!$C:$C,0))),"",INDEX('Policy Characteristics'!H:H,MATCH($C1008,'Policy Characteristics'!$C:$C,0)))</f>
        <v>0.01</v>
      </c>
      <c r="O1008" s="293" t="str">
        <f>IF(ISBLANK(INDEX('Policy Characteristics'!I:I,MATCH($C1008,'Policy Characteristics'!$C:$C,0))),"",INDEX('Policy Characteristics'!I:I,MATCH($C1008,'Policy Characteristics'!$C:$C,0)))</f>
        <v>% of potential achieved</v>
      </c>
      <c r="P1008" s="293" t="str">
        <f>IF(ISBLANK(INDEX('Policy Characteristics'!J:J,MATCH($C1008,'Policy Characteristics'!$C:$C,0))),"",INDEX('Policy Characteristics'!J:J,MATCH($C1008,'Policy Characteristics'!$C:$C,0)))</f>
        <v>**Description:** This policy reduces methane emissions from the selected industry by increasing the burning of methane that is currently being released into the atmosphere (i.e. flaring instead of venting/leaking).</v>
      </c>
      <c r="Q1008" s="293" t="str">
        <f>IF(ISBLANK(INDEX('Policy Characteristics'!K:K,MATCH($C1008,'Policy Characteristics'!$C:$C,0))),"",INDEX('Policy Characteristics'!K:K,MATCH($C1008,'Policy Characteristics'!$C:$C,0)))</f>
        <v>industry-ag-main.html#methane-destr</v>
      </c>
      <c r="R1008" s="293" t="str">
        <f>IF(ISBLANK(INDEX('Policy Characteristics'!L:L,MATCH($C1008,'Policy Characteristics'!$C:$C,0))),"",INDEX('Policy Characteristics'!L:L,MATCH($C1008,'Policy Characteristics'!$C:$C,0)))</f>
        <v>methane-destruction.html</v>
      </c>
    </row>
    <row r="1009" spans="1:18" x14ac:dyDescent="0.25">
      <c r="A1009" s="293" t="str">
        <f>IF(ISBLANK(INDEX('Policy Characteristics'!A:A,MATCH($C1009,'Policy Characteristics'!$C:$C,0))),"",INDEX('Policy Characteristics'!A:A,MATCH($C1009,'Policy Characteristics'!$C:$C,0)))</f>
        <v>Industry</v>
      </c>
      <c r="B1009" s="294" t="str">
        <f>IF(ISBLANK(INDEX('Policy Characteristics'!B:B,MATCH($C1009,'Policy Characteristics'!$C:$C,0))),"",INDEX('Policy Characteristics'!B:B,MATCH($C1009,'Policy Characteristics'!$C:$C,0)))</f>
        <v>N2O Abatement</v>
      </c>
      <c r="C1009" t="s">
        <v>428</v>
      </c>
      <c r="D1009" s="298"/>
      <c r="E1009" s="298"/>
      <c r="G1009" s="298"/>
      <c r="H1009" s="20">
        <v>1562</v>
      </c>
      <c r="I1009" s="295" t="s">
        <v>650</v>
      </c>
      <c r="J1009" s="296" t="str">
        <f>IF(ISBLANK(INDEX('Policy Characteristics'!D:D,MATCH($C1009,'Policy Characteristics'!$C:$C,0))),"",INDEX('Policy Characteristics'!D:D,MATCH($C1009,'Policy Characteristics'!$C:$C,0)))</f>
        <v>N2O Abatement</v>
      </c>
      <c r="K1009" s="293" t="str">
        <f>IF(ISBLANK(INDEX('Policy Characteristics'!E:E,MATCH($C1009,'Policy Characteristics'!$C:$C,0))),"",INDEX('Policy Characteristics'!E:E,MATCH($C1009,'Policy Characteristics'!$C:$C,0)))</f>
        <v>indst N2O abatement</v>
      </c>
      <c r="L1009" s="237">
        <f>IF(ISBLANK(INDEX('Policy Characteristics'!F:F,MATCH($C1009,'Policy Characteristics'!$C:$C,0))),"",INDEX('Policy Characteristics'!F:F,MATCH($C1009,'Policy Characteristics'!$C:$C,0)))</f>
        <v>0</v>
      </c>
      <c r="M1009" s="237">
        <f>IF(ISBLANK(INDEX('Policy Characteristics'!G:G,MATCH($C1009,'Policy Characteristics'!$C:$C,0))),"",INDEX('Policy Characteristics'!G:G,MATCH($C1009,'Policy Characteristics'!$C:$C,0)))</f>
        <v>1</v>
      </c>
      <c r="N1009" s="237">
        <f>IF(ISBLANK(INDEX('Policy Characteristics'!H:H,MATCH($C1009,'Policy Characteristics'!$C:$C,0))),"",INDEX('Policy Characteristics'!H:H,MATCH($C1009,'Policy Characteristics'!$C:$C,0)))</f>
        <v>0.01</v>
      </c>
      <c r="O1009" s="293" t="str">
        <f>IF(ISBLANK(INDEX('Policy Characteristics'!I:I,MATCH($C1009,'Policy Characteristics'!$C:$C,0))),"",INDEX('Policy Characteristics'!I:I,MATCH($C1009,'Policy Characteristics'!$C:$C,0)))</f>
        <v>% of potential achieved</v>
      </c>
      <c r="P1009" s="293"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v>
      </c>
      <c r="Q1009" s="293" t="str">
        <f>IF(ISBLANK(INDEX('Policy Characteristics'!K:K,MATCH($C1009,'Policy Characteristics'!$C:$C,0))),"",INDEX('Policy Characteristics'!K:K,MATCH($C1009,'Policy Characteristics'!$C:$C,0)))</f>
        <v/>
      </c>
      <c r="R1009" s="293" t="str">
        <f>IF(ISBLANK(INDEX('Policy Characteristics'!L:L,MATCH($C1009,'Policy Characteristics'!$C:$C,0))),"",INDEX('Policy Characteristics'!L:L,MATCH($C1009,'Policy Characteristics'!$C:$C,0)))</f>
        <v/>
      </c>
    </row>
    <row r="1010" spans="1:18" x14ac:dyDescent="0.25">
      <c r="A1010" s="293" t="str">
        <f>IF(ISBLANK(INDEX('Policy Characteristics'!A:A,MATCH($C1010,'Policy Characteristics'!$C:$C,0))),"",INDEX('Policy Characteristics'!A:A,MATCH($C1010,'Policy Characteristics'!$C:$C,0)))</f>
        <v>Industry</v>
      </c>
      <c r="B1010" s="294" t="str">
        <f>IF(ISBLANK(INDEX('Policy Characteristics'!B:B,MATCH($C1010,'Policy Characteristics'!$C:$C,0))),"",INDEX('Policy Characteristics'!B:B,MATCH($C1010,'Policy Characteristics'!$C:$C,0)))</f>
        <v>Reduce Fossil Fuel Exports</v>
      </c>
      <c r="C1010" t="s">
        <v>432</v>
      </c>
      <c r="D1010" s="299" t="s">
        <v>825</v>
      </c>
      <c r="E1010" s="298"/>
      <c r="F1010" s="299" t="s">
        <v>705</v>
      </c>
      <c r="G1010" s="298"/>
      <c r="H1010" s="20">
        <v>451</v>
      </c>
      <c r="I1010" s="295" t="s">
        <v>650</v>
      </c>
      <c r="J1010" s="296" t="str">
        <f>IF(ISBLANK(INDEX('Policy Characteristics'!D:D,MATCH($C1010,'Policy Characteristics'!$C:$C,0))),"",INDEX('Policy Characteristics'!D:D,MATCH($C1010,'Policy Characteristics'!$C:$C,0)))</f>
        <v>Percent Reduction in Fossil Fuel Exports</v>
      </c>
      <c r="K1010" s="293" t="str">
        <f>IF(ISBLANK(INDEX('Policy Characteristics'!E:E,MATCH($C1010,'Policy Characteristics'!$C:$C,0))),"",INDEX('Policy Characteristics'!E:E,MATCH($C1010,'Policy Characteristics'!$C:$C,0)))</f>
        <v>indst reduce fossil fuel exports</v>
      </c>
      <c r="L1010" s="237">
        <f>IF(ISBLANK(INDEX('Policy Characteristics'!F:F,MATCH($C1010,'Policy Characteristics'!$C:$C,0))),"",INDEX('Policy Characteristics'!F:F,MATCH($C1010,'Policy Characteristics'!$C:$C,0)))</f>
        <v>0</v>
      </c>
      <c r="M1010" s="237">
        <f>IF(ISBLANK(INDEX('Policy Characteristics'!G:G,MATCH($C1010,'Policy Characteristics'!$C:$C,0))),"",INDEX('Policy Characteristics'!G:G,MATCH($C1010,'Policy Characteristics'!$C:$C,0)))</f>
        <v>1</v>
      </c>
      <c r="N1010" s="237">
        <f>IF(ISBLANK(INDEX('Policy Characteristics'!H:H,MATCH($C1010,'Policy Characteristics'!$C:$C,0))),"",INDEX('Policy Characteristics'!H:H,MATCH($C1010,'Policy Characteristics'!$C:$C,0)))</f>
        <v>0.01</v>
      </c>
      <c r="O1010" s="293" t="str">
        <f>IF(ISBLANK(INDEX('Policy Characteristics'!I:I,MATCH($C1010,'Policy Characteristics'!$C:$C,0))),"",INDEX('Policy Characteristics'!I:I,MATCH($C1010,'Policy Characteristics'!$C:$C,0)))</f>
        <v>% reduction in exports</v>
      </c>
      <c r="P1010" s="293"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0" s="293" t="str">
        <f>IF(ISBLANK(INDEX('Policy Characteristics'!K:K,MATCH($C1010,'Policy Characteristics'!$C:$C,0))),"",INDEX('Policy Characteristics'!K:K,MATCH($C1010,'Policy Characteristics'!$C:$C,0)))</f>
        <v/>
      </c>
      <c r="R1010" s="293" t="str">
        <f>IF(ISBLANK(INDEX('Policy Characteristics'!L:L,MATCH($C1010,'Policy Characteristics'!$C:$C,0))),"",INDEX('Policy Characteristics'!L:L,MATCH($C1010,'Policy Characteristics'!$C:$C,0)))</f>
        <v>reduce-fuel-exports.html</v>
      </c>
    </row>
    <row r="1011" spans="1:18" x14ac:dyDescent="0.25">
      <c r="A1011" s="293" t="str">
        <f>IF(ISBLANK(INDEX('Policy Characteristics'!A:A,MATCH($C1011,'Policy Characteristics'!$C:$C,0))),"",INDEX('Policy Characteristics'!A:A,MATCH($C1011,'Policy Characteristics'!$C:$C,0)))</f>
        <v>Industry</v>
      </c>
      <c r="B1011" s="294" t="str">
        <f>IF(ISBLANK(INDEX('Policy Characteristics'!B:B,MATCH($C1011,'Policy Characteristics'!$C:$C,0))),"",INDEX('Policy Characteristics'!B:B,MATCH($C1011,'Policy Characteristics'!$C:$C,0)))</f>
        <v>Reduce Fossil Fuel Exports</v>
      </c>
      <c r="C1011" s="293" t="str">
        <f t="shared" ref="C1011:C1018" si="46">C$1010</f>
        <v>Percent Reduction in Fossil Fuel Exports</v>
      </c>
      <c r="D1011" s="299" t="s">
        <v>826</v>
      </c>
      <c r="E1011" s="298"/>
      <c r="F1011" s="299" t="s">
        <v>827</v>
      </c>
      <c r="G1011" s="298"/>
      <c r="H1011" s="20">
        <v>452</v>
      </c>
      <c r="I1011" s="295" t="s">
        <v>650</v>
      </c>
      <c r="J1011" s="296" t="str">
        <f>IF(ISBLANK(INDEX('Policy Characteristics'!D:D,MATCH($C1011,'Policy Characteristics'!$C:$C,0))),"",INDEX('Policy Characteristics'!D:D,MATCH($C1011,'Policy Characteristics'!$C:$C,0)))</f>
        <v>Percent Reduction in Fossil Fuel Exports</v>
      </c>
      <c r="K1011" s="293" t="str">
        <f>IF(ISBLANK(INDEX('Policy Characteristics'!E:E,MATCH($C1011,'Policy Characteristics'!$C:$C,0))),"",INDEX('Policy Characteristics'!E:E,MATCH($C1011,'Policy Characteristics'!$C:$C,0)))</f>
        <v>indst reduce fossil fuel exports</v>
      </c>
      <c r="L1011" s="237">
        <f>IF(ISBLANK(INDEX('Policy Characteristics'!F:F,MATCH($C1011,'Policy Characteristics'!$C:$C,0))),"",INDEX('Policy Characteristics'!F:F,MATCH($C1011,'Policy Characteristics'!$C:$C,0)))</f>
        <v>0</v>
      </c>
      <c r="M1011" s="237">
        <f>IF(ISBLANK(INDEX('Policy Characteristics'!G:G,MATCH($C1011,'Policy Characteristics'!$C:$C,0))),"",INDEX('Policy Characteristics'!G:G,MATCH($C1011,'Policy Characteristics'!$C:$C,0)))</f>
        <v>1</v>
      </c>
      <c r="N1011" s="237">
        <f>IF(ISBLANK(INDEX('Policy Characteristics'!H:H,MATCH($C1011,'Policy Characteristics'!$C:$C,0))),"",INDEX('Policy Characteristics'!H:H,MATCH($C1011,'Policy Characteristics'!$C:$C,0)))</f>
        <v>0.01</v>
      </c>
      <c r="O1011" s="293" t="str">
        <f>IF(ISBLANK(INDEX('Policy Characteristics'!I:I,MATCH($C1011,'Policy Characteristics'!$C:$C,0))),"",INDEX('Policy Characteristics'!I:I,MATCH($C1011,'Policy Characteristics'!$C:$C,0)))</f>
        <v>% reduction in exports</v>
      </c>
      <c r="P1011" s="293"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1" s="293" t="str">
        <f>IF(ISBLANK(INDEX('Policy Characteristics'!K:K,MATCH($C1011,'Policy Characteristics'!$C:$C,0))),"",INDEX('Policy Characteristics'!K:K,MATCH($C1011,'Policy Characteristics'!$C:$C,0)))</f>
        <v/>
      </c>
      <c r="R1011" s="293" t="str">
        <f>IF(ISBLANK(INDEX('Policy Characteristics'!L:L,MATCH($C1011,'Policy Characteristics'!$C:$C,0))),"",INDEX('Policy Characteristics'!L:L,MATCH($C1011,'Policy Characteristics'!$C:$C,0)))</f>
        <v>reduce-fuel-exports.html</v>
      </c>
    </row>
    <row r="1012" spans="1:18" x14ac:dyDescent="0.25">
      <c r="A1012" s="293" t="str">
        <f>IF(ISBLANK(INDEX('Policy Characteristics'!A:A,MATCH($C1012,'Policy Characteristics'!$C:$C,0))),"",INDEX('Policy Characteristics'!A:A,MATCH($C1012,'Policy Characteristics'!$C:$C,0)))</f>
        <v>Industry</v>
      </c>
      <c r="B1012" s="294" t="str">
        <f>IF(ISBLANK(INDEX('Policy Characteristics'!B:B,MATCH($C1012,'Policy Characteristics'!$C:$C,0))),"",INDEX('Policy Characteristics'!B:B,MATCH($C1012,'Policy Characteristics'!$C:$C,0)))</f>
        <v>Reduce Fossil Fuel Exports</v>
      </c>
      <c r="C1012" s="293" t="str">
        <f t="shared" si="46"/>
        <v>Percent Reduction in Fossil Fuel Exports</v>
      </c>
      <c r="D1012" s="299" t="s">
        <v>828</v>
      </c>
      <c r="E1012" s="298"/>
      <c r="F1012" s="299" t="s">
        <v>829</v>
      </c>
      <c r="G1012" s="298"/>
      <c r="H1012" s="20">
        <v>453</v>
      </c>
      <c r="I1012" s="295" t="s">
        <v>650</v>
      </c>
      <c r="J1012" s="296" t="str">
        <f>IF(ISBLANK(INDEX('Policy Characteristics'!D:D,MATCH($C1012,'Policy Characteristics'!$C:$C,0))),"",INDEX('Policy Characteristics'!D:D,MATCH($C1012,'Policy Characteristics'!$C:$C,0)))</f>
        <v>Percent Reduction in Fossil Fuel Exports</v>
      </c>
      <c r="K1012" s="293" t="str">
        <f>IF(ISBLANK(INDEX('Policy Characteristics'!E:E,MATCH($C1012,'Policy Characteristics'!$C:$C,0))),"",INDEX('Policy Characteristics'!E:E,MATCH($C1012,'Policy Characteristics'!$C:$C,0)))</f>
        <v>indst reduce fossil fuel exports</v>
      </c>
      <c r="L1012" s="237">
        <f>IF(ISBLANK(INDEX('Policy Characteristics'!F:F,MATCH($C1012,'Policy Characteristics'!$C:$C,0))),"",INDEX('Policy Characteristics'!F:F,MATCH($C1012,'Policy Characteristics'!$C:$C,0)))</f>
        <v>0</v>
      </c>
      <c r="M1012" s="237">
        <f>IF(ISBLANK(INDEX('Policy Characteristics'!G:G,MATCH($C1012,'Policy Characteristics'!$C:$C,0))),"",INDEX('Policy Characteristics'!G:G,MATCH($C1012,'Policy Characteristics'!$C:$C,0)))</f>
        <v>1</v>
      </c>
      <c r="N1012" s="237">
        <f>IF(ISBLANK(INDEX('Policy Characteristics'!H:H,MATCH($C1012,'Policy Characteristics'!$C:$C,0))),"",INDEX('Policy Characteristics'!H:H,MATCH($C1012,'Policy Characteristics'!$C:$C,0)))</f>
        <v>0.01</v>
      </c>
      <c r="O1012" s="293" t="str">
        <f>IF(ISBLANK(INDEX('Policy Characteristics'!I:I,MATCH($C1012,'Policy Characteristics'!$C:$C,0))),"",INDEX('Policy Characteristics'!I:I,MATCH($C1012,'Policy Characteristics'!$C:$C,0)))</f>
        <v>% reduction in exports</v>
      </c>
      <c r="P1012" s="293"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2" s="293" t="str">
        <f>IF(ISBLANK(INDEX('Policy Characteristics'!K:K,MATCH($C1012,'Policy Characteristics'!$C:$C,0))),"",INDEX('Policy Characteristics'!K:K,MATCH($C1012,'Policy Characteristics'!$C:$C,0)))</f>
        <v/>
      </c>
      <c r="R1012" s="293" t="str">
        <f>IF(ISBLANK(INDEX('Policy Characteristics'!L:L,MATCH($C1012,'Policy Characteristics'!$C:$C,0))),"",INDEX('Policy Characteristics'!L:L,MATCH($C1012,'Policy Characteristics'!$C:$C,0)))</f>
        <v>reduce-fuel-exports.html</v>
      </c>
    </row>
    <row r="1013" spans="1:18" x14ac:dyDescent="0.25">
      <c r="A1013" s="293" t="str">
        <f>IF(ISBLANK(INDEX('Policy Characteristics'!A:A,MATCH($C1013,'Policy Characteristics'!$C:$C,0))),"",INDEX('Policy Characteristics'!A:A,MATCH($C1013,'Policy Characteristics'!$C:$C,0)))</f>
        <v>Industry</v>
      </c>
      <c r="B1013" s="294" t="str">
        <f>IF(ISBLANK(INDEX('Policy Characteristics'!B:B,MATCH($C1013,'Policy Characteristics'!$C:$C,0))),"",INDEX('Policy Characteristics'!B:B,MATCH($C1013,'Policy Characteristics'!$C:$C,0)))</f>
        <v>Reduce Fossil Fuel Exports</v>
      </c>
      <c r="C1013" s="293" t="str">
        <f t="shared" si="46"/>
        <v>Percent Reduction in Fossil Fuel Exports</v>
      </c>
      <c r="D1013" s="299" t="s">
        <v>830</v>
      </c>
      <c r="E1013" s="298"/>
      <c r="F1013" s="299" t="s">
        <v>831</v>
      </c>
      <c r="G1013" s="298"/>
      <c r="H1013" s="20">
        <v>454</v>
      </c>
      <c r="I1013" s="295" t="s">
        <v>650</v>
      </c>
      <c r="J1013" s="296" t="str">
        <f>IF(ISBLANK(INDEX('Policy Characteristics'!D:D,MATCH($C1013,'Policy Characteristics'!$C:$C,0))),"",INDEX('Policy Characteristics'!D:D,MATCH($C1013,'Policy Characteristics'!$C:$C,0)))</f>
        <v>Percent Reduction in Fossil Fuel Exports</v>
      </c>
      <c r="K1013" s="293" t="str">
        <f>IF(ISBLANK(INDEX('Policy Characteristics'!E:E,MATCH($C1013,'Policy Characteristics'!$C:$C,0))),"",INDEX('Policy Characteristics'!E:E,MATCH($C1013,'Policy Characteristics'!$C:$C,0)))</f>
        <v>indst reduce fossil fuel exports</v>
      </c>
      <c r="L1013" s="237">
        <f>IF(ISBLANK(INDEX('Policy Characteristics'!F:F,MATCH($C1013,'Policy Characteristics'!$C:$C,0))),"",INDEX('Policy Characteristics'!F:F,MATCH($C1013,'Policy Characteristics'!$C:$C,0)))</f>
        <v>0</v>
      </c>
      <c r="M1013" s="237">
        <f>IF(ISBLANK(INDEX('Policy Characteristics'!G:G,MATCH($C1013,'Policy Characteristics'!$C:$C,0))),"",INDEX('Policy Characteristics'!G:G,MATCH($C1013,'Policy Characteristics'!$C:$C,0)))</f>
        <v>1</v>
      </c>
      <c r="N1013" s="237">
        <f>IF(ISBLANK(INDEX('Policy Characteristics'!H:H,MATCH($C1013,'Policy Characteristics'!$C:$C,0))),"",INDEX('Policy Characteristics'!H:H,MATCH($C1013,'Policy Characteristics'!$C:$C,0)))</f>
        <v>0.01</v>
      </c>
      <c r="O1013" s="293" t="str">
        <f>IF(ISBLANK(INDEX('Policy Characteristics'!I:I,MATCH($C1013,'Policy Characteristics'!$C:$C,0))),"",INDEX('Policy Characteristics'!I:I,MATCH($C1013,'Policy Characteristics'!$C:$C,0)))</f>
        <v>% reduction in exports</v>
      </c>
      <c r="P1013" s="293"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3" s="293" t="str">
        <f>IF(ISBLANK(INDEX('Policy Characteristics'!K:K,MATCH($C1013,'Policy Characteristics'!$C:$C,0))),"",INDEX('Policy Characteristics'!K:K,MATCH($C1013,'Policy Characteristics'!$C:$C,0)))</f>
        <v/>
      </c>
      <c r="R1013" s="293" t="str">
        <f>IF(ISBLANK(INDEX('Policy Characteristics'!L:L,MATCH($C1013,'Policy Characteristics'!$C:$C,0))),"",INDEX('Policy Characteristics'!L:L,MATCH($C1013,'Policy Characteristics'!$C:$C,0)))</f>
        <v>reduce-fuel-exports.html</v>
      </c>
    </row>
    <row r="1014" spans="1:18" x14ac:dyDescent="0.25">
      <c r="A1014" s="293" t="str">
        <f>IF(ISBLANK(INDEX('Policy Characteristics'!A:A,MATCH($C1014,'Policy Characteristics'!$C:$C,0))),"",INDEX('Policy Characteristics'!A:A,MATCH($C1014,'Policy Characteristics'!$C:$C,0)))</f>
        <v>Industry</v>
      </c>
      <c r="B1014" s="294" t="str">
        <f>IF(ISBLANK(INDEX('Policy Characteristics'!B:B,MATCH($C1014,'Policy Characteristics'!$C:$C,0))),"",INDEX('Policy Characteristics'!B:B,MATCH($C1014,'Policy Characteristics'!$C:$C,0)))</f>
        <v>Reduce Fossil Fuel Exports</v>
      </c>
      <c r="C1014" s="293" t="str">
        <f t="shared" si="46"/>
        <v>Percent Reduction in Fossil Fuel Exports</v>
      </c>
      <c r="D1014" s="299" t="s">
        <v>832</v>
      </c>
      <c r="E1014" s="298"/>
      <c r="F1014" s="299" t="s">
        <v>833</v>
      </c>
      <c r="G1014" s="298"/>
      <c r="H1014" s="20">
        <v>455</v>
      </c>
      <c r="I1014" s="295" t="s">
        <v>650</v>
      </c>
      <c r="J1014" s="296" t="str">
        <f>IF(ISBLANK(INDEX('Policy Characteristics'!D:D,MATCH($C1014,'Policy Characteristics'!$C:$C,0))),"",INDEX('Policy Characteristics'!D:D,MATCH($C1014,'Policy Characteristics'!$C:$C,0)))</f>
        <v>Percent Reduction in Fossil Fuel Exports</v>
      </c>
      <c r="K1014" s="293" t="str">
        <f>IF(ISBLANK(INDEX('Policy Characteristics'!E:E,MATCH($C1014,'Policy Characteristics'!$C:$C,0))),"",INDEX('Policy Characteristics'!E:E,MATCH($C1014,'Policy Characteristics'!$C:$C,0)))</f>
        <v>indst reduce fossil fuel exports</v>
      </c>
      <c r="L1014" s="237">
        <f>IF(ISBLANK(INDEX('Policy Characteristics'!F:F,MATCH($C1014,'Policy Characteristics'!$C:$C,0))),"",INDEX('Policy Characteristics'!F:F,MATCH($C1014,'Policy Characteristics'!$C:$C,0)))</f>
        <v>0</v>
      </c>
      <c r="M1014" s="237">
        <f>IF(ISBLANK(INDEX('Policy Characteristics'!G:G,MATCH($C1014,'Policy Characteristics'!$C:$C,0))),"",INDEX('Policy Characteristics'!G:G,MATCH($C1014,'Policy Characteristics'!$C:$C,0)))</f>
        <v>1</v>
      </c>
      <c r="N1014" s="237">
        <f>IF(ISBLANK(INDEX('Policy Characteristics'!H:H,MATCH($C1014,'Policy Characteristics'!$C:$C,0))),"",INDEX('Policy Characteristics'!H:H,MATCH($C1014,'Policy Characteristics'!$C:$C,0)))</f>
        <v>0.01</v>
      </c>
      <c r="O1014" s="293" t="str">
        <f>IF(ISBLANK(INDEX('Policy Characteristics'!I:I,MATCH($C1014,'Policy Characteristics'!$C:$C,0))),"",INDEX('Policy Characteristics'!I:I,MATCH($C1014,'Policy Characteristics'!$C:$C,0)))</f>
        <v>% reduction in exports</v>
      </c>
      <c r="P1014" s="293"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4" s="293" t="str">
        <f>IF(ISBLANK(INDEX('Policy Characteristics'!K:K,MATCH($C1014,'Policy Characteristics'!$C:$C,0))),"",INDEX('Policy Characteristics'!K:K,MATCH($C1014,'Policy Characteristics'!$C:$C,0)))</f>
        <v/>
      </c>
      <c r="R1014" s="293" t="str">
        <f>IF(ISBLANK(INDEX('Policy Characteristics'!L:L,MATCH($C1014,'Policy Characteristics'!$C:$C,0))),"",INDEX('Policy Characteristics'!L:L,MATCH($C1014,'Policy Characteristics'!$C:$C,0)))</f>
        <v>reduce-fuel-exports.html</v>
      </c>
    </row>
    <row r="1015" spans="1:18" x14ac:dyDescent="0.25">
      <c r="A1015" s="293" t="str">
        <f>IF(ISBLANK(INDEX('Policy Characteristics'!A:A,MATCH($C1015,'Policy Characteristics'!$C:$C,0))),"",INDEX('Policy Characteristics'!A:A,MATCH($C1015,'Policy Characteristics'!$C:$C,0)))</f>
        <v>Industry</v>
      </c>
      <c r="B1015" s="294" t="str">
        <f>IF(ISBLANK(INDEX('Policy Characteristics'!B:B,MATCH($C1015,'Policy Characteristics'!$C:$C,0))),"",INDEX('Policy Characteristics'!B:B,MATCH($C1015,'Policy Characteristics'!$C:$C,0)))</f>
        <v>Reduce Fossil Fuel Exports</v>
      </c>
      <c r="C1015" s="293" t="str">
        <f t="shared" si="46"/>
        <v>Percent Reduction in Fossil Fuel Exports</v>
      </c>
      <c r="D1015" s="299" t="s">
        <v>834</v>
      </c>
      <c r="E1015" s="298"/>
      <c r="F1015" s="299" t="s">
        <v>727</v>
      </c>
      <c r="G1015" s="298"/>
      <c r="H1015" s="20">
        <v>456</v>
      </c>
      <c r="I1015" s="297" t="s">
        <v>660</v>
      </c>
      <c r="J1015" s="296" t="str">
        <f>IF(ISBLANK(INDEX('Policy Characteristics'!D:D,MATCH($C1015,'Policy Characteristics'!$C:$C,0))),"",INDEX('Policy Characteristics'!D:D,MATCH($C1015,'Policy Characteristics'!$C:$C,0)))</f>
        <v>Percent Reduction in Fossil Fuel Exports</v>
      </c>
      <c r="K1015" s="293" t="str">
        <f>IF(ISBLANK(INDEX('Policy Characteristics'!E:E,MATCH($C1015,'Policy Characteristics'!$C:$C,0))),"",INDEX('Policy Characteristics'!E:E,MATCH($C1015,'Policy Characteristics'!$C:$C,0)))</f>
        <v>indst reduce fossil fuel exports</v>
      </c>
      <c r="L1015" s="237">
        <f>IF(ISBLANK(INDEX('Policy Characteristics'!F:F,MATCH($C1015,'Policy Characteristics'!$C:$C,0))),"",INDEX('Policy Characteristics'!F:F,MATCH($C1015,'Policy Characteristics'!$C:$C,0)))</f>
        <v>0</v>
      </c>
      <c r="M1015" s="237">
        <f>IF(ISBLANK(INDEX('Policy Characteristics'!G:G,MATCH($C1015,'Policy Characteristics'!$C:$C,0))),"",INDEX('Policy Characteristics'!G:G,MATCH($C1015,'Policy Characteristics'!$C:$C,0)))</f>
        <v>1</v>
      </c>
      <c r="N1015" s="237">
        <f>IF(ISBLANK(INDEX('Policy Characteristics'!H:H,MATCH($C1015,'Policy Characteristics'!$C:$C,0))),"",INDEX('Policy Characteristics'!H:H,MATCH($C1015,'Policy Characteristics'!$C:$C,0)))</f>
        <v>0.01</v>
      </c>
      <c r="O1015" s="293" t="str">
        <f>IF(ISBLANK(INDEX('Policy Characteristics'!I:I,MATCH($C1015,'Policy Characteristics'!$C:$C,0))),"",INDEX('Policy Characteristics'!I:I,MATCH($C1015,'Policy Characteristics'!$C:$C,0)))</f>
        <v>% reduction in exports</v>
      </c>
      <c r="P1015" s="293"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5" s="293" t="str">
        <f>IF(ISBLANK(INDEX('Policy Characteristics'!K:K,MATCH($C1015,'Policy Characteristics'!$C:$C,0))),"",INDEX('Policy Characteristics'!K:K,MATCH($C1015,'Policy Characteristics'!$C:$C,0)))</f>
        <v/>
      </c>
      <c r="R1015" s="293" t="str">
        <f>IF(ISBLANK(INDEX('Policy Characteristics'!L:L,MATCH($C1015,'Policy Characteristics'!$C:$C,0))),"",INDEX('Policy Characteristics'!L:L,MATCH($C1015,'Policy Characteristics'!$C:$C,0)))</f>
        <v>reduce-fuel-exports.html</v>
      </c>
    </row>
    <row r="1016" spans="1:18" x14ac:dyDescent="0.25">
      <c r="A1016" s="293" t="str">
        <f>IF(ISBLANK(INDEX('Policy Characteristics'!A:A,MATCH($C1016,'Policy Characteristics'!$C:$C,0))),"",INDEX('Policy Characteristics'!A:A,MATCH($C1016,'Policy Characteristics'!$C:$C,0)))</f>
        <v>Industry</v>
      </c>
      <c r="B1016" s="294" t="str">
        <f>IF(ISBLANK(INDEX('Policy Characteristics'!B:B,MATCH($C1016,'Policy Characteristics'!$C:$C,0))),"",INDEX('Policy Characteristics'!B:B,MATCH($C1016,'Policy Characteristics'!$C:$C,0)))</f>
        <v>Reduce Fossil Fuel Exports</v>
      </c>
      <c r="C1016" s="293" t="str">
        <f t="shared" si="46"/>
        <v>Percent Reduction in Fossil Fuel Exports</v>
      </c>
      <c r="D1016" s="299" t="s">
        <v>835</v>
      </c>
      <c r="E1016" s="298"/>
      <c r="F1016" s="299" t="s">
        <v>731</v>
      </c>
      <c r="G1016" s="298"/>
      <c r="H1016" s="20">
        <v>457</v>
      </c>
      <c r="I1016" s="295" t="s">
        <v>650</v>
      </c>
      <c r="J1016" s="296" t="str">
        <f>IF(ISBLANK(INDEX('Policy Characteristics'!D:D,MATCH($C1016,'Policy Characteristics'!$C:$C,0))),"",INDEX('Policy Characteristics'!D:D,MATCH($C1016,'Policy Characteristics'!$C:$C,0)))</f>
        <v>Percent Reduction in Fossil Fuel Exports</v>
      </c>
      <c r="K1016" s="293" t="str">
        <f>IF(ISBLANK(INDEX('Policy Characteristics'!E:E,MATCH($C1016,'Policy Characteristics'!$C:$C,0))),"",INDEX('Policy Characteristics'!E:E,MATCH($C1016,'Policy Characteristics'!$C:$C,0)))</f>
        <v>indst reduce fossil fuel exports</v>
      </c>
      <c r="L1016" s="237">
        <f>IF(ISBLANK(INDEX('Policy Characteristics'!F:F,MATCH($C1016,'Policy Characteristics'!$C:$C,0))),"",INDEX('Policy Characteristics'!F:F,MATCH($C1016,'Policy Characteristics'!$C:$C,0)))</f>
        <v>0</v>
      </c>
      <c r="M1016" s="237">
        <f>IF(ISBLANK(INDEX('Policy Characteristics'!G:G,MATCH($C1016,'Policy Characteristics'!$C:$C,0))),"",INDEX('Policy Characteristics'!G:G,MATCH($C1016,'Policy Characteristics'!$C:$C,0)))</f>
        <v>1</v>
      </c>
      <c r="N1016" s="237">
        <f>IF(ISBLANK(INDEX('Policy Characteristics'!H:H,MATCH($C1016,'Policy Characteristics'!$C:$C,0))),"",INDEX('Policy Characteristics'!H:H,MATCH($C1016,'Policy Characteristics'!$C:$C,0)))</f>
        <v>0.01</v>
      </c>
      <c r="O1016" s="293" t="str">
        <f>IF(ISBLANK(INDEX('Policy Characteristics'!I:I,MATCH($C1016,'Policy Characteristics'!$C:$C,0))),"",INDEX('Policy Characteristics'!I:I,MATCH($C1016,'Policy Characteristics'!$C:$C,0)))</f>
        <v>% reduction in exports</v>
      </c>
      <c r="P1016" s="293"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6" s="293" t="str">
        <f>IF(ISBLANK(INDEX('Policy Characteristics'!K:K,MATCH($C1016,'Policy Characteristics'!$C:$C,0))),"",INDEX('Policy Characteristics'!K:K,MATCH($C1016,'Policy Characteristics'!$C:$C,0)))</f>
        <v/>
      </c>
      <c r="R1016" s="293" t="str">
        <f>IF(ISBLANK(INDEX('Policy Characteristics'!L:L,MATCH($C1016,'Policy Characteristics'!$C:$C,0))),"",INDEX('Policy Characteristics'!L:L,MATCH($C1016,'Policy Characteristics'!$C:$C,0)))</f>
        <v>reduce-fuel-exports.html</v>
      </c>
    </row>
    <row r="1017" spans="1:18" x14ac:dyDescent="0.25">
      <c r="A1017" s="293" t="str">
        <f>IF(ISBLANK(INDEX('Policy Characteristics'!A:A,MATCH($C1017,'Policy Characteristics'!$C:$C,0))),"",INDEX('Policy Characteristics'!A:A,MATCH($C1017,'Policy Characteristics'!$C:$C,0)))</f>
        <v>Industry</v>
      </c>
      <c r="B1017" s="294" t="str">
        <f>IF(ISBLANK(INDEX('Policy Characteristics'!B:B,MATCH($C1017,'Policy Characteristics'!$C:$C,0))),"",INDEX('Policy Characteristics'!B:B,MATCH($C1017,'Policy Characteristics'!$C:$C,0)))</f>
        <v>Reduce Fossil Fuel Exports</v>
      </c>
      <c r="C1017" s="293" t="str">
        <f t="shared" si="46"/>
        <v>Percent Reduction in Fossil Fuel Exports</v>
      </c>
      <c r="D1017" s="299" t="s">
        <v>836</v>
      </c>
      <c r="E1017" s="298"/>
      <c r="F1017" s="299" t="s">
        <v>837</v>
      </c>
      <c r="G1017" s="298"/>
      <c r="H1017" s="20">
        <v>458</v>
      </c>
      <c r="I1017" s="295" t="s">
        <v>650</v>
      </c>
      <c r="J1017" s="296" t="str">
        <f>IF(ISBLANK(INDEX('Policy Characteristics'!D:D,MATCH($C1017,'Policy Characteristics'!$C:$C,0))),"",INDEX('Policy Characteristics'!D:D,MATCH($C1017,'Policy Characteristics'!$C:$C,0)))</f>
        <v>Percent Reduction in Fossil Fuel Exports</v>
      </c>
      <c r="K1017" s="293" t="str">
        <f>IF(ISBLANK(INDEX('Policy Characteristics'!E:E,MATCH($C1017,'Policy Characteristics'!$C:$C,0))),"",INDEX('Policy Characteristics'!E:E,MATCH($C1017,'Policy Characteristics'!$C:$C,0)))</f>
        <v>indst reduce fossil fuel exports</v>
      </c>
      <c r="L1017" s="237">
        <f>IF(ISBLANK(INDEX('Policy Characteristics'!F:F,MATCH($C1017,'Policy Characteristics'!$C:$C,0))),"",INDEX('Policy Characteristics'!F:F,MATCH($C1017,'Policy Characteristics'!$C:$C,0)))</f>
        <v>0</v>
      </c>
      <c r="M1017" s="237">
        <f>IF(ISBLANK(INDEX('Policy Characteristics'!G:G,MATCH($C1017,'Policy Characteristics'!$C:$C,0))),"",INDEX('Policy Characteristics'!G:G,MATCH($C1017,'Policy Characteristics'!$C:$C,0)))</f>
        <v>1</v>
      </c>
      <c r="N1017" s="237">
        <f>IF(ISBLANK(INDEX('Policy Characteristics'!H:H,MATCH($C1017,'Policy Characteristics'!$C:$C,0))),"",INDEX('Policy Characteristics'!H:H,MATCH($C1017,'Policy Characteristics'!$C:$C,0)))</f>
        <v>0.01</v>
      </c>
      <c r="O1017" s="293" t="str">
        <f>IF(ISBLANK(INDEX('Policy Characteristics'!I:I,MATCH($C1017,'Policy Characteristics'!$C:$C,0))),"",INDEX('Policy Characteristics'!I:I,MATCH($C1017,'Policy Characteristics'!$C:$C,0)))</f>
        <v>% reduction in exports</v>
      </c>
      <c r="P1017" s="293"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7" s="293" t="str">
        <f>IF(ISBLANK(INDEX('Policy Characteristics'!K:K,MATCH($C1017,'Policy Characteristics'!$C:$C,0))),"",INDEX('Policy Characteristics'!K:K,MATCH($C1017,'Policy Characteristics'!$C:$C,0)))</f>
        <v/>
      </c>
      <c r="R1017" s="293" t="str">
        <f>IF(ISBLANK(INDEX('Policy Characteristics'!L:L,MATCH($C1017,'Policy Characteristics'!$C:$C,0))),"",INDEX('Policy Characteristics'!L:L,MATCH($C1017,'Policy Characteristics'!$C:$C,0)))</f>
        <v>reduce-fuel-exports.html</v>
      </c>
    </row>
    <row r="1018" spans="1:18" x14ac:dyDescent="0.25">
      <c r="A1018" s="293" t="str">
        <f>IF(ISBLANK(INDEX('Policy Characteristics'!A:A,MATCH($C1018,'Policy Characteristics'!$C:$C,0))),"",INDEX('Policy Characteristics'!A:A,MATCH($C1018,'Policy Characteristics'!$C:$C,0)))</f>
        <v>Industry</v>
      </c>
      <c r="B1018" s="294" t="str">
        <f>IF(ISBLANK(INDEX('Policy Characteristics'!B:B,MATCH($C1018,'Policy Characteristics'!$C:$C,0))),"",INDEX('Policy Characteristics'!B:B,MATCH($C1018,'Policy Characteristics'!$C:$C,0)))</f>
        <v>Reduce Fossil Fuel Exports</v>
      </c>
      <c r="C1018" s="293" t="str">
        <f t="shared" si="46"/>
        <v>Percent Reduction in Fossil Fuel Exports</v>
      </c>
      <c r="D1018" s="299" t="s">
        <v>838</v>
      </c>
      <c r="E1018" s="298"/>
      <c r="F1018" s="299" t="s">
        <v>839</v>
      </c>
      <c r="G1018" s="298"/>
      <c r="H1018" s="20">
        <v>459</v>
      </c>
      <c r="I1018" s="295" t="s">
        <v>650</v>
      </c>
      <c r="J1018" s="296" t="str">
        <f>IF(ISBLANK(INDEX('Policy Characteristics'!D:D,MATCH($C1018,'Policy Characteristics'!$C:$C,0))),"",INDEX('Policy Characteristics'!D:D,MATCH($C1018,'Policy Characteristics'!$C:$C,0)))</f>
        <v>Percent Reduction in Fossil Fuel Exports</v>
      </c>
      <c r="K1018" s="293" t="str">
        <f>IF(ISBLANK(INDEX('Policy Characteristics'!E:E,MATCH($C1018,'Policy Characteristics'!$C:$C,0))),"",INDEX('Policy Characteristics'!E:E,MATCH($C1018,'Policy Characteristics'!$C:$C,0)))</f>
        <v>indst reduce fossil fuel exports</v>
      </c>
      <c r="L1018" s="237">
        <f>IF(ISBLANK(INDEX('Policy Characteristics'!F:F,MATCH($C1018,'Policy Characteristics'!$C:$C,0))),"",INDEX('Policy Characteristics'!F:F,MATCH($C1018,'Policy Characteristics'!$C:$C,0)))</f>
        <v>0</v>
      </c>
      <c r="M1018" s="237">
        <f>IF(ISBLANK(INDEX('Policy Characteristics'!G:G,MATCH($C1018,'Policy Characteristics'!$C:$C,0))),"",INDEX('Policy Characteristics'!G:G,MATCH($C1018,'Policy Characteristics'!$C:$C,0)))</f>
        <v>1</v>
      </c>
      <c r="N1018" s="237">
        <f>IF(ISBLANK(INDEX('Policy Characteristics'!H:H,MATCH($C1018,'Policy Characteristics'!$C:$C,0))),"",INDEX('Policy Characteristics'!H:H,MATCH($C1018,'Policy Characteristics'!$C:$C,0)))</f>
        <v>0.01</v>
      </c>
      <c r="O1018" s="293" t="str">
        <f>IF(ISBLANK(INDEX('Policy Characteristics'!I:I,MATCH($C1018,'Policy Characteristics'!$C:$C,0))),"",INDEX('Policy Characteristics'!I:I,MATCH($C1018,'Policy Characteristics'!$C:$C,0)))</f>
        <v>% reduction in exports</v>
      </c>
      <c r="P1018" s="293"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8" s="293" t="str">
        <f>IF(ISBLANK(INDEX('Policy Characteristics'!K:K,MATCH($C1018,'Policy Characteristics'!$C:$C,0))),"",INDEX('Policy Characteristics'!K:K,MATCH($C1018,'Policy Characteristics'!$C:$C,0)))</f>
        <v/>
      </c>
      <c r="R1018" s="293" t="str">
        <f>IF(ISBLANK(INDEX('Policy Characteristics'!L:L,MATCH($C1018,'Policy Characteristics'!$C:$C,0))),"",INDEX('Policy Characteristics'!L:L,MATCH($C1018,'Policy Characteristics'!$C:$C,0)))</f>
        <v>reduce-fuel-exports.html</v>
      </c>
    </row>
    <row r="1019" spans="1:18" x14ac:dyDescent="0.25">
      <c r="A1019" s="293" t="str">
        <f>IF(ISBLANK(INDEX('Policy Characteristics'!A:A,MATCH($C1019,'Policy Characteristics'!$C:$C,0))),"",INDEX('Policy Characteristics'!A:A,MATCH($C1019,'Policy Characteristics'!$C:$C,0)))</f>
        <v>Agriculture, Land Use, and Forestry</v>
      </c>
      <c r="B1019" s="294" t="str">
        <f>IF(ISBLANK(INDEX('Policy Characteristics'!B:B,MATCH($C1019,'Policy Characteristics'!$C:$C,0))),"",INDEX('Policy Characteristics'!B:B,MATCH($C1019,'Policy Characteristics'!$C:$C,0)))</f>
        <v>Afforestation and Reforestation</v>
      </c>
      <c r="C1019" t="s">
        <v>439</v>
      </c>
      <c r="D1019" s="298"/>
      <c r="E1019" s="298"/>
      <c r="F1019" s="298"/>
      <c r="G1019" s="298"/>
      <c r="H1019" s="20">
        <v>60</v>
      </c>
      <c r="I1019" s="295" t="s">
        <v>650</v>
      </c>
      <c r="J1019" s="296" t="str">
        <f>IF(ISBLANK(INDEX('Policy Characteristics'!D:D,MATCH($C1019,'Policy Characteristics'!$C:$C,0))),"",INDEX('Policy Characteristics'!D:D,MATCH($C1019,'Policy Characteristics'!$C:$C,0)))</f>
        <v>Afforestation and Reforestation</v>
      </c>
      <c r="K1019" s="293" t="str">
        <f>IF(ISBLANK(INDEX('Policy Characteristics'!E:E,MATCH($C1019,'Policy Characteristics'!$C:$C,0))),"",INDEX('Policy Characteristics'!E:E,MATCH($C1019,'Policy Characteristics'!$C:$C,0)))</f>
        <v>land afforestation and reforestation</v>
      </c>
      <c r="L1019" s="237">
        <f>IF(ISBLANK(INDEX('Policy Characteristics'!F:F,MATCH($C1019,'Policy Characteristics'!$C:$C,0))),"",INDEX('Policy Characteristics'!F:F,MATCH($C1019,'Policy Characteristics'!$C:$C,0)))</f>
        <v>0</v>
      </c>
      <c r="M1019" s="237">
        <f>IF(ISBLANK(INDEX('Policy Characteristics'!G:G,MATCH($C1019,'Policy Characteristics'!$C:$C,0))),"",INDEX('Policy Characteristics'!G:G,MATCH($C1019,'Policy Characteristics'!$C:$C,0)))</f>
        <v>1</v>
      </c>
      <c r="N1019" s="237">
        <f>IF(ISBLANK(INDEX('Policy Characteristics'!H:H,MATCH($C1019,'Policy Characteristics'!$C:$C,0))),"",INDEX('Policy Characteristics'!H:H,MATCH($C1019,'Policy Characteristics'!$C:$C,0)))</f>
        <v>0.01</v>
      </c>
      <c r="O1019" s="293" t="str">
        <f>IF(ISBLANK(INDEX('Policy Characteristics'!I:I,MATCH($C1019,'Policy Characteristics'!$C:$C,0))),"",INDEX('Policy Characteristics'!I:I,MATCH($C1019,'Policy Characteristics'!$C:$C,0)))</f>
        <v>% of potential achieved</v>
      </c>
      <c r="P1019" s="293"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1.4 million acres per year in 2050.</v>
      </c>
      <c r="Q1019" s="293" t="str">
        <f>IF(ISBLANK(INDEX('Policy Characteristics'!K:K,MATCH($C1019,'Policy Characteristics'!$C:$C,0))),"",INDEX('Policy Characteristics'!K:K,MATCH($C1019,'Policy Characteristics'!$C:$C,0)))</f>
        <v>lulucf.html#aff-ref</v>
      </c>
      <c r="R1019" s="293" t="str">
        <f>IF(ISBLANK(INDEX('Policy Characteristics'!L:L,MATCH($C1019,'Policy Characteristics'!$C:$C,0))),"",INDEX('Policy Characteristics'!L:L,MATCH($C1019,'Policy Characteristics'!$C:$C,0)))</f>
        <v>afforestation-and-reforestation.html</v>
      </c>
    </row>
    <row r="1020" spans="1:18" x14ac:dyDescent="0.25">
      <c r="A1020" s="293" t="str">
        <f>IF(ISBLANK(INDEX('Policy Characteristics'!A:A,MATCH($C1020,'Policy Characteristics'!$C:$C,0))),"",INDEX('Policy Characteristics'!A:A,MATCH($C1020,'Policy Characteristics'!$C:$C,0)))</f>
        <v>Agriculture, Land Use, and Forestry</v>
      </c>
      <c r="B1020" s="294" t="str">
        <f>IF(ISBLANK(INDEX('Policy Characteristics'!B:B,MATCH($C1020,'Policy Characteristics'!$C:$C,0))),"",INDEX('Policy Characteristics'!B:B,MATCH($C1020,'Policy Characteristics'!$C:$C,0)))</f>
        <v>Avoid Deforestation</v>
      </c>
      <c r="C1020" t="s">
        <v>446</v>
      </c>
      <c r="D1020" s="298"/>
      <c r="E1020" s="298"/>
      <c r="F1020" s="298"/>
      <c r="G1020" s="298"/>
      <c r="H1020" s="20">
        <v>705</v>
      </c>
      <c r="I1020" s="297" t="s">
        <v>650</v>
      </c>
      <c r="J1020" s="296" t="str">
        <f>IF(ISBLANK(INDEX('Policy Characteristics'!D:D,MATCH($C1020,'Policy Characteristics'!$C:$C,0))),"",INDEX('Policy Characteristics'!D:D,MATCH($C1020,'Policy Characteristics'!$C:$C,0)))</f>
        <v>Avoid Deforestation</v>
      </c>
      <c r="K1020" s="293" t="str">
        <f>IF(ISBLANK(INDEX('Policy Characteristics'!E:E,MATCH($C1020,'Policy Characteristics'!$C:$C,0))),"",INDEX('Policy Characteristics'!E:E,MATCH($C1020,'Policy Characteristics'!$C:$C,0)))</f>
        <v>land avoid deforestation</v>
      </c>
      <c r="L1020" s="237">
        <f>IF(ISBLANK(INDEX('Policy Characteristics'!F:F,MATCH($C1020,'Policy Characteristics'!$C:$C,0))),"",INDEX('Policy Characteristics'!F:F,MATCH($C1020,'Policy Characteristics'!$C:$C,0)))</f>
        <v>0</v>
      </c>
      <c r="M1020" s="237">
        <f>IF(ISBLANK(INDEX('Policy Characteristics'!G:G,MATCH($C1020,'Policy Characteristics'!$C:$C,0))),"",INDEX('Policy Characteristics'!G:G,MATCH($C1020,'Policy Characteristics'!$C:$C,0)))</f>
        <v>1</v>
      </c>
      <c r="N1020" s="237">
        <f>IF(ISBLANK(INDEX('Policy Characteristics'!H:H,MATCH($C1020,'Policy Characteristics'!$C:$C,0))),"",INDEX('Policy Characteristics'!H:H,MATCH($C1020,'Policy Characteristics'!$C:$C,0)))</f>
        <v>0.01</v>
      </c>
      <c r="O1020" s="293" t="str">
        <f>IF(ISBLANK(INDEX('Policy Characteristics'!I:I,MATCH($C1020,'Policy Characteristics'!$C:$C,0))),"",INDEX('Policy Characteristics'!I:I,MATCH($C1020,'Policy Characteristics'!$C:$C,0)))</f>
        <v>% of potential achieved</v>
      </c>
      <c r="P1020" s="293"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0.03 million hectares per year in 2050.</v>
      </c>
      <c r="Q1020" s="293" t="str">
        <f>IF(ISBLANK(INDEX('Policy Characteristics'!K:K,MATCH($C1020,'Policy Characteristics'!$C:$C,0))),"",INDEX('Policy Characteristics'!K:K,MATCH($C1020,'Policy Characteristics'!$C:$C,0)))</f>
        <v>lulucf.html#avoid-def</v>
      </c>
      <c r="R1020" s="293" t="str">
        <f>IF(ISBLANK(INDEX('Policy Characteristics'!L:L,MATCH($C1020,'Policy Characteristics'!$C:$C,0))),"",INDEX('Policy Characteristics'!L:L,MATCH($C1020,'Policy Characteristics'!$C:$C,0)))</f>
        <v>avoid-deforestation.html</v>
      </c>
    </row>
    <row r="1021" spans="1:18" x14ac:dyDescent="0.25">
      <c r="A1021" s="293" t="str">
        <f>IF(ISBLANK(INDEX('Policy Characteristics'!A:A,MATCH($C1021,'Policy Characteristics'!$C:$C,0))),"",INDEX('Policy Characteristics'!A:A,MATCH($C1021,'Policy Characteristics'!$C:$C,0)))</f>
        <v>Agriculture, Land Use, and Forestry</v>
      </c>
      <c r="B1021" s="294" t="str">
        <f>IF(ISBLANK(INDEX('Policy Characteristics'!B:B,MATCH($C1021,'Policy Characteristics'!$C:$C,0))),"",INDEX('Policy Characteristics'!B:B,MATCH($C1021,'Policy Characteristics'!$C:$C,0)))</f>
        <v>Grassland Restoration and Avoided Conversion</v>
      </c>
      <c r="C1021" t="s">
        <v>452</v>
      </c>
      <c r="D1021" s="298"/>
      <c r="E1021" s="298"/>
      <c r="F1021" s="298"/>
      <c r="G1021" s="298"/>
      <c r="H1021" s="20">
        <v>177</v>
      </c>
      <c r="I1021" s="297" t="s">
        <v>650</v>
      </c>
      <c r="J1021" s="296" t="str">
        <f>IF(ISBLANK(INDEX('Policy Characteristics'!D:D,MATCH($C1021,'Policy Characteristics'!$C:$C,0))),"",INDEX('Policy Characteristics'!D:D,MATCH($C1021,'Policy Characteristics'!$C:$C,0)))</f>
        <v>Grassland Restoration and Avoided Conversion</v>
      </c>
      <c r="K1021" s="293" t="str">
        <f>IF(ISBLANK(INDEX('Policy Characteristics'!E:E,MATCH($C1021,'Policy Characteristics'!$C:$C,0))),"",INDEX('Policy Characteristics'!E:E,MATCH($C1021,'Policy Characteristics'!$C:$C,0)))</f>
        <v>land forest restoration</v>
      </c>
      <c r="L1021" s="237">
        <f>IF(ISBLANK(INDEX('Policy Characteristics'!F:F,MATCH($C1021,'Policy Characteristics'!$C:$C,0))),"",INDEX('Policy Characteristics'!F:F,MATCH($C1021,'Policy Characteristics'!$C:$C,0)))</f>
        <v>0</v>
      </c>
      <c r="M1021" s="237">
        <f>IF(ISBLANK(INDEX('Policy Characteristics'!G:G,MATCH($C1021,'Policy Characteristics'!$C:$C,0))),"",INDEX('Policy Characteristics'!G:G,MATCH($C1021,'Policy Characteristics'!$C:$C,0)))</f>
        <v>1</v>
      </c>
      <c r="N1021" s="237">
        <f>IF(ISBLANK(INDEX('Policy Characteristics'!H:H,MATCH($C1021,'Policy Characteristics'!$C:$C,0))),"",INDEX('Policy Characteristics'!H:H,MATCH($C1021,'Policy Characteristics'!$C:$C,0)))</f>
        <v>0.01</v>
      </c>
      <c r="O1021" s="293" t="str">
        <f>IF(ISBLANK(INDEX('Policy Characteristics'!I:I,MATCH($C1021,'Policy Characteristics'!$C:$C,0))),"",INDEX('Policy Characteristics'!I:I,MATCH($C1021,'Policy Characteristics'!$C:$C,0)))</f>
        <v>% of potential achieved</v>
      </c>
      <c r="P1021" s="293" t="str">
        <f>IF(ISBLANK(INDEX('Policy Characteristics'!J:J,MATCH($C1021,'Policy Characteristics'!$C:$C,0))),"",INDEX('Policy Characteristics'!J:J,MATCH($C1021,'Policy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021" s="293" t="str">
        <f>IF(ISBLANK(INDEX('Policy Characteristics'!K:K,MATCH($C1021,'Policy Characteristics'!$C:$C,0))),"",INDEX('Policy Characteristics'!K:K,MATCH($C1021,'Policy Characteristics'!$C:$C,0)))</f>
        <v/>
      </c>
      <c r="R1021" s="293" t="str">
        <f>IF(ISBLANK(INDEX('Policy Characteristics'!L:L,MATCH($C1021,'Policy Characteristics'!$C:$C,0))),"",INDEX('Policy Characteristics'!L:L,MATCH($C1021,'Policy Characteristics'!$C:$C,0)))</f>
        <v>forest-restoration.html</v>
      </c>
    </row>
    <row r="1022" spans="1:18" x14ac:dyDescent="0.25">
      <c r="A1022" s="293" t="str">
        <f>IF(ISBLANK(INDEX('Policy Characteristics'!A:A,MATCH($C1022,'Policy Characteristics'!$C:$C,0))),"",INDEX('Policy Characteristics'!A:A,MATCH($C1022,'Policy Characteristics'!$C:$C,0)))</f>
        <v>Agriculture, Land Use, and Forestry</v>
      </c>
      <c r="B1022" s="294" t="str">
        <f>IF(ISBLANK(INDEX('Policy Characteristics'!B:B,MATCH($C1022,'Policy Characteristics'!$C:$C,0))),"",INDEX('Policy Characteristics'!B:B,MATCH($C1022,'Policy Characteristics'!$C:$C,0)))</f>
        <v>Forest Set-Asides</v>
      </c>
      <c r="C1022" t="s">
        <v>458</v>
      </c>
      <c r="D1022" s="298"/>
      <c r="E1022" s="298"/>
      <c r="F1022" s="298"/>
      <c r="G1022" s="298"/>
      <c r="H1022" s="20">
        <v>61</v>
      </c>
      <c r="I1022" s="295" t="s">
        <v>650</v>
      </c>
      <c r="J1022" s="296" t="str">
        <f>IF(ISBLANK(INDEX('Policy Characteristics'!D:D,MATCH($C1022,'Policy Characteristics'!$C:$C,0))),"",INDEX('Policy Characteristics'!D:D,MATCH($C1022,'Policy Characteristics'!$C:$C,0)))</f>
        <v>Forest Set-Asides</v>
      </c>
      <c r="K1022" s="293" t="str">
        <f>IF(ISBLANK(INDEX('Policy Characteristics'!E:E,MATCH($C1022,'Policy Characteristics'!$C:$C,0))),"",INDEX('Policy Characteristics'!E:E,MATCH($C1022,'Policy Characteristics'!$C:$C,0)))</f>
        <v>land forest set asides</v>
      </c>
      <c r="L1022" s="237">
        <f>IF(ISBLANK(INDEX('Policy Characteristics'!F:F,MATCH($C1022,'Policy Characteristics'!$C:$C,0))),"",INDEX('Policy Characteristics'!F:F,MATCH($C1022,'Policy Characteristics'!$C:$C,0)))</f>
        <v>0</v>
      </c>
      <c r="M1022" s="237">
        <f>IF(ISBLANK(INDEX('Policy Characteristics'!G:G,MATCH($C1022,'Policy Characteristics'!$C:$C,0))),"",INDEX('Policy Characteristics'!G:G,MATCH($C1022,'Policy Characteristics'!$C:$C,0)))</f>
        <v>1</v>
      </c>
      <c r="N1022" s="237">
        <f>IF(ISBLANK(INDEX('Policy Characteristics'!H:H,MATCH($C1022,'Policy Characteristics'!$C:$C,0))),"",INDEX('Policy Characteristics'!H:H,MATCH($C1022,'Policy Characteristics'!$C:$C,0)))</f>
        <v>0.01</v>
      </c>
      <c r="O1022" s="293" t="str">
        <f>IF(ISBLANK(INDEX('Policy Characteristics'!I:I,MATCH($C1022,'Policy Characteristics'!$C:$C,0))),"",INDEX('Policy Characteristics'!I:I,MATCH($C1022,'Policy Characteristics'!$C:$C,0)))</f>
        <v>% of potential achieved</v>
      </c>
      <c r="P1022" s="293" t="str">
        <f>IF(ISBLANK(INDEX('Policy Characteristics'!J:J,MATCH($C1022,'Policy Characteristics'!$C:$C,0))),"",INDEX('Policy Characteristics'!J:J,MATCH($C1022,'Policy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2" s="293" t="str">
        <f>IF(ISBLANK(INDEX('Policy Characteristics'!K:K,MATCH($C1022,'Policy Characteristics'!$C:$C,0))),"",INDEX('Policy Characteristics'!K:K,MATCH($C1022,'Policy Characteristics'!$C:$C,0)))</f>
        <v>lulucf.html#set-asides</v>
      </c>
      <c r="R1022" s="293" t="str">
        <f>IF(ISBLANK(INDEX('Policy Characteristics'!L:L,MATCH($C1022,'Policy Characteristics'!$C:$C,0))),"",INDEX('Policy Characteristics'!L:L,MATCH($C1022,'Policy Characteristics'!$C:$C,0)))</f>
        <v>forest-set-asides.html</v>
      </c>
    </row>
    <row r="1023" spans="1:18" x14ac:dyDescent="0.25">
      <c r="A1023" s="293" t="str">
        <f>IF(ISBLANK(INDEX('Policy Characteristics'!A:A,MATCH($C1023,'Policy Characteristics'!$C:$C,0))),"",INDEX('Policy Characteristics'!A:A,MATCH($C1023,'Policy Characteristics'!$C:$C,0)))</f>
        <v>Agriculture, Land Use, and Forestry</v>
      </c>
      <c r="B1023" s="294" t="str">
        <f>IF(ISBLANK(INDEX('Policy Characteristics'!B:B,MATCH($C1023,'Policy Characteristics'!$C:$C,0))),"",INDEX('Policy Characteristics'!B:B,MATCH($C1023,'Policy Characteristics'!$C:$C,0)))</f>
        <v>Cropland and Rice Measures</v>
      </c>
      <c r="C1023" t="s">
        <v>464</v>
      </c>
      <c r="D1023" s="298"/>
      <c r="E1023" s="298"/>
      <c r="F1023" s="298"/>
      <c r="G1023" s="298"/>
      <c r="H1023" s="20">
        <v>62</v>
      </c>
      <c r="I1023" s="295" t="s">
        <v>650</v>
      </c>
      <c r="J1023" s="296" t="str">
        <f>IF(ISBLANK(INDEX('Policy Characteristics'!D:D,MATCH($C1023,'Policy Characteristics'!$C:$C,0))),"",INDEX('Policy Characteristics'!D:D,MATCH($C1023,'Policy Characteristics'!$C:$C,0)))</f>
        <v>Cropland and Rice Measures</v>
      </c>
      <c r="K1023" s="293" t="str">
        <f>IF(ISBLANK(INDEX('Policy Characteristics'!E:E,MATCH($C1023,'Policy Characteristics'!$C:$C,0))),"",INDEX('Policy Characteristics'!E:E,MATCH($C1023,'Policy Characteristics'!$C:$C,0)))</f>
        <v>indst cropland and rice measures</v>
      </c>
      <c r="L1023" s="237">
        <f>IF(ISBLANK(INDEX('Policy Characteristics'!F:F,MATCH($C1023,'Policy Characteristics'!$C:$C,0))),"",INDEX('Policy Characteristics'!F:F,MATCH($C1023,'Policy Characteristics'!$C:$C,0)))</f>
        <v>0</v>
      </c>
      <c r="M1023" s="237">
        <f>IF(ISBLANK(INDEX('Policy Characteristics'!G:G,MATCH($C1023,'Policy Characteristics'!$C:$C,0))),"",INDEX('Policy Characteristics'!G:G,MATCH($C1023,'Policy Characteristics'!$C:$C,0)))</f>
        <v>1</v>
      </c>
      <c r="N1023" s="237">
        <f>IF(ISBLANK(INDEX('Policy Characteristics'!H:H,MATCH($C1023,'Policy Characteristics'!$C:$C,0))),"",INDEX('Policy Characteristics'!H:H,MATCH($C1023,'Policy Characteristics'!$C:$C,0)))</f>
        <v>0.01</v>
      </c>
      <c r="O1023" s="293" t="str">
        <f>IF(ISBLANK(INDEX('Policy Characteristics'!I:I,MATCH($C1023,'Policy Characteristics'!$C:$C,0))),"",INDEX('Policy Characteristics'!I:I,MATCH($C1023,'Policy Characteristics'!$C:$C,0)))</f>
        <v>% of potential achieved</v>
      </c>
      <c r="P1023" s="293"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3" s="293" t="str">
        <f>IF(ISBLANK(INDEX('Policy Characteristics'!K:K,MATCH($C1023,'Policy Characteristics'!$C:$C,0))),"",INDEX('Policy Characteristics'!K:K,MATCH($C1023,'Policy Characteristics'!$C:$C,0)))</f>
        <v>industry-ag-main.html#cropland</v>
      </c>
      <c r="R1023" s="293" t="str">
        <f>IF(ISBLANK(INDEX('Policy Characteristics'!L:L,MATCH($C1023,'Policy Characteristics'!$C:$C,0))),"",INDEX('Policy Characteristics'!L:L,MATCH($C1023,'Policy Characteristics'!$C:$C,0)))</f>
        <v>cropland-management.html</v>
      </c>
    </row>
    <row r="1024" spans="1:18" x14ac:dyDescent="0.25">
      <c r="A1024" s="293" t="str">
        <f>IF(ISBLANK(INDEX('Policy Characteristics'!A:A,MATCH($C1024,'Policy Characteristics'!$C:$C,0))),"",INDEX('Policy Characteristics'!A:A,MATCH($C1024,'Policy Characteristics'!$C:$C,0)))</f>
        <v>Agriculture, Land Use, and Forestry</v>
      </c>
      <c r="B1024" s="294" t="str">
        <f>IF(ISBLANK(INDEX('Policy Characteristics'!B:B,MATCH($C1024,'Policy Characteristics'!$C:$C,0))),"",INDEX('Policy Characteristics'!B:B,MATCH($C1024,'Policy Characteristics'!$C:$C,0)))</f>
        <v>Improved Soil Measures</v>
      </c>
      <c r="C1024" t="s">
        <v>470</v>
      </c>
      <c r="D1024" s="298"/>
      <c r="E1024" s="298"/>
      <c r="F1024" s="298"/>
      <c r="G1024" s="298"/>
      <c r="H1024" s="20">
        <v>1654</v>
      </c>
      <c r="I1024" s="295" t="s">
        <v>650</v>
      </c>
      <c r="J1024" s="296" t="str">
        <f>IF(ISBLANK(INDEX('Policy Characteristics'!D:D,MATCH($C1024,'Policy Characteristics'!$C:$C,0))),"",INDEX('Policy Characteristics'!D:D,MATCH($C1024,'Policy Characteristics'!$C:$C,0)))</f>
        <v>Improved Soil Measures</v>
      </c>
      <c r="K1024" s="293" t="str">
        <f>IF(ISBLANK(INDEX('Policy Characteristics'!E:E,MATCH($C1024,'Policy Characteristics'!$C:$C,0))),"",INDEX('Policy Characteristics'!E:E,MATCH($C1024,'Policy Characteristics'!$C:$C,0)))</f>
        <v>indst tillage</v>
      </c>
      <c r="L1024" s="237">
        <f>IF(ISBLANK(INDEX('Policy Characteristics'!F:F,MATCH($C1024,'Policy Characteristics'!$C:$C,0))),"",INDEX('Policy Characteristics'!F:F,MATCH($C1024,'Policy Characteristics'!$C:$C,0)))</f>
        <v>0</v>
      </c>
      <c r="M1024" s="237">
        <f>IF(ISBLANK(INDEX('Policy Characteristics'!G:G,MATCH($C1024,'Policy Characteristics'!$C:$C,0))),"",INDEX('Policy Characteristics'!G:G,MATCH($C1024,'Policy Characteristics'!$C:$C,0)))</f>
        <v>1</v>
      </c>
      <c r="N1024" s="237">
        <f>IF(ISBLANK(INDEX('Policy Characteristics'!H:H,MATCH($C1024,'Policy Characteristics'!$C:$C,0))),"",INDEX('Policy Characteristics'!H:H,MATCH($C1024,'Policy Characteristics'!$C:$C,0)))</f>
        <v>0.01</v>
      </c>
      <c r="O1024" s="293" t="str">
        <f>IF(ISBLANK(INDEX('Policy Characteristics'!I:I,MATCH($C1024,'Policy Characteristics'!$C:$C,0))),"",INDEX('Policy Characteristics'!I:I,MATCH($C1024,'Policy Characteristics'!$C:$C,0)))</f>
        <v>% of potential achieved</v>
      </c>
      <c r="P1024" s="293" t="str">
        <f>IF(ISBLANK(INDEX('Policy Characteristics'!J:J,MATCH($C1024,'Policy Characteristics'!$C:$C,0))),"",INDEX('Policy Characteristics'!J:J,MATCH($C1024,'Policy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024" s="293" t="str">
        <f>IF(ISBLANK(INDEX('Policy Characteristics'!K:K,MATCH($C1024,'Policy Characteristics'!$C:$C,0))),"",INDEX('Policy Characteristics'!K:K,MATCH($C1024,'Policy Characteristics'!$C:$C,0)))</f>
        <v/>
      </c>
      <c r="R1024" s="293" t="str">
        <f>IF(ISBLANK(INDEX('Policy Characteristics'!L:L,MATCH($C1024,'Policy Characteristics'!$C:$C,0))),"",INDEX('Policy Characteristics'!L:L,MATCH($C1024,'Policy Characteristics'!$C:$C,0)))</f>
        <v/>
      </c>
    </row>
    <row r="1025" spans="1:18" x14ac:dyDescent="0.25">
      <c r="A1025" s="293" t="str">
        <f>IF(ISBLANK(INDEX('Policy Characteristics'!A:A,MATCH($C1025,'Policy Characteristics'!$C:$C,0))),"",INDEX('Policy Characteristics'!A:A,MATCH($C1025,'Policy Characteristics'!$C:$C,0)))</f>
        <v>Agriculture, Land Use, and Forestry</v>
      </c>
      <c r="B1025" s="294" t="str">
        <f>IF(ISBLANK(INDEX('Policy Characteristics'!B:B,MATCH($C1025,'Policy Characteristics'!$C:$C,0))),"",INDEX('Policy Characteristics'!B:B,MATCH($C1025,'Policy Characteristics'!$C:$C,0)))</f>
        <v>Improved Forest Management</v>
      </c>
      <c r="C1025" t="s">
        <v>474</v>
      </c>
      <c r="D1025" s="298"/>
      <c r="E1025" s="298"/>
      <c r="F1025" s="298"/>
      <c r="G1025" s="298"/>
      <c r="H1025" s="20">
        <v>63</v>
      </c>
      <c r="I1025" s="295" t="s">
        <v>650</v>
      </c>
      <c r="J1025" s="296" t="str">
        <f>IF(ISBLANK(INDEX('Policy Characteristics'!D:D,MATCH($C1025,'Policy Characteristics'!$C:$C,0))),"",INDEX('Policy Characteristics'!D:D,MATCH($C1025,'Policy Characteristics'!$C:$C,0)))</f>
        <v>Improved Forest Management</v>
      </c>
      <c r="K1025" s="293" t="str">
        <f>IF(ISBLANK(INDEX('Policy Characteristics'!E:E,MATCH($C1025,'Policy Characteristics'!$C:$C,0))),"",INDEX('Policy Characteristics'!E:E,MATCH($C1025,'Policy Characteristics'!$C:$C,0)))</f>
        <v>land forest management</v>
      </c>
      <c r="L1025" s="237">
        <f>IF(ISBLANK(INDEX('Policy Characteristics'!F:F,MATCH($C1025,'Policy Characteristics'!$C:$C,0))),"",INDEX('Policy Characteristics'!F:F,MATCH($C1025,'Policy Characteristics'!$C:$C,0)))</f>
        <v>0</v>
      </c>
      <c r="M1025" s="237">
        <f>IF(ISBLANK(INDEX('Policy Characteristics'!G:G,MATCH($C1025,'Policy Characteristics'!$C:$C,0))),"",INDEX('Policy Characteristics'!G:G,MATCH($C1025,'Policy Characteristics'!$C:$C,0)))</f>
        <v>1</v>
      </c>
      <c r="N1025" s="237">
        <f>IF(ISBLANK(INDEX('Policy Characteristics'!H:H,MATCH($C1025,'Policy Characteristics'!$C:$C,0))),"",INDEX('Policy Characteristics'!H:H,MATCH($C1025,'Policy Characteristics'!$C:$C,0)))</f>
        <v>0.01</v>
      </c>
      <c r="O1025" s="293" t="str">
        <f>IF(ISBLANK(INDEX('Policy Characteristics'!I:I,MATCH($C1025,'Policy Characteristics'!$C:$C,0))),"",INDEX('Policy Characteristics'!I:I,MATCH($C1025,'Policy Characteristics'!$C:$C,0)))</f>
        <v>% of potential achieved</v>
      </c>
      <c r="P1025" s="293"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5" s="293" t="str">
        <f>IF(ISBLANK(INDEX('Policy Characteristics'!K:K,MATCH($C1025,'Policy Characteristics'!$C:$C,0))),"",INDEX('Policy Characteristics'!K:K,MATCH($C1025,'Policy Characteristics'!$C:$C,0)))</f>
        <v>lulucf.html#forest-mgmt</v>
      </c>
      <c r="R1025" s="293" t="str">
        <f>IF(ISBLANK(INDEX('Policy Characteristics'!L:L,MATCH($C1025,'Policy Characteristics'!$C:$C,0))),"",INDEX('Policy Characteristics'!L:L,MATCH($C1025,'Policy Characteristics'!$C:$C,0)))</f>
        <v>improved-forest-management.html</v>
      </c>
    </row>
    <row r="1026" spans="1:18" x14ac:dyDescent="0.25">
      <c r="A1026" s="293" t="str">
        <f>IF(ISBLANK(INDEX('Policy Characteristics'!A:A,MATCH($C1026,'Policy Characteristics'!$C:$C,0))),"",INDEX('Policy Characteristics'!A:A,MATCH($C1026,'Policy Characteristics'!$C:$C,0)))</f>
        <v>Agriculture, Land Use, and Forestry</v>
      </c>
      <c r="B1026" s="294" t="str">
        <f>IF(ISBLANK(INDEX('Policy Characteristics'!B:B,MATCH($C1026,'Policy Characteristics'!$C:$C,0))),"",INDEX('Policy Characteristics'!B:B,MATCH($C1026,'Policy Characteristics'!$C:$C,0)))</f>
        <v>Livestock Measures</v>
      </c>
      <c r="C1026" t="s">
        <v>480</v>
      </c>
      <c r="D1026" s="298"/>
      <c r="E1026" s="298"/>
      <c r="F1026" s="298"/>
      <c r="G1026" s="298"/>
      <c r="H1026" s="20">
        <v>64</v>
      </c>
      <c r="I1026" s="295" t="s">
        <v>650</v>
      </c>
      <c r="J1026" s="296" t="str">
        <f>IF(ISBLANK(INDEX('Policy Characteristics'!D:D,MATCH($C1026,'Policy Characteristics'!$C:$C,0))),"",INDEX('Policy Characteristics'!D:D,MATCH($C1026,'Policy Characteristics'!$C:$C,0)))</f>
        <v>Livestock Measures</v>
      </c>
      <c r="K1026" s="293" t="str">
        <f>IF(ISBLANK(INDEX('Policy Characteristics'!E:E,MATCH($C1026,'Policy Characteristics'!$C:$C,0))),"",INDEX('Policy Characteristics'!E:E,MATCH($C1026,'Policy Characteristics'!$C:$C,0)))</f>
        <v>indst livestock measures</v>
      </c>
      <c r="L1026" s="237">
        <f>IF(ISBLANK(INDEX('Policy Characteristics'!F:F,MATCH($C1026,'Policy Characteristics'!$C:$C,0))),"",INDEX('Policy Characteristics'!F:F,MATCH($C1026,'Policy Characteristics'!$C:$C,0)))</f>
        <v>0</v>
      </c>
      <c r="M1026" s="237">
        <f>IF(ISBLANK(INDEX('Policy Characteristics'!G:G,MATCH($C1026,'Policy Characteristics'!$C:$C,0))),"",INDEX('Policy Characteristics'!G:G,MATCH($C1026,'Policy Characteristics'!$C:$C,0)))</f>
        <v>1</v>
      </c>
      <c r="N1026" s="237">
        <f>IF(ISBLANK(INDEX('Policy Characteristics'!H:H,MATCH($C1026,'Policy Characteristics'!$C:$C,0))),"",INDEX('Policy Characteristics'!H:H,MATCH($C1026,'Policy Characteristics'!$C:$C,0)))</f>
        <v>0.01</v>
      </c>
      <c r="O1026" s="293" t="str">
        <f>IF(ISBLANK(INDEX('Policy Characteristics'!I:I,MATCH($C1026,'Policy Characteristics'!$C:$C,0))),"",INDEX('Policy Characteristics'!I:I,MATCH($C1026,'Policy Characteristics'!$C:$C,0)))</f>
        <v>% of potential achieved</v>
      </c>
      <c r="P1026" s="293"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6" s="293" t="str">
        <f>IF(ISBLANK(INDEX('Policy Characteristics'!K:K,MATCH($C1026,'Policy Characteristics'!$C:$C,0))),"",INDEX('Policy Characteristics'!K:K,MATCH($C1026,'Policy Characteristics'!$C:$C,0)))</f>
        <v>industry-ag-main.html#livestock</v>
      </c>
      <c r="R1026" s="293" t="str">
        <f>IF(ISBLANK(INDEX('Policy Characteristics'!L:L,MATCH($C1026,'Policy Characteristics'!$C:$C,0))),"",INDEX('Policy Characteristics'!L:L,MATCH($C1026,'Policy Characteristics'!$C:$C,0)))</f>
        <v>livestock-measures.html</v>
      </c>
    </row>
    <row r="1027" spans="1:18" x14ac:dyDescent="0.25">
      <c r="A1027" s="293" t="str">
        <f>IF(ISBLANK(INDEX('Policy Characteristics'!A:A,MATCH($C1027,'Policy Characteristics'!$C:$C,0))),"",INDEX('Policy Characteristics'!A:A,MATCH($C1027,'Policy Characteristics'!$C:$C,0)))</f>
        <v>Agriculture, Land Use, and Forestry</v>
      </c>
      <c r="B1027" s="294" t="str">
        <f>IF(ISBLANK(INDEX('Policy Characteristics'!B:B,MATCH($C1027,'Policy Characteristics'!$C:$C,0))),"",INDEX('Policy Characteristics'!B:B,MATCH($C1027,'Policy Characteristics'!$C:$C,0)))</f>
        <v>Wetland Restoration</v>
      </c>
      <c r="C1027" t="s">
        <v>486</v>
      </c>
      <c r="D1027" s="298"/>
      <c r="E1027" s="298"/>
      <c r="F1027" s="298"/>
      <c r="G1027" s="298"/>
      <c r="H1027" s="20">
        <v>178</v>
      </c>
      <c r="I1027" s="295" t="s">
        <v>650</v>
      </c>
      <c r="J1027" s="296" t="str">
        <f>IF(ISBLANK(INDEX('Policy Characteristics'!D:D,MATCH($C1027,'Policy Characteristics'!$C:$C,0))),"",INDEX('Policy Characteristics'!D:D,MATCH($C1027,'Policy Characteristics'!$C:$C,0)))</f>
        <v>Wetland Restoration</v>
      </c>
      <c r="K1027" s="293" t="str">
        <f>IF(ISBLANK(INDEX('Policy Characteristics'!E:E,MATCH($C1027,'Policy Characteristics'!$C:$C,0))),"",INDEX('Policy Characteristics'!E:E,MATCH($C1027,'Policy Characteristics'!$C:$C,0)))</f>
        <v>land peatland restoration</v>
      </c>
      <c r="L1027" s="237">
        <f>IF(ISBLANK(INDEX('Policy Characteristics'!F:F,MATCH($C1027,'Policy Characteristics'!$C:$C,0))),"",INDEX('Policy Characteristics'!F:F,MATCH($C1027,'Policy Characteristics'!$C:$C,0)))</f>
        <v>0</v>
      </c>
      <c r="M1027" s="237">
        <f>IF(ISBLANK(INDEX('Policy Characteristics'!G:G,MATCH($C1027,'Policy Characteristics'!$C:$C,0))),"",INDEX('Policy Characteristics'!G:G,MATCH($C1027,'Policy Characteristics'!$C:$C,0)))</f>
        <v>1</v>
      </c>
      <c r="N1027" s="237">
        <f>IF(ISBLANK(INDEX('Policy Characteristics'!H:H,MATCH($C1027,'Policy Characteristics'!$C:$C,0))),"",INDEX('Policy Characteristics'!H:H,MATCH($C1027,'Policy Characteristics'!$C:$C,0)))</f>
        <v>0.01</v>
      </c>
      <c r="O1027" s="293" t="str">
        <f>IF(ISBLANK(INDEX('Policy Characteristics'!I:I,MATCH($C1027,'Policy Characteristics'!$C:$C,0))),"",INDEX('Policy Characteristics'!I:I,MATCH($C1027,'Policy Characteristics'!$C:$C,0)))</f>
        <v>% of potential achieved</v>
      </c>
      <c r="P1027" s="293" t="str">
        <f>IF(ISBLANK(INDEX('Policy Characteristics'!J:J,MATCH($C1027,'Policy Characteristics'!$C:$C,0))),"",INDEX('Policy Characteristics'!J:J,MATCH($C1027,'Policy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027" s="293" t="str">
        <f>IF(ISBLANK(INDEX('Policy Characteristics'!K:K,MATCH($C1027,'Policy Characteristics'!$C:$C,0))),"",INDEX('Policy Characteristics'!K:K,MATCH($C1027,'Policy Characteristics'!$C:$C,0)))</f>
        <v/>
      </c>
      <c r="R1027" s="293" t="str">
        <f>IF(ISBLANK(INDEX('Policy Characteristics'!L:L,MATCH($C1027,'Policy Characteristics'!$C:$C,0))),"",INDEX('Policy Characteristics'!L:L,MATCH($C1027,'Policy Characteristics'!$C:$C,0)))</f>
        <v>peatland-restoration.html</v>
      </c>
    </row>
    <row r="1028" spans="1:18" x14ac:dyDescent="0.25">
      <c r="A1028" s="293" t="str">
        <f>IF(ISBLANK(INDEX('Policy Characteristics'!A:A,MATCH($C1028,'Policy Characteristics'!$C:$C,0))),"",INDEX('Policy Characteristics'!A:A,MATCH($C1028,'Policy Characteristics'!$C:$C,0)))</f>
        <v>Agriculture, Land Use, and Forestry</v>
      </c>
      <c r="B1028" s="294" t="str">
        <f>IF(ISBLANK(INDEX('Policy Characteristics'!B:B,MATCH($C1028,'Policy Characteristics'!$C:$C,0))),"",INDEX('Policy Characteristics'!B:B,MATCH($C1028,'Policy Characteristics'!$C:$C,0)))</f>
        <v>Shift to Non-Animal Products</v>
      </c>
      <c r="C1028" t="s">
        <v>492</v>
      </c>
      <c r="D1028" s="298"/>
      <c r="E1028" s="298"/>
      <c r="F1028" s="298"/>
      <c r="G1028" s="298"/>
      <c r="H1028" s="20">
        <v>434</v>
      </c>
      <c r="I1028" s="295" t="s">
        <v>650</v>
      </c>
      <c r="J1028" s="296" t="str">
        <f>IF(ISBLANK(INDEX('Policy Characteristics'!D:D,MATCH($C1028,'Policy Characteristics'!$C:$C,0))),"",INDEX('Policy Characteristics'!D:D,MATCH($C1028,'Policy Characteristics'!$C:$C,0)))</f>
        <v>Shift to Non-Animal Products</v>
      </c>
      <c r="K1028" s="293" t="str">
        <f>IF(ISBLANK(INDEX('Policy Characteristics'!E:E,MATCH($C1028,'Policy Characteristics'!$C:$C,0))),"",INDEX('Policy Characteristics'!E:E,MATCH($C1028,'Policy Characteristics'!$C:$C,0)))</f>
        <v>indst shift to nonanimal products</v>
      </c>
      <c r="L1028" s="237">
        <f>IF(ISBLANK(INDEX('Policy Characteristics'!F:F,MATCH($C1028,'Policy Characteristics'!$C:$C,0))),"",INDEX('Policy Characteristics'!F:F,MATCH($C1028,'Policy Characteristics'!$C:$C,0)))</f>
        <v>0</v>
      </c>
      <c r="M1028" s="237">
        <f>IF(ISBLANK(INDEX('Policy Characteristics'!G:G,MATCH($C1028,'Policy Characteristics'!$C:$C,0))),"",INDEX('Policy Characteristics'!G:G,MATCH($C1028,'Policy Characteristics'!$C:$C,0)))</f>
        <v>1</v>
      </c>
      <c r="N1028" s="237">
        <f>IF(ISBLANK(INDEX('Policy Characteristics'!H:H,MATCH($C1028,'Policy Characteristics'!$C:$C,0))),"",INDEX('Policy Characteristics'!H:H,MATCH($C1028,'Policy Characteristics'!$C:$C,0)))</f>
        <v>0.01</v>
      </c>
      <c r="O1028" s="293" t="str">
        <f>IF(ISBLANK(INDEX('Policy Characteristics'!I:I,MATCH($C1028,'Policy Characteristics'!$C:$C,0))),"",INDEX('Policy Characteristics'!I:I,MATCH($C1028,'Policy Characteristics'!$C:$C,0)))</f>
        <v>% reduction in animal products</v>
      </c>
      <c r="P1028" s="293"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70kg/person.  If Canada were to achieve a rate similar to that in  Japan (39 kg/person/yr), or India (3.6 kg/person/yr), this would be a reduction of 44% (Japan), or 95% (India) respectively.</v>
      </c>
      <c r="Q1028" s="293" t="str">
        <f>IF(ISBLANK(INDEX('Policy Characteristics'!K:K,MATCH($C1028,'Policy Characteristics'!$C:$C,0))),"",INDEX('Policy Characteristics'!K:K,MATCH($C1028,'Policy Characteristics'!$C:$C,0)))</f>
        <v/>
      </c>
      <c r="R1028" s="293" t="str">
        <f>IF(ISBLANK(INDEX('Policy Characteristics'!L:L,MATCH($C1028,'Policy Characteristics'!$C:$C,0))),"",INDEX('Policy Characteristics'!L:L,MATCH($C1028,'Policy Characteristics'!$C:$C,0)))</f>
        <v>shift-to-non-animal-products.html</v>
      </c>
    </row>
    <row r="1029" spans="1:18" s="275" customFormat="1" x14ac:dyDescent="0.25">
      <c r="A1029" s="293" t="str">
        <f>IF(ISBLANK(INDEX('Policy Characteristics'!A:A,MATCH($C1029,'Policy Characteristics'!$C:$C,0))),"",INDEX('Policy Characteristics'!A:A,MATCH($C1029,'Policy Characteristics'!$C:$C,0)))</f>
        <v>District Heat and Hydrogen</v>
      </c>
      <c r="B1029" s="294" t="str">
        <f>IF(ISBLANK(INDEX('Policy Characteristics'!B:B,MATCH($C1029,'Policy Characteristics'!$C:$C,0))),"",INDEX('Policy Characteristics'!B:B,MATCH($C1029,'Policy Characteristics'!$C:$C,0)))</f>
        <v>Use CHP for District Heat</v>
      </c>
      <c r="C1029" s="275" t="s">
        <v>500</v>
      </c>
      <c r="D1029" s="299"/>
      <c r="E1029" s="299"/>
      <c r="F1029" s="299"/>
      <c r="G1029" s="299"/>
      <c r="H1029" s="20">
        <v>68</v>
      </c>
      <c r="I1029" s="297" t="s">
        <v>650</v>
      </c>
      <c r="J1029" s="296" t="str">
        <f>IF(ISBLANK(INDEX('Policy Characteristics'!D:D,MATCH($C1029,'Policy Characteristics'!$C:$C,0))),"",INDEX('Policy Characteristics'!D:D,MATCH($C1029,'Policy Characteristics'!$C:$C,0)))</f>
        <v>District Heat CHP</v>
      </c>
      <c r="K1029" s="293" t="str">
        <f>IF(ISBLANK(INDEX('Policy Characteristics'!E:E,MATCH($C1029,'Policy Characteristics'!$C:$C,0))),"",INDEX('Policy Characteristics'!E:E,MATCH($C1029,'Policy Characteristics'!$C:$C,0)))</f>
        <v>heat convert heat to CHP</v>
      </c>
      <c r="L1029" s="237">
        <f>IF(ISBLANK(INDEX('Policy Characteristics'!F:F,MATCH($C1029,'Policy Characteristics'!$C:$C,0))),"",INDEX('Policy Characteristics'!F:F,MATCH($C1029,'Policy Characteristics'!$C:$C,0)))</f>
        <v>0</v>
      </c>
      <c r="M1029" s="237">
        <f>IF(ISBLANK(INDEX('Policy Characteristics'!G:G,MATCH($C1029,'Policy Characteristics'!$C:$C,0))),"",INDEX('Policy Characteristics'!G:G,MATCH($C1029,'Policy Characteristics'!$C:$C,0)))</f>
        <v>1</v>
      </c>
      <c r="N1029" s="237">
        <f>IF(ISBLANK(INDEX('Policy Characteristics'!H:H,MATCH($C1029,'Policy Characteristics'!$C:$C,0))),"",INDEX('Policy Characteristics'!H:H,MATCH($C1029,'Policy Characteristics'!$C:$C,0)))</f>
        <v>0.01</v>
      </c>
      <c r="O1029" s="293" t="str">
        <f>IF(ISBLANK(INDEX('Policy Characteristics'!I:I,MATCH($C1029,'Policy Characteristics'!$C:$C,0))),"",INDEX('Policy Characteristics'!I:I,MATCH($C1029,'Policy Characteristics'!$C:$C,0)))</f>
        <v>% non-CHP heat converted</v>
      </c>
      <c r="P1029" s="293"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293" t="str">
        <f>IF(ISBLANK(INDEX('Policy Characteristics'!K:K,MATCH($C1029,'Policy Characteristics'!$C:$C,0))),"",INDEX('Policy Characteristics'!K:K,MATCH($C1029,'Policy Characteristics'!$C:$C,0)))</f>
        <v>district-heating.html#chp</v>
      </c>
      <c r="R1029" s="293" t="str">
        <f>IF(ISBLANK(INDEX('Policy Characteristics'!L:L,MATCH($C1029,'Policy Characteristics'!$C:$C,0))),"",INDEX('Policy Characteristics'!L:L,MATCH($C1029,'Policy Characteristics'!$C:$C,0)))</f>
        <v>convert-non-chp-heat-production.html</v>
      </c>
    </row>
    <row r="1030" spans="1:18" s="275" customFormat="1" x14ac:dyDescent="0.25">
      <c r="A1030" s="293" t="str">
        <f>IF(ISBLANK(INDEX('Policy Characteristics'!A:A,MATCH($C1030,'Policy Characteristics'!$C:$C,0))),"",INDEX('Policy Characteristics'!A:A,MATCH($C1030,'Policy Characteristics'!$C:$C,0)))</f>
        <v>District Heat and Hydrogen</v>
      </c>
      <c r="B1030" s="294" t="str">
        <f>IF(ISBLANK(INDEX('Policy Characteristics'!B:B,MATCH($C1030,'Policy Characteristics'!$C:$C,0))),"",INDEX('Policy Characteristics'!B:B,MATCH($C1030,'Policy Characteristics'!$C:$C,0)))</f>
        <v>Produce District Heat with Hydrogen</v>
      </c>
      <c r="C1030" s="275" t="s">
        <v>508</v>
      </c>
      <c r="D1030" s="299"/>
      <c r="E1030" s="299"/>
      <c r="F1030" s="299"/>
      <c r="G1030" s="299"/>
      <c r="H1030" s="20">
        <v>176</v>
      </c>
      <c r="I1030" s="297" t="s">
        <v>650</v>
      </c>
      <c r="J1030" s="296" t="str">
        <f>IF(ISBLANK(INDEX('Policy Characteristics'!D:D,MATCH($C1030,'Policy Characteristics'!$C:$C,0))),"",INDEX('Policy Characteristics'!D:D,MATCH($C1030,'Policy Characteristics'!$C:$C,0)))</f>
        <v>District Heat Fuel Switching</v>
      </c>
      <c r="K1030" s="293" t="str">
        <f>IF(ISBLANK(INDEX('Policy Characteristics'!E:E,MATCH($C1030,'Policy Characteristics'!$C:$C,0))),"",INDEX('Policy Characteristics'!E:E,MATCH($C1030,'Policy Characteristics'!$C:$C,0)))</f>
        <v>heat fuel type shifting</v>
      </c>
      <c r="L1030" s="237">
        <f>IF(ISBLANK(INDEX('Policy Characteristics'!F:F,MATCH($C1030,'Policy Characteristics'!$C:$C,0))),"",INDEX('Policy Characteristics'!F:F,MATCH($C1030,'Policy Characteristics'!$C:$C,0)))</f>
        <v>0</v>
      </c>
      <c r="M1030" s="237">
        <f>IF(ISBLANK(INDEX('Policy Characteristics'!G:G,MATCH($C1030,'Policy Characteristics'!$C:$C,0))),"",INDEX('Policy Characteristics'!G:G,MATCH($C1030,'Policy Characteristics'!$C:$C,0)))</f>
        <v>1</v>
      </c>
      <c r="N1030" s="237">
        <f>IF(ISBLANK(INDEX('Policy Characteristics'!H:H,MATCH($C1030,'Policy Characteristics'!$C:$C,0))),"",INDEX('Policy Characteristics'!H:H,MATCH($C1030,'Policy Characteristics'!$C:$C,0)))</f>
        <v>0.01</v>
      </c>
      <c r="O1030" s="293" t="str">
        <f>IF(ISBLANK(INDEX('Policy Characteristics'!I:I,MATCH($C1030,'Policy Characteristics'!$C:$C,0))),"",INDEX('Policy Characteristics'!I:I,MATCH($C1030,'Policy Characteristics'!$C:$C,0)))</f>
        <v>% of fuel use</v>
      </c>
      <c r="P1030" s="293"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v>
      </c>
      <c r="Q1030" s="293" t="str">
        <f>IF(ISBLANK(INDEX('Policy Characteristics'!K:K,MATCH($C1030,'Policy Characteristics'!$C:$C,0))),"",INDEX('Policy Characteristics'!K:K,MATCH($C1030,'Policy Characteristics'!$C:$C,0)))</f>
        <v>district-heating.html#convert-coal</v>
      </c>
      <c r="R1030" s="293" t="str">
        <f>IF(ISBLANK(INDEX('Policy Characteristics'!L:L,MATCH($C1030,'Policy Characteristics'!$C:$C,0))),"",INDEX('Policy Characteristics'!L:L,MATCH($C1030,'Policy Characteristics'!$C:$C,0)))</f>
        <v>district-heat-fuel-switching.html</v>
      </c>
    </row>
    <row r="1031" spans="1:18" s="275" customFormat="1" x14ac:dyDescent="0.25">
      <c r="A1031" s="293" t="str">
        <f>IF(ISBLANK(INDEX('Policy Characteristics'!A:A,MATCH($C1031,'Policy Characteristics'!$C:$C,0))),"",INDEX('Policy Characteristics'!A:A,MATCH($C1031,'Policy Characteristics'!$C:$C,0)))</f>
        <v>District Heat and Hydrogen</v>
      </c>
      <c r="B1031" s="294" t="str">
        <f>IF(ISBLANK(INDEX('Policy Characteristics'!B:B,MATCH($C1031,'Policy Characteristics'!$C:$C,0))),"",INDEX('Policy Characteristics'!B:B,MATCH($C1031,'Policy Characteristics'!$C:$C,0)))</f>
        <v>Shift Hydrogen Production to Electrolysis</v>
      </c>
      <c r="C1031" s="275" t="s">
        <v>516</v>
      </c>
      <c r="D1031" s="299"/>
      <c r="E1031" s="299"/>
      <c r="F1031" s="299"/>
      <c r="G1031" s="299"/>
      <c r="H1031" s="20">
        <v>450</v>
      </c>
      <c r="I1031" s="297" t="s">
        <v>650</v>
      </c>
      <c r="J1031" s="296" t="str">
        <f>IF(ISBLANK(INDEX('Policy Characteristics'!D:D,MATCH($C1031,'Policy Characteristics'!$C:$C,0))),"",INDEX('Policy Characteristics'!D:D,MATCH($C1031,'Policy Characteristics'!$C:$C,0)))</f>
        <v>Hydrogen Electrolysis</v>
      </c>
      <c r="K1031" s="293" t="str">
        <f>IF(ISBLANK(INDEX('Policy Characteristics'!E:E,MATCH($C1031,'Policy Characteristics'!$C:$C,0))),"",INDEX('Policy Characteristics'!E:E,MATCH($C1031,'Policy Characteristics'!$C:$C,0)))</f>
        <v>hydgn shift production pathways</v>
      </c>
      <c r="L1031" s="237">
        <f>IF(ISBLANK(INDEX('Policy Characteristics'!F:F,MATCH($C1031,'Policy Characteristics'!$C:$C,0))),"",INDEX('Policy Characteristics'!F:F,MATCH($C1031,'Policy Characteristics'!$C:$C,0)))</f>
        <v>0</v>
      </c>
      <c r="M1031" s="237">
        <f>IF(ISBLANK(INDEX('Policy Characteristics'!G:G,MATCH($C1031,'Policy Characteristics'!$C:$C,0))),"",INDEX('Policy Characteristics'!G:G,MATCH($C1031,'Policy Characteristics'!$C:$C,0)))</f>
        <v>1</v>
      </c>
      <c r="N1031" s="237">
        <f>IF(ISBLANK(INDEX('Policy Characteristics'!H:H,MATCH($C1031,'Policy Characteristics'!$C:$C,0))),"",INDEX('Policy Characteristics'!H:H,MATCH($C1031,'Policy Characteristics'!$C:$C,0)))</f>
        <v>0.01</v>
      </c>
      <c r="O1031" s="293" t="str">
        <f>IF(ISBLANK(INDEX('Policy Characteristics'!I:I,MATCH($C1031,'Policy Characteristics'!$C:$C,0))),"",INDEX('Policy Characteristics'!I:I,MATCH($C1031,'Policy Characteristics'!$C:$C,0)))</f>
        <v>% of hydrogen production</v>
      </c>
      <c r="P1031" s="293"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95% of hydrogen is produced via steam reforming of natural gas and 5% is produced via electrolysis.  These shares are not projected to change in the BAU case.</v>
      </c>
      <c r="Q1031" s="293" t="str">
        <f>IF(ISBLANK(INDEX('Policy Characteristics'!K:K,MATCH($C1031,'Policy Characteristics'!$C:$C,0))),"",INDEX('Policy Characteristics'!K:K,MATCH($C1031,'Policy Characteristics'!$C:$C,0)))</f>
        <v/>
      </c>
      <c r="R1031" s="293" t="str">
        <f>IF(ISBLANK(INDEX('Policy Characteristics'!L:L,MATCH($C1031,'Policy Characteristics'!$C:$C,0))),"",INDEX('Policy Characteristics'!L:L,MATCH($C1031,'Policy Characteristics'!$C:$C,0)))</f>
        <v>switch-hydrogen-production-pathway.html</v>
      </c>
    </row>
    <row r="1032" spans="1:18" s="293" customFormat="1" x14ac:dyDescent="0.25">
      <c r="A1032" s="293" t="str">
        <f>IF(ISBLANK(INDEX('Policy Characteristics'!A:A,MATCH($C1032,'Policy Characteristics'!$C:$C,0))),"",INDEX('Policy Characteristics'!A:A,MATCH($C1032,'Policy Characteristics'!$C:$C,0)))</f>
        <v>Cross-Sector</v>
      </c>
      <c r="B1032" s="294" t="str">
        <f>IF(ISBLANK(INDEX('Policy Characteristics'!B:B,MATCH($C1032,'Policy Characteristics'!$C:$C,0))),"",INDEX('Policy Characteristics'!B:B,MATCH($C1032,'Policy Characteristics'!$C:$C,0)))</f>
        <v>Carbon Price</v>
      </c>
      <c r="C1032" t="s">
        <v>524</v>
      </c>
      <c r="D1032" s="298" t="s">
        <v>840</v>
      </c>
      <c r="E1032" s="298"/>
      <c r="F1032" s="298" t="s">
        <v>841</v>
      </c>
      <c r="G1032" s="298"/>
      <c r="H1032" s="20">
        <v>171</v>
      </c>
      <c r="I1032" s="295" t="s">
        <v>650</v>
      </c>
      <c r="J1032" s="296" t="str">
        <f>IF(ISBLANK(INDEX('Policy Characteristics'!D:D,MATCH($C1032,'Policy Characteristics'!$C:$C,0))),"",INDEX('Policy Characteristics'!D:D,MATCH($C1032,'Policy Characteristics'!$C:$C,0)))</f>
        <v>Carbon Price</v>
      </c>
      <c r="K1032" s="293" t="str">
        <f>IF(ISBLANK(INDEX('Policy Characteristics'!E:E,MATCH($C1032,'Policy Characteristics'!$C:$C,0))),"",INDEX('Policy Characteristics'!E:E,MATCH($C1032,'Policy Characteristics'!$C:$C,0)))</f>
        <v>cross carbon tax</v>
      </c>
      <c r="L1032" s="293">
        <f>IF(ISBLANK(INDEX('Policy Characteristics'!F:F,MATCH($C1032,'Policy Characteristics'!$C:$C,0))),"",INDEX('Policy Characteristics'!F:F,MATCH($C1032,'Policy Characteristics'!$C:$C,0)))</f>
        <v>0</v>
      </c>
      <c r="M1032" s="293">
        <f>IF(ISBLANK(INDEX('Policy Characteristics'!G:G,MATCH($C1032,'Policy Characteristics'!$C:$C,0))),"",INDEX('Policy Characteristics'!G:G,MATCH($C1032,'Policy Characteristics'!$C:$C,0)))</f>
        <v>300</v>
      </c>
      <c r="N1032" s="293">
        <f>IF(ISBLANK(INDEX('Policy Characteristics'!H:H,MATCH($C1032,'Policy Characteristics'!$C:$C,0))),"",INDEX('Policy Characteristics'!H:H,MATCH($C1032,'Policy Characteristics'!$C:$C,0)))</f>
        <v>5</v>
      </c>
      <c r="O1032" s="293" t="str">
        <f>IF(ISBLANK(INDEX('Policy Characteristics'!I:I,MATCH($C1032,'Policy Characteristics'!$C:$C,0))),"",INDEX('Policy Characteristics'!I:I,MATCH($C1032,'Policy Characteristics'!$C:$C,0)))</f>
        <v>$/metric ton CO2e</v>
      </c>
      <c r="P1032" s="293"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32" s="293" t="str">
        <f>IF(ISBLANK(INDEX('Policy Characteristics'!K:K,MATCH($C1032,'Policy Characteristics'!$C:$C,0))),"",INDEX('Policy Characteristics'!K:K,MATCH($C1032,'Policy Characteristics'!$C:$C,0)))</f>
        <v>fuels.html#carbon-tax</v>
      </c>
      <c r="R1032" s="293" t="str">
        <f>IF(ISBLANK(INDEX('Policy Characteristics'!L:L,MATCH($C1032,'Policy Characteristics'!$C:$C,0))),"",INDEX('Policy Characteristics'!L:L,MATCH($C1032,'Policy Characteristics'!$C:$C,0)))</f>
        <v>carbon-tax.html</v>
      </c>
    </row>
    <row r="1033" spans="1:18" s="293" customFormat="1" x14ac:dyDescent="0.25">
      <c r="A1033" s="293" t="str">
        <f>IF(ISBLANK(INDEX('Policy Characteristics'!A:A,MATCH($C1033,'Policy Characteristics'!$C:$C,0))),"",INDEX('Policy Characteristics'!A:A,MATCH($C1033,'Policy Characteristics'!$C:$C,0)))</f>
        <v>Cross-Sector</v>
      </c>
      <c r="B1033" s="294" t="str">
        <f>IF(ISBLANK(INDEX('Policy Characteristics'!B:B,MATCH($C1033,'Policy Characteristics'!$C:$C,0))),"",INDEX('Policy Characteristics'!B:B,MATCH($C1033,'Policy Characteristics'!$C:$C,0)))</f>
        <v>Carbon Price</v>
      </c>
      <c r="C1033" s="293" t="str">
        <f t="shared" ref="C1033" si="47">C$1032</f>
        <v>Additional Carbon Tax Rate</v>
      </c>
      <c r="D1033" s="298" t="s">
        <v>842</v>
      </c>
      <c r="E1033" s="298"/>
      <c r="F1033" s="298" t="s">
        <v>843</v>
      </c>
      <c r="G1033" s="298"/>
      <c r="H1033" s="20">
        <v>172</v>
      </c>
      <c r="I1033" s="295" t="s">
        <v>650</v>
      </c>
      <c r="J1033" s="296" t="str">
        <f>IF(ISBLANK(INDEX('Policy Characteristics'!D:D,MATCH($C1033,'Policy Characteristics'!$C:$C,0))),"",INDEX('Policy Characteristics'!D:D,MATCH($C1033,'Policy Characteristics'!$C:$C,0)))</f>
        <v>Carbon Price</v>
      </c>
      <c r="K1033" s="293" t="str">
        <f>IF(ISBLANK(INDEX('Policy Characteristics'!E:E,MATCH($C1033,'Policy Characteristics'!$C:$C,0))),"",INDEX('Policy Characteristics'!E:E,MATCH($C1033,'Policy Characteristics'!$C:$C,0)))</f>
        <v>cross carbon tax</v>
      </c>
      <c r="L1033" s="293">
        <f>IF(ISBLANK(INDEX('Policy Characteristics'!F:F,MATCH($C1033,'Policy Characteristics'!$C:$C,0))),"",INDEX('Policy Characteristics'!F:F,MATCH($C1033,'Policy Characteristics'!$C:$C,0)))</f>
        <v>0</v>
      </c>
      <c r="M1033" s="293">
        <f>IF(ISBLANK(INDEX('Policy Characteristics'!G:G,MATCH($C1033,'Policy Characteristics'!$C:$C,0))),"",INDEX('Policy Characteristics'!G:G,MATCH($C1033,'Policy Characteristics'!$C:$C,0)))</f>
        <v>300</v>
      </c>
      <c r="N1033" s="293">
        <f>IF(ISBLANK(INDEX('Policy Characteristics'!H:H,MATCH($C1033,'Policy Characteristics'!$C:$C,0))),"",INDEX('Policy Characteristics'!H:H,MATCH($C1033,'Policy Characteristics'!$C:$C,0)))</f>
        <v>5</v>
      </c>
      <c r="O1033" s="293" t="str">
        <f>IF(ISBLANK(INDEX('Policy Characteristics'!I:I,MATCH($C1033,'Policy Characteristics'!$C:$C,0))),"",INDEX('Policy Characteristics'!I:I,MATCH($C1033,'Policy Characteristics'!$C:$C,0)))</f>
        <v>$/metric ton CO2e</v>
      </c>
      <c r="P1033" s="293"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33" s="293" t="str">
        <f>IF(ISBLANK(INDEX('Policy Characteristics'!K:K,MATCH($C1033,'Policy Characteristics'!$C:$C,0))),"",INDEX('Policy Characteristics'!K:K,MATCH($C1033,'Policy Characteristics'!$C:$C,0)))</f>
        <v>fuels.html#carbon-tax</v>
      </c>
      <c r="R1033" s="293" t="str">
        <f>IF(ISBLANK(INDEX('Policy Characteristics'!L:L,MATCH($C1033,'Policy Characteristics'!$C:$C,0))),"",INDEX('Policy Characteristics'!L:L,MATCH($C1033,'Policy Characteristics'!$C:$C,0)))</f>
        <v>carbon-tax.html</v>
      </c>
    </row>
    <row r="1034" spans="1:18" s="293" customFormat="1" x14ac:dyDescent="0.25">
      <c r="A1034" s="293" t="str">
        <f>IF(ISBLANK(INDEX('Policy Characteristics'!A:A,MATCH($C1034,'Policy Characteristics'!$C:$C,0))),"",INDEX('Policy Characteristics'!A:A,MATCH($C1034,'Policy Characteristics'!$C:$C,0)))</f>
        <v>Cross-Sector</v>
      </c>
      <c r="B1034" s="294" t="str">
        <f>IF(ISBLANK(INDEX('Policy Characteristics'!B:B,MATCH($C1034,'Policy Characteristics'!$C:$C,0))),"",INDEX('Policy Characteristics'!B:B,MATCH($C1034,'Policy Characteristics'!$C:$C,0)))</f>
        <v>Carbon Price</v>
      </c>
      <c r="C1034" s="293" t="str">
        <f t="shared" ref="C1034:C1037" si="48">C$1032</f>
        <v>Additional Carbon Tax Rate</v>
      </c>
      <c r="D1034" s="298" t="s">
        <v>844</v>
      </c>
      <c r="E1034" s="298"/>
      <c r="F1034" s="298" t="s">
        <v>845</v>
      </c>
      <c r="G1034" s="298"/>
      <c r="H1034" s="20">
        <v>173</v>
      </c>
      <c r="I1034" s="295" t="s">
        <v>650</v>
      </c>
      <c r="J1034" s="296" t="str">
        <f>IF(ISBLANK(INDEX('Policy Characteristics'!D:D,MATCH($C1034,'Policy Characteristics'!$C:$C,0))),"",INDEX('Policy Characteristics'!D:D,MATCH($C1034,'Policy Characteristics'!$C:$C,0)))</f>
        <v>Carbon Price</v>
      </c>
      <c r="K1034" s="293" t="str">
        <f>IF(ISBLANK(INDEX('Policy Characteristics'!E:E,MATCH($C1034,'Policy Characteristics'!$C:$C,0))),"",INDEX('Policy Characteristics'!E:E,MATCH($C1034,'Policy Characteristics'!$C:$C,0)))</f>
        <v>cross carbon tax</v>
      </c>
      <c r="L1034" s="293">
        <f>IF(ISBLANK(INDEX('Policy Characteristics'!F:F,MATCH($C1034,'Policy Characteristics'!$C:$C,0))),"",INDEX('Policy Characteristics'!F:F,MATCH($C1034,'Policy Characteristics'!$C:$C,0)))</f>
        <v>0</v>
      </c>
      <c r="M1034" s="293">
        <f>IF(ISBLANK(INDEX('Policy Characteristics'!G:G,MATCH($C1034,'Policy Characteristics'!$C:$C,0))),"",INDEX('Policy Characteristics'!G:G,MATCH($C1034,'Policy Characteristics'!$C:$C,0)))</f>
        <v>300</v>
      </c>
      <c r="N1034" s="293">
        <f>IF(ISBLANK(INDEX('Policy Characteristics'!H:H,MATCH($C1034,'Policy Characteristics'!$C:$C,0))),"",INDEX('Policy Characteristics'!H:H,MATCH($C1034,'Policy Characteristics'!$C:$C,0)))</f>
        <v>5</v>
      </c>
      <c r="O1034" s="293" t="str">
        <f>IF(ISBLANK(INDEX('Policy Characteristics'!I:I,MATCH($C1034,'Policy Characteristics'!$C:$C,0))),"",INDEX('Policy Characteristics'!I:I,MATCH($C1034,'Policy Characteristics'!$C:$C,0)))</f>
        <v>$/metric ton CO2e</v>
      </c>
      <c r="P1034" s="293"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34" s="293" t="str">
        <f>IF(ISBLANK(INDEX('Policy Characteristics'!K:K,MATCH($C1034,'Policy Characteristics'!$C:$C,0))),"",INDEX('Policy Characteristics'!K:K,MATCH($C1034,'Policy Characteristics'!$C:$C,0)))</f>
        <v>fuels.html#carbon-tax</v>
      </c>
      <c r="R1034" s="293" t="str">
        <f>IF(ISBLANK(INDEX('Policy Characteristics'!L:L,MATCH($C1034,'Policy Characteristics'!$C:$C,0))),"",INDEX('Policy Characteristics'!L:L,MATCH($C1034,'Policy Characteristics'!$C:$C,0)))</f>
        <v>carbon-tax.html</v>
      </c>
    </row>
    <row r="1035" spans="1:18" s="293" customFormat="1" x14ac:dyDescent="0.25">
      <c r="A1035" s="293" t="str">
        <f>IF(ISBLANK(INDEX('Policy Characteristics'!A:A,MATCH($C1035,'Policy Characteristics'!$C:$C,0))),"",INDEX('Policy Characteristics'!A:A,MATCH($C1035,'Policy Characteristics'!$C:$C,0)))</f>
        <v>Cross-Sector</v>
      </c>
      <c r="B1035" s="294" t="str">
        <f>IF(ISBLANK(INDEX('Policy Characteristics'!B:B,MATCH($C1035,'Policy Characteristics'!$C:$C,0))),"",INDEX('Policy Characteristics'!B:B,MATCH($C1035,'Policy Characteristics'!$C:$C,0)))</f>
        <v>Carbon Price</v>
      </c>
      <c r="C1035" s="293" t="str">
        <f t="shared" si="48"/>
        <v>Additional Carbon Tax Rate</v>
      </c>
      <c r="D1035" s="298" t="s">
        <v>846</v>
      </c>
      <c r="E1035" s="298"/>
      <c r="F1035" s="298" t="s">
        <v>847</v>
      </c>
      <c r="G1035" s="298"/>
      <c r="H1035" s="20">
        <v>174</v>
      </c>
      <c r="I1035" s="295" t="s">
        <v>650</v>
      </c>
      <c r="J1035" s="296" t="str">
        <f>IF(ISBLANK(INDEX('Policy Characteristics'!D:D,MATCH($C1035,'Policy Characteristics'!$C:$C,0))),"",INDEX('Policy Characteristics'!D:D,MATCH($C1035,'Policy Characteristics'!$C:$C,0)))</f>
        <v>Carbon Price</v>
      </c>
      <c r="K1035" s="293" t="str">
        <f>IF(ISBLANK(INDEX('Policy Characteristics'!E:E,MATCH($C1035,'Policy Characteristics'!$C:$C,0))),"",INDEX('Policy Characteristics'!E:E,MATCH($C1035,'Policy Characteristics'!$C:$C,0)))</f>
        <v>cross carbon tax</v>
      </c>
      <c r="L1035" s="293">
        <f>IF(ISBLANK(INDEX('Policy Characteristics'!F:F,MATCH($C1035,'Policy Characteristics'!$C:$C,0))),"",INDEX('Policy Characteristics'!F:F,MATCH($C1035,'Policy Characteristics'!$C:$C,0)))</f>
        <v>0</v>
      </c>
      <c r="M1035" s="293">
        <f>IF(ISBLANK(INDEX('Policy Characteristics'!G:G,MATCH($C1035,'Policy Characteristics'!$C:$C,0))),"",INDEX('Policy Characteristics'!G:G,MATCH($C1035,'Policy Characteristics'!$C:$C,0)))</f>
        <v>300</v>
      </c>
      <c r="N1035" s="293">
        <f>IF(ISBLANK(INDEX('Policy Characteristics'!H:H,MATCH($C1035,'Policy Characteristics'!$C:$C,0))),"",INDEX('Policy Characteristics'!H:H,MATCH($C1035,'Policy Characteristics'!$C:$C,0)))</f>
        <v>5</v>
      </c>
      <c r="O1035" s="293" t="str">
        <f>IF(ISBLANK(INDEX('Policy Characteristics'!I:I,MATCH($C1035,'Policy Characteristics'!$C:$C,0))),"",INDEX('Policy Characteristics'!I:I,MATCH($C1035,'Policy Characteristics'!$C:$C,0)))</f>
        <v>$/metric ton CO2e</v>
      </c>
      <c r="P1035" s="293"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35" s="293" t="str">
        <f>IF(ISBLANK(INDEX('Policy Characteristics'!K:K,MATCH($C1035,'Policy Characteristics'!$C:$C,0))),"",INDEX('Policy Characteristics'!K:K,MATCH($C1035,'Policy Characteristics'!$C:$C,0)))</f>
        <v>fuels.html#carbon-tax</v>
      </c>
      <c r="R1035" s="293" t="str">
        <f>IF(ISBLANK(INDEX('Policy Characteristics'!L:L,MATCH($C1035,'Policy Characteristics'!$C:$C,0))),"",INDEX('Policy Characteristics'!L:L,MATCH($C1035,'Policy Characteristics'!$C:$C,0)))</f>
        <v>carbon-tax.html</v>
      </c>
    </row>
    <row r="1036" spans="1:18" s="293" customFormat="1" x14ac:dyDescent="0.25">
      <c r="A1036" s="293" t="str">
        <f>IF(ISBLANK(INDEX('Policy Characteristics'!A:A,MATCH($C1036,'Policy Characteristics'!$C:$C,0))),"",INDEX('Policy Characteristics'!A:A,MATCH($C1036,'Policy Characteristics'!$C:$C,0)))</f>
        <v>Cross-Sector</v>
      </c>
      <c r="B1036" s="294" t="str">
        <f>IF(ISBLANK(INDEX('Policy Characteristics'!B:B,MATCH($C1036,'Policy Characteristics'!$C:$C,0))),"",INDEX('Policy Characteristics'!B:B,MATCH($C1036,'Policy Characteristics'!$C:$C,0)))</f>
        <v>Carbon Price</v>
      </c>
      <c r="C1036" s="293" t="str">
        <f t="shared" si="48"/>
        <v>Additional Carbon Tax Rate</v>
      </c>
      <c r="D1036" s="298" t="s">
        <v>848</v>
      </c>
      <c r="E1036" s="298"/>
      <c r="F1036" s="298" t="s">
        <v>849</v>
      </c>
      <c r="G1036" s="298"/>
      <c r="H1036" s="20">
        <v>175</v>
      </c>
      <c r="I1036" s="295" t="s">
        <v>650</v>
      </c>
      <c r="J1036" s="296" t="str">
        <f>IF(ISBLANK(INDEX('Policy Characteristics'!D:D,MATCH($C1036,'Policy Characteristics'!$C:$C,0))),"",INDEX('Policy Characteristics'!D:D,MATCH($C1036,'Policy Characteristics'!$C:$C,0)))</f>
        <v>Carbon Price</v>
      </c>
      <c r="K1036" s="293" t="str">
        <f>IF(ISBLANK(INDEX('Policy Characteristics'!E:E,MATCH($C1036,'Policy Characteristics'!$C:$C,0))),"",INDEX('Policy Characteristics'!E:E,MATCH($C1036,'Policy Characteristics'!$C:$C,0)))</f>
        <v>cross carbon tax</v>
      </c>
      <c r="L1036" s="293">
        <f>IF(ISBLANK(INDEX('Policy Characteristics'!F:F,MATCH($C1036,'Policy Characteristics'!$C:$C,0))),"",INDEX('Policy Characteristics'!F:F,MATCH($C1036,'Policy Characteristics'!$C:$C,0)))</f>
        <v>0</v>
      </c>
      <c r="M1036" s="293">
        <f>IF(ISBLANK(INDEX('Policy Characteristics'!G:G,MATCH($C1036,'Policy Characteristics'!$C:$C,0))),"",INDEX('Policy Characteristics'!G:G,MATCH($C1036,'Policy Characteristics'!$C:$C,0)))</f>
        <v>300</v>
      </c>
      <c r="N1036" s="293">
        <f>IF(ISBLANK(INDEX('Policy Characteristics'!H:H,MATCH($C1036,'Policy Characteristics'!$C:$C,0))),"",INDEX('Policy Characteristics'!H:H,MATCH($C1036,'Policy Characteristics'!$C:$C,0)))</f>
        <v>5</v>
      </c>
      <c r="O1036" s="293" t="str">
        <f>IF(ISBLANK(INDEX('Policy Characteristics'!I:I,MATCH($C1036,'Policy Characteristics'!$C:$C,0))),"",INDEX('Policy Characteristics'!I:I,MATCH($C1036,'Policy Characteristics'!$C:$C,0)))</f>
        <v>$/metric ton CO2e</v>
      </c>
      <c r="P1036" s="293" t="str">
        <f>IF(ISBLANK(INDEX('Policy Characteristics'!J:J,MATCH($C1036,'Policy Characteristics'!$C:$C,0))),"",INDEX('Policy Characteristics'!J:J,MATCH($C1036,'Policy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36" s="293" t="str">
        <f>IF(ISBLANK(INDEX('Policy Characteristics'!K:K,MATCH($C1036,'Policy Characteristics'!$C:$C,0))),"",INDEX('Policy Characteristics'!K:K,MATCH($C1036,'Policy Characteristics'!$C:$C,0)))</f>
        <v>fuels.html#carbon-tax</v>
      </c>
      <c r="R1036" s="293" t="str">
        <f>IF(ISBLANK(INDEX('Policy Characteristics'!L:L,MATCH($C1036,'Policy Characteristics'!$C:$C,0))),"",INDEX('Policy Characteristics'!L:L,MATCH($C1036,'Policy Characteristics'!$C:$C,0)))</f>
        <v>carbon-tax.html</v>
      </c>
    </row>
    <row r="1037" spans="1:18" s="293" customFormat="1" x14ac:dyDescent="0.25">
      <c r="A1037" s="293" t="str">
        <f>IF(ISBLANK(INDEX('Policy Characteristics'!A:A,MATCH($C1037,'Policy Characteristics'!$C:$C,0))),"",INDEX('Policy Characteristics'!A:A,MATCH($C1037,'Policy Characteristics'!$C:$C,0)))</f>
        <v>Cross-Sector</v>
      </c>
      <c r="B1037" s="294" t="str">
        <f>IF(ISBLANK(INDEX('Policy Characteristics'!B:B,MATCH($C1037,'Policy Characteristics'!$C:$C,0))),"",INDEX('Policy Characteristics'!B:B,MATCH($C1037,'Policy Characteristics'!$C:$C,0)))</f>
        <v>Carbon Price</v>
      </c>
      <c r="C1037" s="293" t="str">
        <f t="shared" si="48"/>
        <v>Additional Carbon Tax Rate</v>
      </c>
      <c r="D1037" s="298" t="s">
        <v>850</v>
      </c>
      <c r="E1037" s="298"/>
      <c r="F1037" s="298" t="s">
        <v>851</v>
      </c>
      <c r="G1037" s="298"/>
      <c r="H1037" s="20">
        <v>544</v>
      </c>
      <c r="I1037" s="295" t="s">
        <v>650</v>
      </c>
      <c r="J1037" s="296" t="str">
        <f>IF(ISBLANK(INDEX('Policy Characteristics'!D:D,MATCH($C1037,'Policy Characteristics'!$C:$C,0))),"",INDEX('Policy Characteristics'!D:D,MATCH($C1037,'Policy Characteristics'!$C:$C,0)))</f>
        <v>Carbon Price</v>
      </c>
      <c r="K1037" s="293" t="str">
        <f>IF(ISBLANK(INDEX('Policy Characteristics'!E:E,MATCH($C1037,'Policy Characteristics'!$C:$C,0))),"",INDEX('Policy Characteristics'!E:E,MATCH($C1037,'Policy Characteristics'!$C:$C,0)))</f>
        <v>cross carbon tax</v>
      </c>
      <c r="L1037" s="293">
        <f>IF(ISBLANK(INDEX('Policy Characteristics'!F:F,MATCH($C1037,'Policy Characteristics'!$C:$C,0))),"",INDEX('Policy Characteristics'!F:F,MATCH($C1037,'Policy Characteristics'!$C:$C,0)))</f>
        <v>0</v>
      </c>
      <c r="M1037" s="293">
        <f>IF(ISBLANK(INDEX('Policy Characteristics'!G:G,MATCH($C1037,'Policy Characteristics'!$C:$C,0))),"",INDEX('Policy Characteristics'!G:G,MATCH($C1037,'Policy Characteristics'!$C:$C,0)))</f>
        <v>300</v>
      </c>
      <c r="N1037" s="293">
        <f>IF(ISBLANK(INDEX('Policy Characteristics'!H:H,MATCH($C1037,'Policy Characteristics'!$C:$C,0))),"",INDEX('Policy Characteristics'!H:H,MATCH($C1037,'Policy Characteristics'!$C:$C,0)))</f>
        <v>5</v>
      </c>
      <c r="O1037" s="293" t="str">
        <f>IF(ISBLANK(INDEX('Policy Characteristics'!I:I,MATCH($C1037,'Policy Characteristics'!$C:$C,0))),"",INDEX('Policy Characteristics'!I:I,MATCH($C1037,'Policy Characteristics'!$C:$C,0)))</f>
        <v>$/metric ton CO2e</v>
      </c>
      <c r="P1037" s="293" t="str">
        <f>IF(ISBLANK(INDEX('Policy Characteristics'!J:J,MATCH($C1037,'Policy Characteristics'!$C:$C,0))),"",INDEX('Policy Characteristics'!J:J,MATCH($C1037,'Policy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37" s="293" t="str">
        <f>IF(ISBLANK(INDEX('Policy Characteristics'!K:K,MATCH($C1037,'Policy Characteristics'!$C:$C,0))),"",INDEX('Policy Characteristics'!K:K,MATCH($C1037,'Policy Characteristics'!$C:$C,0)))</f>
        <v>fuels.html#carbon-tax</v>
      </c>
      <c r="R1037" s="293" t="str">
        <f>IF(ISBLANK(INDEX('Policy Characteristics'!L:L,MATCH($C1037,'Policy Characteristics'!$C:$C,0))),"",INDEX('Policy Characteristics'!L:L,MATCH($C1037,'Policy Characteristics'!$C:$C,0)))</f>
        <v>carbon-tax.html</v>
      </c>
    </row>
    <row r="1038" spans="1:18" s="293" customFormat="1" x14ac:dyDescent="0.25">
      <c r="A1038" s="293" t="str">
        <f>IF(ISBLANK(INDEX('Policy Characteristics'!A:A,MATCH($C1038,'Policy Characteristics'!$C:$C,0))),"",INDEX('Policy Characteristics'!A:A,MATCH($C1038,'Policy Characteristics'!$C:$C,0)))</f>
        <v>Cross-Sector</v>
      </c>
      <c r="B1038" s="294" t="str">
        <f>IF(ISBLANK(INDEX('Policy Characteristics'!B:B,MATCH($C1038,'Policy Characteristics'!$C:$C,0))),"",INDEX('Policy Characteristics'!B:B,MATCH($C1038,'Policy Characteristics'!$C:$C,0)))</f>
        <v>End Existing Subsidies</v>
      </c>
      <c r="C1038" t="s">
        <v>532</v>
      </c>
      <c r="D1038" s="298" t="s">
        <v>852</v>
      </c>
      <c r="E1038" s="298"/>
      <c r="F1038" s="298" t="s">
        <v>853</v>
      </c>
      <c r="G1038" s="298"/>
      <c r="H1038" s="20">
        <v>706</v>
      </c>
      <c r="I1038" s="297" t="s">
        <v>660</v>
      </c>
      <c r="J1038" s="296" t="str">
        <f>IF(ISBLANK(INDEX('Policy Characteristics'!D:D,MATCH($C1038,'Policy Characteristics'!$C:$C,0))),"",INDEX('Policy Characteristics'!D:D,MATCH($C1038,'Policy Characteristics'!$C:$C,0)))</f>
        <v>End Existing Subsidies</v>
      </c>
      <c r="K1038" s="293" t="str">
        <f>IF(ISBLANK(INDEX('Policy Characteristics'!E:E,MATCH($C1038,'Policy Characteristics'!$C:$C,0))),"",INDEX('Policy Characteristics'!E:E,MATCH($C1038,'Policy Characteristics'!$C:$C,0)))</f>
        <v>cross reduce BAU subsidies</v>
      </c>
      <c r="L1038" s="237">
        <f>IF(ISBLANK(INDEX('Policy Characteristics'!F:F,MATCH($C1038,'Policy Characteristics'!$C:$C,0))),"",INDEX('Policy Characteristics'!F:F,MATCH($C1038,'Policy Characteristics'!$C:$C,0)))</f>
        <v>0</v>
      </c>
      <c r="M1038" s="237">
        <f>IF(ISBLANK(INDEX('Policy Characteristics'!G:G,MATCH($C1038,'Policy Characteristics'!$C:$C,0))),"",INDEX('Policy Characteristics'!G:G,MATCH($C1038,'Policy Characteristics'!$C:$C,0)))</f>
        <v>1</v>
      </c>
      <c r="N1038" s="237">
        <f>IF(ISBLANK(INDEX('Policy Characteristics'!H:H,MATCH($C1038,'Policy Characteristics'!$C:$C,0))),"",INDEX('Policy Characteristics'!H:H,MATCH($C1038,'Policy Characteristics'!$C:$C,0)))</f>
        <v>0.01</v>
      </c>
      <c r="O1038" s="293" t="str">
        <f>IF(ISBLANK(INDEX('Policy Characteristics'!I:I,MATCH($C1038,'Policy Characteristics'!$C:$C,0))),"",INDEX('Policy Characteristics'!I:I,MATCH($C1038,'Policy Characteristics'!$C:$C,0)))</f>
        <v>% reduction in BAU subsidies</v>
      </c>
      <c r="P1038" s="293"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293" t="str">
        <f>IF(ISBLANK(INDEX('Policy Characteristics'!K:K,MATCH($C1038,'Policy Characteristics'!$C:$C,0))),"",INDEX('Policy Characteristics'!K:K,MATCH($C1038,'Policy Characteristics'!$C:$C,0)))</f>
        <v>fuels.html#end-subsidies</v>
      </c>
      <c r="R1038" s="293" t="str">
        <f>IF(ISBLANK(INDEX('Policy Characteristics'!L:L,MATCH($C1038,'Policy Characteristics'!$C:$C,0))),"",INDEX('Policy Characteristics'!L:L,MATCH($C1038,'Policy Characteristics'!$C:$C,0)))</f>
        <v>end-existing-subsidies.html</v>
      </c>
    </row>
    <row r="1039" spans="1:18" s="293" customFormat="1" x14ac:dyDescent="0.25">
      <c r="A1039" s="293" t="str">
        <f>IF(ISBLANK(INDEX('Policy Characteristics'!A:A,MATCH($C1039,'Policy Characteristics'!$C:$C,0))),"",INDEX('Policy Characteristics'!A:A,MATCH($C1039,'Policy Characteristics'!$C:$C,0)))</f>
        <v>Cross-Sector</v>
      </c>
      <c r="B1039" s="294" t="str">
        <f>IF(ISBLANK(INDEX('Policy Characteristics'!B:B,MATCH($C1039,'Policy Characteristics'!$C:$C,0))),"",INDEX('Policy Characteristics'!B:B,MATCH($C1039,'Policy Characteristics'!$C:$C,0)))</f>
        <v>End Existing Subsidies</v>
      </c>
      <c r="C1039" s="293" t="str">
        <f t="shared" ref="C1039:C1054" si="49">C$1038</f>
        <v>Percent Reduction in BAU Subsidies</v>
      </c>
      <c r="D1039" s="299" t="s">
        <v>825</v>
      </c>
      <c r="E1039" s="298"/>
      <c r="F1039" s="299" t="s">
        <v>705</v>
      </c>
      <c r="G1039" s="298"/>
      <c r="H1039" s="20">
        <v>69</v>
      </c>
      <c r="I1039" s="297" t="s">
        <v>650</v>
      </c>
      <c r="J1039" s="296" t="str">
        <f>IF(ISBLANK(INDEX('Policy Characteristics'!D:D,MATCH($C1039,'Policy Characteristics'!$C:$C,0))),"",INDEX('Policy Characteristics'!D:D,MATCH($C1039,'Policy Characteristics'!$C:$C,0)))</f>
        <v>End Existing Subsidies</v>
      </c>
      <c r="K1039" s="293" t="str">
        <f>IF(ISBLANK(INDEX('Policy Characteristics'!E:E,MATCH($C1039,'Policy Characteristics'!$C:$C,0))),"",INDEX('Policy Characteristics'!E:E,MATCH($C1039,'Policy Characteristics'!$C:$C,0)))</f>
        <v>cross reduce BAU subsidies</v>
      </c>
      <c r="L1039" s="237">
        <f>IF(ISBLANK(INDEX('Policy Characteristics'!F:F,MATCH($C1039,'Policy Characteristics'!$C:$C,0))),"",INDEX('Policy Characteristics'!F:F,MATCH($C1039,'Policy Characteristics'!$C:$C,0)))</f>
        <v>0</v>
      </c>
      <c r="M1039" s="237">
        <f>IF(ISBLANK(INDEX('Policy Characteristics'!G:G,MATCH($C1039,'Policy Characteristics'!$C:$C,0))),"",INDEX('Policy Characteristics'!G:G,MATCH($C1039,'Policy Characteristics'!$C:$C,0)))</f>
        <v>1</v>
      </c>
      <c r="N1039" s="237">
        <f>IF(ISBLANK(INDEX('Policy Characteristics'!H:H,MATCH($C1039,'Policy Characteristics'!$C:$C,0))),"",INDEX('Policy Characteristics'!H:H,MATCH($C1039,'Policy Characteristics'!$C:$C,0)))</f>
        <v>0.01</v>
      </c>
      <c r="O1039" s="293" t="str">
        <f>IF(ISBLANK(INDEX('Policy Characteristics'!I:I,MATCH($C1039,'Policy Characteristics'!$C:$C,0))),"",INDEX('Policy Characteristics'!I:I,MATCH($C1039,'Policy Characteristics'!$C:$C,0)))</f>
        <v>% reduction in BAU subsidies</v>
      </c>
      <c r="P1039" s="293"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293" t="str">
        <f>IF(ISBLANK(INDEX('Policy Characteristics'!K:K,MATCH($C1039,'Policy Characteristics'!$C:$C,0))),"",INDEX('Policy Characteristics'!K:K,MATCH($C1039,'Policy Characteristics'!$C:$C,0)))</f>
        <v>fuels.html#end-subsidies</v>
      </c>
      <c r="R1039" s="293" t="str">
        <f>IF(ISBLANK(INDEX('Policy Characteristics'!L:L,MATCH($C1039,'Policy Characteristics'!$C:$C,0))),"",INDEX('Policy Characteristics'!L:L,MATCH($C1039,'Policy Characteristics'!$C:$C,0)))</f>
        <v>end-existing-subsidies.html</v>
      </c>
    </row>
    <row r="1040" spans="1:18" s="293" customFormat="1" x14ac:dyDescent="0.25">
      <c r="A1040" s="293" t="str">
        <f>IF(ISBLANK(INDEX('Policy Characteristics'!A:A,MATCH($C1040,'Policy Characteristics'!$C:$C,0))),"",INDEX('Policy Characteristics'!A:A,MATCH($C1040,'Policy Characteristics'!$C:$C,0)))</f>
        <v>Cross-Sector</v>
      </c>
      <c r="B1040" s="294" t="str">
        <f>IF(ISBLANK(INDEX('Policy Characteristics'!B:B,MATCH($C1040,'Policy Characteristics'!$C:$C,0))),"",INDEX('Policy Characteristics'!B:B,MATCH($C1040,'Policy Characteristics'!$C:$C,0)))</f>
        <v>End Existing Subsidies</v>
      </c>
      <c r="C1040" s="293" t="str">
        <f t="shared" si="49"/>
        <v>Percent Reduction in BAU Subsidies</v>
      </c>
      <c r="D1040" s="299" t="s">
        <v>826</v>
      </c>
      <c r="E1040" s="298"/>
      <c r="F1040" s="299" t="s">
        <v>827</v>
      </c>
      <c r="G1040" s="298"/>
      <c r="H1040" s="20">
        <v>70</v>
      </c>
      <c r="I1040" s="297" t="s">
        <v>650</v>
      </c>
      <c r="J1040" s="296" t="str">
        <f>IF(ISBLANK(INDEX('Policy Characteristics'!D:D,MATCH($C1040,'Policy Characteristics'!$C:$C,0))),"",INDEX('Policy Characteristics'!D:D,MATCH($C1040,'Policy Characteristics'!$C:$C,0)))</f>
        <v>End Existing Subsidies</v>
      </c>
      <c r="K1040" s="293" t="str">
        <f>IF(ISBLANK(INDEX('Policy Characteristics'!E:E,MATCH($C1040,'Policy Characteristics'!$C:$C,0))),"",INDEX('Policy Characteristics'!E:E,MATCH($C1040,'Policy Characteristics'!$C:$C,0)))</f>
        <v>cross reduce BAU subsidies</v>
      </c>
      <c r="L1040" s="237">
        <f>IF(ISBLANK(INDEX('Policy Characteristics'!F:F,MATCH($C1040,'Policy Characteristics'!$C:$C,0))),"",INDEX('Policy Characteristics'!F:F,MATCH($C1040,'Policy Characteristics'!$C:$C,0)))</f>
        <v>0</v>
      </c>
      <c r="M1040" s="237">
        <f>IF(ISBLANK(INDEX('Policy Characteristics'!G:G,MATCH($C1040,'Policy Characteristics'!$C:$C,0))),"",INDEX('Policy Characteristics'!G:G,MATCH($C1040,'Policy Characteristics'!$C:$C,0)))</f>
        <v>1</v>
      </c>
      <c r="N1040" s="237">
        <f>IF(ISBLANK(INDEX('Policy Characteristics'!H:H,MATCH($C1040,'Policy Characteristics'!$C:$C,0))),"",INDEX('Policy Characteristics'!H:H,MATCH($C1040,'Policy Characteristics'!$C:$C,0)))</f>
        <v>0.01</v>
      </c>
      <c r="O1040" s="293" t="str">
        <f>IF(ISBLANK(INDEX('Policy Characteristics'!I:I,MATCH($C1040,'Policy Characteristics'!$C:$C,0))),"",INDEX('Policy Characteristics'!I:I,MATCH($C1040,'Policy Characteristics'!$C:$C,0)))</f>
        <v>% reduction in BAU subsidies</v>
      </c>
      <c r="P1040" s="293"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293" t="str">
        <f>IF(ISBLANK(INDEX('Policy Characteristics'!K:K,MATCH($C1040,'Policy Characteristics'!$C:$C,0))),"",INDEX('Policy Characteristics'!K:K,MATCH($C1040,'Policy Characteristics'!$C:$C,0)))</f>
        <v>fuels.html#end-subsidies</v>
      </c>
      <c r="R1040" s="293" t="str">
        <f>IF(ISBLANK(INDEX('Policy Characteristics'!L:L,MATCH($C1040,'Policy Characteristics'!$C:$C,0))),"",INDEX('Policy Characteristics'!L:L,MATCH($C1040,'Policy Characteristics'!$C:$C,0)))</f>
        <v>end-existing-subsidies.html</v>
      </c>
    </row>
    <row r="1041" spans="1:18" s="293" customFormat="1" x14ac:dyDescent="0.25">
      <c r="A1041" s="293" t="str">
        <f>IF(ISBLANK(INDEX('Policy Characteristics'!A:A,MATCH($C1041,'Policy Characteristics'!$C:$C,0))),"",INDEX('Policy Characteristics'!A:A,MATCH($C1041,'Policy Characteristics'!$C:$C,0)))</f>
        <v>Cross-Sector</v>
      </c>
      <c r="B1041" s="294" t="str">
        <f>IF(ISBLANK(INDEX('Policy Characteristics'!B:B,MATCH($C1041,'Policy Characteristics'!$C:$C,0))),"",INDEX('Policy Characteristics'!B:B,MATCH($C1041,'Policy Characteristics'!$C:$C,0)))</f>
        <v>End Existing Subsidies</v>
      </c>
      <c r="C1041" s="293" t="str">
        <f t="shared" si="49"/>
        <v>Percent Reduction in BAU Subsidies</v>
      </c>
      <c r="D1041" s="299" t="s">
        <v>854</v>
      </c>
      <c r="E1041" s="298"/>
      <c r="F1041" s="299" t="s">
        <v>709</v>
      </c>
      <c r="G1041" s="298"/>
      <c r="H1041" s="20">
        <v>71</v>
      </c>
      <c r="I1041" s="297" t="s">
        <v>650</v>
      </c>
      <c r="J1041" s="296" t="str">
        <f>IF(ISBLANK(INDEX('Policy Characteristics'!D:D,MATCH($C1041,'Policy Characteristics'!$C:$C,0))),"",INDEX('Policy Characteristics'!D:D,MATCH($C1041,'Policy Characteristics'!$C:$C,0)))</f>
        <v>End Existing Subsidies</v>
      </c>
      <c r="K1041" s="293" t="str">
        <f>IF(ISBLANK(INDEX('Policy Characteristics'!E:E,MATCH($C1041,'Policy Characteristics'!$C:$C,0))),"",INDEX('Policy Characteristics'!E:E,MATCH($C1041,'Policy Characteristics'!$C:$C,0)))</f>
        <v>cross reduce BAU subsidies</v>
      </c>
      <c r="L1041" s="237">
        <f>IF(ISBLANK(INDEX('Policy Characteristics'!F:F,MATCH($C1041,'Policy Characteristics'!$C:$C,0))),"",INDEX('Policy Characteristics'!F:F,MATCH($C1041,'Policy Characteristics'!$C:$C,0)))</f>
        <v>0</v>
      </c>
      <c r="M1041" s="237">
        <f>IF(ISBLANK(INDEX('Policy Characteristics'!G:G,MATCH($C1041,'Policy Characteristics'!$C:$C,0))),"",INDEX('Policy Characteristics'!G:G,MATCH($C1041,'Policy Characteristics'!$C:$C,0)))</f>
        <v>1</v>
      </c>
      <c r="N1041" s="237">
        <f>IF(ISBLANK(INDEX('Policy Characteristics'!H:H,MATCH($C1041,'Policy Characteristics'!$C:$C,0))),"",INDEX('Policy Characteristics'!H:H,MATCH($C1041,'Policy Characteristics'!$C:$C,0)))</f>
        <v>0.01</v>
      </c>
      <c r="O1041" s="293" t="str">
        <f>IF(ISBLANK(INDEX('Policy Characteristics'!I:I,MATCH($C1041,'Policy Characteristics'!$C:$C,0))),"",INDEX('Policy Characteristics'!I:I,MATCH($C1041,'Policy Characteristics'!$C:$C,0)))</f>
        <v>% reduction in BAU subsidies</v>
      </c>
      <c r="P1041" s="293"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293" t="str">
        <f>IF(ISBLANK(INDEX('Policy Characteristics'!K:K,MATCH($C1041,'Policy Characteristics'!$C:$C,0))),"",INDEX('Policy Characteristics'!K:K,MATCH($C1041,'Policy Characteristics'!$C:$C,0)))</f>
        <v>fuels.html#end-subsidies</v>
      </c>
      <c r="R1041" s="293" t="str">
        <f>IF(ISBLANK(INDEX('Policy Characteristics'!L:L,MATCH($C1041,'Policy Characteristics'!$C:$C,0))),"",INDEX('Policy Characteristics'!L:L,MATCH($C1041,'Policy Characteristics'!$C:$C,0)))</f>
        <v>end-existing-subsidies.html</v>
      </c>
    </row>
    <row r="1042" spans="1:18" s="293" customFormat="1" x14ac:dyDescent="0.25">
      <c r="A1042" s="293" t="str">
        <f>IF(ISBLANK(INDEX('Policy Characteristics'!A:A,MATCH($C1042,'Policy Characteristics'!$C:$C,0))),"",INDEX('Policy Characteristics'!A:A,MATCH($C1042,'Policy Characteristics'!$C:$C,0)))</f>
        <v>Cross-Sector</v>
      </c>
      <c r="B1042" s="294" t="str">
        <f>IF(ISBLANK(INDEX('Policy Characteristics'!B:B,MATCH($C1042,'Policy Characteristics'!$C:$C,0))),"",INDEX('Policy Characteristics'!B:B,MATCH($C1042,'Policy Characteristics'!$C:$C,0)))</f>
        <v>End Existing Subsidies</v>
      </c>
      <c r="C1042" s="293" t="str">
        <f t="shared" si="49"/>
        <v>Percent Reduction in BAU Subsidies</v>
      </c>
      <c r="D1042" s="299" t="s">
        <v>855</v>
      </c>
      <c r="E1042" s="298"/>
      <c r="F1042" s="299" t="s">
        <v>711</v>
      </c>
      <c r="G1042" s="298"/>
      <c r="H1042" s="20">
        <v>72</v>
      </c>
      <c r="I1042" s="297" t="s">
        <v>660</v>
      </c>
      <c r="J1042" s="296" t="str">
        <f>IF(ISBLANK(INDEX('Policy Characteristics'!D:D,MATCH($C1042,'Policy Characteristics'!$C:$C,0))),"",INDEX('Policy Characteristics'!D:D,MATCH($C1042,'Policy Characteristics'!$C:$C,0)))</f>
        <v>End Existing Subsidies</v>
      </c>
      <c r="K1042" s="293" t="str">
        <f>IF(ISBLANK(INDEX('Policy Characteristics'!E:E,MATCH($C1042,'Policy Characteristics'!$C:$C,0))),"",INDEX('Policy Characteristics'!E:E,MATCH($C1042,'Policy Characteristics'!$C:$C,0)))</f>
        <v>cross reduce BAU subsidies</v>
      </c>
      <c r="L1042" s="237">
        <f>IF(ISBLANK(INDEX('Policy Characteristics'!F:F,MATCH($C1042,'Policy Characteristics'!$C:$C,0))),"",INDEX('Policy Characteristics'!F:F,MATCH($C1042,'Policy Characteristics'!$C:$C,0)))</f>
        <v>0</v>
      </c>
      <c r="M1042" s="237">
        <f>IF(ISBLANK(INDEX('Policy Characteristics'!G:G,MATCH($C1042,'Policy Characteristics'!$C:$C,0))),"",INDEX('Policy Characteristics'!G:G,MATCH($C1042,'Policy Characteristics'!$C:$C,0)))</f>
        <v>1</v>
      </c>
      <c r="N1042" s="237">
        <f>IF(ISBLANK(INDEX('Policy Characteristics'!H:H,MATCH($C1042,'Policy Characteristics'!$C:$C,0))),"",INDEX('Policy Characteristics'!H:H,MATCH($C1042,'Policy Characteristics'!$C:$C,0)))</f>
        <v>0.01</v>
      </c>
      <c r="O1042" s="293" t="str">
        <f>IF(ISBLANK(INDEX('Policy Characteristics'!I:I,MATCH($C1042,'Policy Characteristics'!$C:$C,0))),"",INDEX('Policy Characteristics'!I:I,MATCH($C1042,'Policy Characteristics'!$C:$C,0)))</f>
        <v>% reduction in BAU subsidies</v>
      </c>
      <c r="P1042" s="293"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293" t="str">
        <f>IF(ISBLANK(INDEX('Policy Characteristics'!K:K,MATCH($C1042,'Policy Characteristics'!$C:$C,0))),"",INDEX('Policy Characteristics'!K:K,MATCH($C1042,'Policy Characteristics'!$C:$C,0)))</f>
        <v>fuels.html#end-subsidies</v>
      </c>
      <c r="R1042" s="293" t="str">
        <f>IF(ISBLANK(INDEX('Policy Characteristics'!L:L,MATCH($C1042,'Policy Characteristics'!$C:$C,0))),"",INDEX('Policy Characteristics'!L:L,MATCH($C1042,'Policy Characteristics'!$C:$C,0)))</f>
        <v>end-existing-subsidies.html</v>
      </c>
    </row>
    <row r="1043" spans="1:18" s="293" customFormat="1" x14ac:dyDescent="0.25">
      <c r="A1043" s="293" t="str">
        <f>IF(ISBLANK(INDEX('Policy Characteristics'!A:A,MATCH($C1043,'Policy Characteristics'!$C:$C,0))),"",INDEX('Policy Characteristics'!A:A,MATCH($C1043,'Policy Characteristics'!$C:$C,0)))</f>
        <v>Cross-Sector</v>
      </c>
      <c r="B1043" s="294" t="str">
        <f>IF(ISBLANK(INDEX('Policy Characteristics'!B:B,MATCH($C1043,'Policy Characteristics'!$C:$C,0))),"",INDEX('Policy Characteristics'!B:B,MATCH($C1043,'Policy Characteristics'!$C:$C,0)))</f>
        <v>End Existing Subsidies</v>
      </c>
      <c r="C1043" s="293" t="str">
        <f t="shared" si="49"/>
        <v>Percent Reduction in BAU Subsidies</v>
      </c>
      <c r="D1043" s="299" t="s">
        <v>856</v>
      </c>
      <c r="E1043" s="298"/>
      <c r="F1043" s="299" t="s">
        <v>713</v>
      </c>
      <c r="G1043" s="298"/>
      <c r="H1043" s="20">
        <v>73</v>
      </c>
      <c r="I1043" s="297" t="s">
        <v>660</v>
      </c>
      <c r="J1043" s="296" t="str">
        <f>IF(ISBLANK(INDEX('Policy Characteristics'!D:D,MATCH($C1043,'Policy Characteristics'!$C:$C,0))),"",INDEX('Policy Characteristics'!D:D,MATCH($C1043,'Policy Characteristics'!$C:$C,0)))</f>
        <v>End Existing Subsidies</v>
      </c>
      <c r="K1043" s="293" t="str">
        <f>IF(ISBLANK(INDEX('Policy Characteristics'!E:E,MATCH($C1043,'Policy Characteristics'!$C:$C,0))),"",INDEX('Policy Characteristics'!E:E,MATCH($C1043,'Policy Characteristics'!$C:$C,0)))</f>
        <v>cross reduce BAU subsidies</v>
      </c>
      <c r="L1043" s="237">
        <f>IF(ISBLANK(INDEX('Policy Characteristics'!F:F,MATCH($C1043,'Policy Characteristics'!$C:$C,0))),"",INDEX('Policy Characteristics'!F:F,MATCH($C1043,'Policy Characteristics'!$C:$C,0)))</f>
        <v>0</v>
      </c>
      <c r="M1043" s="237">
        <f>IF(ISBLANK(INDEX('Policy Characteristics'!G:G,MATCH($C1043,'Policy Characteristics'!$C:$C,0))),"",INDEX('Policy Characteristics'!G:G,MATCH($C1043,'Policy Characteristics'!$C:$C,0)))</f>
        <v>1</v>
      </c>
      <c r="N1043" s="237">
        <f>IF(ISBLANK(INDEX('Policy Characteristics'!H:H,MATCH($C1043,'Policy Characteristics'!$C:$C,0))),"",INDEX('Policy Characteristics'!H:H,MATCH($C1043,'Policy Characteristics'!$C:$C,0)))</f>
        <v>0.01</v>
      </c>
      <c r="O1043" s="293" t="str">
        <f>IF(ISBLANK(INDEX('Policy Characteristics'!I:I,MATCH($C1043,'Policy Characteristics'!$C:$C,0))),"",INDEX('Policy Characteristics'!I:I,MATCH($C1043,'Policy Characteristics'!$C:$C,0)))</f>
        <v>% reduction in BAU subsidies</v>
      </c>
      <c r="P1043" s="293"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293" t="str">
        <f>IF(ISBLANK(INDEX('Policy Characteristics'!K:K,MATCH($C1043,'Policy Characteristics'!$C:$C,0))),"",INDEX('Policy Characteristics'!K:K,MATCH($C1043,'Policy Characteristics'!$C:$C,0)))</f>
        <v>fuels.html#end-subsidies</v>
      </c>
      <c r="R1043" s="293" t="str">
        <f>IF(ISBLANK(INDEX('Policy Characteristics'!L:L,MATCH($C1043,'Policy Characteristics'!$C:$C,0))),"",INDEX('Policy Characteristics'!L:L,MATCH($C1043,'Policy Characteristics'!$C:$C,0)))</f>
        <v>end-existing-subsidies.html</v>
      </c>
    </row>
    <row r="1044" spans="1:18" s="293" customFormat="1" x14ac:dyDescent="0.25">
      <c r="A1044" s="293" t="str">
        <f>IF(ISBLANK(INDEX('Policy Characteristics'!A:A,MATCH($C1044,'Policy Characteristics'!$C:$C,0))),"",INDEX('Policy Characteristics'!A:A,MATCH($C1044,'Policy Characteristics'!$C:$C,0)))</f>
        <v>Cross-Sector</v>
      </c>
      <c r="B1044" s="294" t="str">
        <f>IF(ISBLANK(INDEX('Policy Characteristics'!B:B,MATCH($C1044,'Policy Characteristics'!$C:$C,0))),"",INDEX('Policy Characteristics'!B:B,MATCH($C1044,'Policy Characteristics'!$C:$C,0)))</f>
        <v>End Existing Subsidies</v>
      </c>
      <c r="C1044" s="293" t="str">
        <f t="shared" si="49"/>
        <v>Percent Reduction in BAU Subsidies</v>
      </c>
      <c r="D1044" s="299" t="s">
        <v>857</v>
      </c>
      <c r="E1044" s="298"/>
      <c r="F1044" s="299" t="s">
        <v>858</v>
      </c>
      <c r="G1044" s="298"/>
      <c r="H1044" s="20">
        <v>74</v>
      </c>
      <c r="I1044" s="297" t="s">
        <v>650</v>
      </c>
      <c r="J1044" s="296" t="str">
        <f>IF(ISBLANK(INDEX('Policy Characteristics'!D:D,MATCH($C1044,'Policy Characteristics'!$C:$C,0))),"",INDEX('Policy Characteristics'!D:D,MATCH($C1044,'Policy Characteristics'!$C:$C,0)))</f>
        <v>End Existing Subsidies</v>
      </c>
      <c r="K1044" s="293" t="str">
        <f>IF(ISBLANK(INDEX('Policy Characteristics'!E:E,MATCH($C1044,'Policy Characteristics'!$C:$C,0))),"",INDEX('Policy Characteristics'!E:E,MATCH($C1044,'Policy Characteristics'!$C:$C,0)))</f>
        <v>cross reduce BAU subsidies</v>
      </c>
      <c r="L1044" s="237">
        <f>IF(ISBLANK(INDEX('Policy Characteristics'!F:F,MATCH($C1044,'Policy Characteristics'!$C:$C,0))),"",INDEX('Policy Characteristics'!F:F,MATCH($C1044,'Policy Characteristics'!$C:$C,0)))</f>
        <v>0</v>
      </c>
      <c r="M1044" s="237">
        <f>IF(ISBLANK(INDEX('Policy Characteristics'!G:G,MATCH($C1044,'Policy Characteristics'!$C:$C,0))),"",INDEX('Policy Characteristics'!G:G,MATCH($C1044,'Policy Characteristics'!$C:$C,0)))</f>
        <v>1</v>
      </c>
      <c r="N1044" s="237">
        <f>IF(ISBLANK(INDEX('Policy Characteristics'!H:H,MATCH($C1044,'Policy Characteristics'!$C:$C,0))),"",INDEX('Policy Characteristics'!H:H,MATCH($C1044,'Policy Characteristics'!$C:$C,0)))</f>
        <v>0.01</v>
      </c>
      <c r="O1044" s="293" t="str">
        <f>IF(ISBLANK(INDEX('Policy Characteristics'!I:I,MATCH($C1044,'Policy Characteristics'!$C:$C,0))),"",INDEX('Policy Characteristics'!I:I,MATCH($C1044,'Policy Characteristics'!$C:$C,0)))</f>
        <v>% reduction in BAU subsidies</v>
      </c>
      <c r="P1044" s="293"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293" t="str">
        <f>IF(ISBLANK(INDEX('Policy Characteristics'!K:K,MATCH($C1044,'Policy Characteristics'!$C:$C,0))),"",INDEX('Policy Characteristics'!K:K,MATCH($C1044,'Policy Characteristics'!$C:$C,0)))</f>
        <v>fuels.html#end-subsidies</v>
      </c>
      <c r="R1044" s="293" t="str">
        <f>IF(ISBLANK(INDEX('Policy Characteristics'!L:L,MATCH($C1044,'Policy Characteristics'!$C:$C,0))),"",INDEX('Policy Characteristics'!L:L,MATCH($C1044,'Policy Characteristics'!$C:$C,0)))</f>
        <v>end-existing-subsidies.html</v>
      </c>
    </row>
    <row r="1045" spans="1:18" s="293" customFormat="1" x14ac:dyDescent="0.25">
      <c r="A1045" s="293" t="str">
        <f>IF(ISBLANK(INDEX('Policy Characteristics'!A:A,MATCH($C1045,'Policy Characteristics'!$C:$C,0))),"",INDEX('Policy Characteristics'!A:A,MATCH($C1045,'Policy Characteristics'!$C:$C,0)))</f>
        <v>Cross-Sector</v>
      </c>
      <c r="B1045" s="294" t="str">
        <f>IF(ISBLANK(INDEX('Policy Characteristics'!B:B,MATCH($C1045,'Policy Characteristics'!$C:$C,0))),"",INDEX('Policy Characteristics'!B:B,MATCH($C1045,'Policy Characteristics'!$C:$C,0)))</f>
        <v>End Existing Subsidies</v>
      </c>
      <c r="C1045" s="293" t="str">
        <f t="shared" si="49"/>
        <v>Percent Reduction in BAU Subsidies</v>
      </c>
      <c r="D1045" s="299" t="s">
        <v>859</v>
      </c>
      <c r="E1045" s="298"/>
      <c r="F1045" s="299" t="s">
        <v>719</v>
      </c>
      <c r="G1045" s="298"/>
      <c r="H1045" s="20">
        <v>707</v>
      </c>
      <c r="I1045" s="297" t="s">
        <v>660</v>
      </c>
      <c r="J1045" s="296" t="str">
        <f>IF(ISBLANK(INDEX('Policy Characteristics'!D:D,MATCH($C1045,'Policy Characteristics'!$C:$C,0))),"",INDEX('Policy Characteristics'!D:D,MATCH($C1045,'Policy Characteristics'!$C:$C,0)))</f>
        <v>End Existing Subsidies</v>
      </c>
      <c r="K1045" s="293" t="str">
        <f>IF(ISBLANK(INDEX('Policy Characteristics'!E:E,MATCH($C1045,'Policy Characteristics'!$C:$C,0))),"",INDEX('Policy Characteristics'!E:E,MATCH($C1045,'Policy Characteristics'!$C:$C,0)))</f>
        <v>cross reduce BAU subsidies</v>
      </c>
      <c r="L1045" s="237">
        <f>IF(ISBLANK(INDEX('Policy Characteristics'!F:F,MATCH($C1045,'Policy Characteristics'!$C:$C,0))),"",INDEX('Policy Characteristics'!F:F,MATCH($C1045,'Policy Characteristics'!$C:$C,0)))</f>
        <v>0</v>
      </c>
      <c r="M1045" s="237">
        <f>IF(ISBLANK(INDEX('Policy Characteristics'!G:G,MATCH($C1045,'Policy Characteristics'!$C:$C,0))),"",INDEX('Policy Characteristics'!G:G,MATCH($C1045,'Policy Characteristics'!$C:$C,0)))</f>
        <v>1</v>
      </c>
      <c r="N1045" s="237">
        <f>IF(ISBLANK(INDEX('Policy Characteristics'!H:H,MATCH($C1045,'Policy Characteristics'!$C:$C,0))),"",INDEX('Policy Characteristics'!H:H,MATCH($C1045,'Policy Characteristics'!$C:$C,0)))</f>
        <v>0.01</v>
      </c>
      <c r="O1045" s="293" t="str">
        <f>IF(ISBLANK(INDEX('Policy Characteristics'!I:I,MATCH($C1045,'Policy Characteristics'!$C:$C,0))),"",INDEX('Policy Characteristics'!I:I,MATCH($C1045,'Policy Characteristics'!$C:$C,0)))</f>
        <v>% reduction in BAU subsidies</v>
      </c>
      <c r="P1045" s="293"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293" t="str">
        <f>IF(ISBLANK(INDEX('Policy Characteristics'!K:K,MATCH($C1045,'Policy Characteristics'!$C:$C,0))),"",INDEX('Policy Characteristics'!K:K,MATCH($C1045,'Policy Characteristics'!$C:$C,0)))</f>
        <v>fuels.html#end-subsidies</v>
      </c>
      <c r="R1045" s="293" t="str">
        <f>IF(ISBLANK(INDEX('Policy Characteristics'!L:L,MATCH($C1045,'Policy Characteristics'!$C:$C,0))),"",INDEX('Policy Characteristics'!L:L,MATCH($C1045,'Policy Characteristics'!$C:$C,0)))</f>
        <v>end-existing-subsidies.html</v>
      </c>
    </row>
    <row r="1046" spans="1:18" s="293" customFormat="1" x14ac:dyDescent="0.25">
      <c r="A1046" s="293" t="str">
        <f>IF(ISBLANK(INDEX('Policy Characteristics'!A:A,MATCH($C1046,'Policy Characteristics'!$C:$C,0))),"",INDEX('Policy Characteristics'!A:A,MATCH($C1046,'Policy Characteristics'!$C:$C,0)))</f>
        <v>Cross-Sector</v>
      </c>
      <c r="B1046" s="294" t="str">
        <f>IF(ISBLANK(INDEX('Policy Characteristics'!B:B,MATCH($C1046,'Policy Characteristics'!$C:$C,0))),"",INDEX('Policy Characteristics'!B:B,MATCH($C1046,'Policy Characteristics'!$C:$C,0)))</f>
        <v>End Existing Subsidies</v>
      </c>
      <c r="C1046" s="293" t="str">
        <f t="shared" si="49"/>
        <v>Percent Reduction in BAU Subsidies</v>
      </c>
      <c r="D1046" s="299" t="s">
        <v>828</v>
      </c>
      <c r="E1046" s="298"/>
      <c r="F1046" s="299" t="s">
        <v>829</v>
      </c>
      <c r="G1046" s="298"/>
      <c r="H1046" s="20">
        <v>75</v>
      </c>
      <c r="I1046" s="297" t="s">
        <v>650</v>
      </c>
      <c r="J1046" s="296" t="str">
        <f>IF(ISBLANK(INDEX('Policy Characteristics'!D:D,MATCH($C1046,'Policy Characteristics'!$C:$C,0))),"",INDEX('Policy Characteristics'!D:D,MATCH($C1046,'Policy Characteristics'!$C:$C,0)))</f>
        <v>End Existing Subsidies</v>
      </c>
      <c r="K1046" s="293" t="str">
        <f>IF(ISBLANK(INDEX('Policy Characteristics'!E:E,MATCH($C1046,'Policy Characteristics'!$C:$C,0))),"",INDEX('Policy Characteristics'!E:E,MATCH($C1046,'Policy Characteristics'!$C:$C,0)))</f>
        <v>cross reduce BAU subsidies</v>
      </c>
      <c r="L1046" s="237">
        <f>IF(ISBLANK(INDEX('Policy Characteristics'!F:F,MATCH($C1046,'Policy Characteristics'!$C:$C,0))),"",INDEX('Policy Characteristics'!F:F,MATCH($C1046,'Policy Characteristics'!$C:$C,0)))</f>
        <v>0</v>
      </c>
      <c r="M1046" s="237">
        <f>IF(ISBLANK(INDEX('Policy Characteristics'!G:G,MATCH($C1046,'Policy Characteristics'!$C:$C,0))),"",INDEX('Policy Characteristics'!G:G,MATCH($C1046,'Policy Characteristics'!$C:$C,0)))</f>
        <v>1</v>
      </c>
      <c r="N1046" s="237">
        <f>IF(ISBLANK(INDEX('Policy Characteristics'!H:H,MATCH($C1046,'Policy Characteristics'!$C:$C,0))),"",INDEX('Policy Characteristics'!H:H,MATCH($C1046,'Policy Characteristics'!$C:$C,0)))</f>
        <v>0.01</v>
      </c>
      <c r="O1046" s="293" t="str">
        <f>IF(ISBLANK(INDEX('Policy Characteristics'!I:I,MATCH($C1046,'Policy Characteristics'!$C:$C,0))),"",INDEX('Policy Characteristics'!I:I,MATCH($C1046,'Policy Characteristics'!$C:$C,0)))</f>
        <v>% reduction in BAU subsidies</v>
      </c>
      <c r="P1046" s="293"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293" t="str">
        <f>IF(ISBLANK(INDEX('Policy Characteristics'!K:K,MATCH($C1046,'Policy Characteristics'!$C:$C,0))),"",INDEX('Policy Characteristics'!K:K,MATCH($C1046,'Policy Characteristics'!$C:$C,0)))</f>
        <v>fuels.html#end-subsidies</v>
      </c>
      <c r="R1046" s="293" t="str">
        <f>IF(ISBLANK(INDEX('Policy Characteristics'!L:L,MATCH($C1046,'Policy Characteristics'!$C:$C,0))),"",INDEX('Policy Characteristics'!L:L,MATCH($C1046,'Policy Characteristics'!$C:$C,0)))</f>
        <v>end-existing-subsidies.html</v>
      </c>
    </row>
    <row r="1047" spans="1:18" s="293" customFormat="1" x14ac:dyDescent="0.25">
      <c r="A1047" s="293" t="str">
        <f>IF(ISBLANK(INDEX('Policy Characteristics'!A:A,MATCH($C1047,'Policy Characteristics'!$C:$C,0))),"",INDEX('Policy Characteristics'!A:A,MATCH($C1047,'Policy Characteristics'!$C:$C,0)))</f>
        <v>Cross-Sector</v>
      </c>
      <c r="B1047" s="294" t="str">
        <f>IF(ISBLANK(INDEX('Policy Characteristics'!B:B,MATCH($C1047,'Policy Characteristics'!$C:$C,0))),"",INDEX('Policy Characteristics'!B:B,MATCH($C1047,'Policy Characteristics'!$C:$C,0)))</f>
        <v>End Existing Subsidies</v>
      </c>
      <c r="C1047" s="293" t="str">
        <f t="shared" si="49"/>
        <v>Percent Reduction in BAU Subsidies</v>
      </c>
      <c r="D1047" s="299" t="s">
        <v>830</v>
      </c>
      <c r="E1047" s="298"/>
      <c r="F1047" s="299" t="s">
        <v>831</v>
      </c>
      <c r="G1047" s="298"/>
      <c r="H1047" s="20">
        <v>76</v>
      </c>
      <c r="I1047" s="297" t="s">
        <v>650</v>
      </c>
      <c r="J1047" s="296" t="str">
        <f>IF(ISBLANK(INDEX('Policy Characteristics'!D:D,MATCH($C1047,'Policy Characteristics'!$C:$C,0))),"",INDEX('Policy Characteristics'!D:D,MATCH($C1047,'Policy Characteristics'!$C:$C,0)))</f>
        <v>End Existing Subsidies</v>
      </c>
      <c r="K1047" s="293" t="str">
        <f>IF(ISBLANK(INDEX('Policy Characteristics'!E:E,MATCH($C1047,'Policy Characteristics'!$C:$C,0))),"",INDEX('Policy Characteristics'!E:E,MATCH($C1047,'Policy Characteristics'!$C:$C,0)))</f>
        <v>cross reduce BAU subsidies</v>
      </c>
      <c r="L1047" s="237">
        <f>IF(ISBLANK(INDEX('Policy Characteristics'!F:F,MATCH($C1047,'Policy Characteristics'!$C:$C,0))),"",INDEX('Policy Characteristics'!F:F,MATCH($C1047,'Policy Characteristics'!$C:$C,0)))</f>
        <v>0</v>
      </c>
      <c r="M1047" s="237">
        <f>IF(ISBLANK(INDEX('Policy Characteristics'!G:G,MATCH($C1047,'Policy Characteristics'!$C:$C,0))),"",INDEX('Policy Characteristics'!G:G,MATCH($C1047,'Policy Characteristics'!$C:$C,0)))</f>
        <v>1</v>
      </c>
      <c r="N1047" s="237">
        <f>IF(ISBLANK(INDEX('Policy Characteristics'!H:H,MATCH($C1047,'Policy Characteristics'!$C:$C,0))),"",INDEX('Policy Characteristics'!H:H,MATCH($C1047,'Policy Characteristics'!$C:$C,0)))</f>
        <v>0.01</v>
      </c>
      <c r="O1047" s="293" t="str">
        <f>IF(ISBLANK(INDEX('Policy Characteristics'!I:I,MATCH($C1047,'Policy Characteristics'!$C:$C,0))),"",INDEX('Policy Characteristics'!I:I,MATCH($C1047,'Policy Characteristics'!$C:$C,0)))</f>
        <v>% reduction in BAU subsidies</v>
      </c>
      <c r="P1047" s="293"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293" t="str">
        <f>IF(ISBLANK(INDEX('Policy Characteristics'!K:K,MATCH($C1047,'Policy Characteristics'!$C:$C,0))),"",INDEX('Policy Characteristics'!K:K,MATCH($C1047,'Policy Characteristics'!$C:$C,0)))</f>
        <v>fuels.html#end-subsidies</v>
      </c>
      <c r="R1047" s="293" t="str">
        <f>IF(ISBLANK(INDEX('Policy Characteristics'!L:L,MATCH($C1047,'Policy Characteristics'!$C:$C,0))),"",INDEX('Policy Characteristics'!L:L,MATCH($C1047,'Policy Characteristics'!$C:$C,0)))</f>
        <v>end-existing-subsidies.html</v>
      </c>
    </row>
    <row r="1048" spans="1:18" s="293" customFormat="1" x14ac:dyDescent="0.25">
      <c r="A1048" s="293" t="str">
        <f>IF(ISBLANK(INDEX('Policy Characteristics'!A:A,MATCH($C1048,'Policy Characteristics'!$C:$C,0))),"",INDEX('Policy Characteristics'!A:A,MATCH($C1048,'Policy Characteristics'!$C:$C,0)))</f>
        <v>Cross-Sector</v>
      </c>
      <c r="B1048" s="294" t="str">
        <f>IF(ISBLANK(INDEX('Policy Characteristics'!B:B,MATCH($C1048,'Policy Characteristics'!$C:$C,0))),"",INDEX('Policy Characteristics'!B:B,MATCH($C1048,'Policy Characteristics'!$C:$C,0)))</f>
        <v>End Existing Subsidies</v>
      </c>
      <c r="C1048" s="293" t="str">
        <f t="shared" si="49"/>
        <v>Percent Reduction in BAU Subsidies</v>
      </c>
      <c r="D1048" s="299" t="s">
        <v>860</v>
      </c>
      <c r="E1048" s="298"/>
      <c r="F1048" s="299" t="s">
        <v>861</v>
      </c>
      <c r="G1048" s="298"/>
      <c r="H1048" s="20">
        <v>708</v>
      </c>
      <c r="I1048" s="297" t="s">
        <v>660</v>
      </c>
      <c r="J1048" s="296" t="str">
        <f>IF(ISBLANK(INDEX('Policy Characteristics'!D:D,MATCH($C1048,'Policy Characteristics'!$C:$C,0))),"",INDEX('Policy Characteristics'!D:D,MATCH($C1048,'Policy Characteristics'!$C:$C,0)))</f>
        <v>End Existing Subsidies</v>
      </c>
      <c r="K1048" s="293" t="str">
        <f>IF(ISBLANK(INDEX('Policy Characteristics'!E:E,MATCH($C1048,'Policy Characteristics'!$C:$C,0))),"",INDEX('Policy Characteristics'!E:E,MATCH($C1048,'Policy Characteristics'!$C:$C,0)))</f>
        <v>cross reduce BAU subsidies</v>
      </c>
      <c r="L1048" s="237">
        <f>IF(ISBLANK(INDEX('Policy Characteristics'!F:F,MATCH($C1048,'Policy Characteristics'!$C:$C,0))),"",INDEX('Policy Characteristics'!F:F,MATCH($C1048,'Policy Characteristics'!$C:$C,0)))</f>
        <v>0</v>
      </c>
      <c r="M1048" s="237">
        <f>IF(ISBLANK(INDEX('Policy Characteristics'!G:G,MATCH($C1048,'Policy Characteristics'!$C:$C,0))),"",INDEX('Policy Characteristics'!G:G,MATCH($C1048,'Policy Characteristics'!$C:$C,0)))</f>
        <v>1</v>
      </c>
      <c r="N1048" s="237">
        <f>IF(ISBLANK(INDEX('Policy Characteristics'!H:H,MATCH($C1048,'Policy Characteristics'!$C:$C,0))),"",INDEX('Policy Characteristics'!H:H,MATCH($C1048,'Policy Characteristics'!$C:$C,0)))</f>
        <v>0.01</v>
      </c>
      <c r="O1048" s="293" t="str">
        <f>IF(ISBLANK(INDEX('Policy Characteristics'!I:I,MATCH($C1048,'Policy Characteristics'!$C:$C,0))),"",INDEX('Policy Characteristics'!I:I,MATCH($C1048,'Policy Characteristics'!$C:$C,0)))</f>
        <v>% reduction in BAU subsidies</v>
      </c>
      <c r="P1048" s="293"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293" t="str">
        <f>IF(ISBLANK(INDEX('Policy Characteristics'!K:K,MATCH($C1048,'Policy Characteristics'!$C:$C,0))),"",INDEX('Policy Characteristics'!K:K,MATCH($C1048,'Policy Characteristics'!$C:$C,0)))</f>
        <v>fuels.html#end-subsidies</v>
      </c>
      <c r="R1048" s="293" t="str">
        <f>IF(ISBLANK(INDEX('Policy Characteristics'!L:L,MATCH($C1048,'Policy Characteristics'!$C:$C,0))),"",INDEX('Policy Characteristics'!L:L,MATCH($C1048,'Policy Characteristics'!$C:$C,0)))</f>
        <v>end-existing-subsidies.html</v>
      </c>
    </row>
    <row r="1049" spans="1:18" s="293" customFormat="1" x14ac:dyDescent="0.25">
      <c r="A1049" s="293" t="str">
        <f>IF(ISBLANK(INDEX('Policy Characteristics'!A:A,MATCH($C1049,'Policy Characteristics'!$C:$C,0))),"",INDEX('Policy Characteristics'!A:A,MATCH($C1049,'Policy Characteristics'!$C:$C,0)))</f>
        <v>Cross-Sector</v>
      </c>
      <c r="B1049" s="294" t="str">
        <f>IF(ISBLANK(INDEX('Policy Characteristics'!B:B,MATCH($C1049,'Policy Characteristics'!$C:$C,0))),"",INDEX('Policy Characteristics'!B:B,MATCH($C1049,'Policy Characteristics'!$C:$C,0)))</f>
        <v>End Existing Subsidies</v>
      </c>
      <c r="C1049" s="293" t="str">
        <f t="shared" si="49"/>
        <v>Percent Reduction in BAU Subsidies</v>
      </c>
      <c r="D1049" s="299" t="s">
        <v>862</v>
      </c>
      <c r="E1049" s="298"/>
      <c r="F1049" s="299" t="s">
        <v>863</v>
      </c>
      <c r="G1049" s="298"/>
      <c r="H1049" s="20">
        <v>709</v>
      </c>
      <c r="I1049" s="297" t="s">
        <v>660</v>
      </c>
      <c r="J1049" s="296" t="str">
        <f>IF(ISBLANK(INDEX('Policy Characteristics'!D:D,MATCH($C1049,'Policy Characteristics'!$C:$C,0))),"",INDEX('Policy Characteristics'!D:D,MATCH($C1049,'Policy Characteristics'!$C:$C,0)))</f>
        <v>End Existing Subsidies</v>
      </c>
      <c r="K1049" s="293" t="str">
        <f>IF(ISBLANK(INDEX('Policy Characteristics'!E:E,MATCH($C1049,'Policy Characteristics'!$C:$C,0))),"",INDEX('Policy Characteristics'!E:E,MATCH($C1049,'Policy Characteristics'!$C:$C,0)))</f>
        <v>cross reduce BAU subsidies</v>
      </c>
      <c r="L1049" s="237">
        <f>IF(ISBLANK(INDEX('Policy Characteristics'!F:F,MATCH($C1049,'Policy Characteristics'!$C:$C,0))),"",INDEX('Policy Characteristics'!F:F,MATCH($C1049,'Policy Characteristics'!$C:$C,0)))</f>
        <v>0</v>
      </c>
      <c r="M1049" s="237">
        <f>IF(ISBLANK(INDEX('Policy Characteristics'!G:G,MATCH($C1049,'Policy Characteristics'!$C:$C,0))),"",INDEX('Policy Characteristics'!G:G,MATCH($C1049,'Policy Characteristics'!$C:$C,0)))</f>
        <v>1</v>
      </c>
      <c r="N1049" s="237">
        <f>IF(ISBLANK(INDEX('Policy Characteristics'!H:H,MATCH($C1049,'Policy Characteristics'!$C:$C,0))),"",INDEX('Policy Characteristics'!H:H,MATCH($C1049,'Policy Characteristics'!$C:$C,0)))</f>
        <v>0.01</v>
      </c>
      <c r="O1049" s="293" t="str">
        <f>IF(ISBLANK(INDEX('Policy Characteristics'!I:I,MATCH($C1049,'Policy Characteristics'!$C:$C,0))),"",INDEX('Policy Characteristics'!I:I,MATCH($C1049,'Policy Characteristics'!$C:$C,0)))</f>
        <v>% reduction in BAU subsidies</v>
      </c>
      <c r="P1049" s="293"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293" t="str">
        <f>IF(ISBLANK(INDEX('Policy Characteristics'!K:K,MATCH($C1049,'Policy Characteristics'!$C:$C,0))),"",INDEX('Policy Characteristics'!K:K,MATCH($C1049,'Policy Characteristics'!$C:$C,0)))</f>
        <v>fuels.html#end-subsidies</v>
      </c>
      <c r="R1049" s="293" t="str">
        <f>IF(ISBLANK(INDEX('Policy Characteristics'!L:L,MATCH($C1049,'Policy Characteristics'!$C:$C,0))),"",INDEX('Policy Characteristics'!L:L,MATCH($C1049,'Policy Characteristics'!$C:$C,0)))</f>
        <v>end-existing-subsidies.html</v>
      </c>
    </row>
    <row r="1050" spans="1:18" s="293" customFormat="1" x14ac:dyDescent="0.25">
      <c r="A1050" s="293" t="str">
        <f>IF(ISBLANK(INDEX('Policy Characteristics'!A:A,MATCH($C1050,'Policy Characteristics'!$C:$C,0))),"",INDEX('Policy Characteristics'!A:A,MATCH($C1050,'Policy Characteristics'!$C:$C,0)))</f>
        <v>Cross-Sector</v>
      </c>
      <c r="B1050" s="294" t="str">
        <f>IF(ISBLANK(INDEX('Policy Characteristics'!B:B,MATCH($C1050,'Policy Characteristics'!$C:$C,0))),"",INDEX('Policy Characteristics'!B:B,MATCH($C1050,'Policy Characteristics'!$C:$C,0)))</f>
        <v>End Existing Subsidies</v>
      </c>
      <c r="C1050" s="293" t="str">
        <f t="shared" si="49"/>
        <v>Percent Reduction in BAU Subsidies</v>
      </c>
      <c r="D1050" s="299" t="s">
        <v>832</v>
      </c>
      <c r="E1050" s="298"/>
      <c r="F1050" s="299" t="s">
        <v>833</v>
      </c>
      <c r="G1050" s="298"/>
      <c r="H1050" s="20">
        <v>710</v>
      </c>
      <c r="I1050" s="297" t="s">
        <v>660</v>
      </c>
      <c r="J1050" s="296" t="str">
        <f>IF(ISBLANK(INDEX('Policy Characteristics'!D:D,MATCH($C1050,'Policy Characteristics'!$C:$C,0))),"",INDEX('Policy Characteristics'!D:D,MATCH($C1050,'Policy Characteristics'!$C:$C,0)))</f>
        <v>End Existing Subsidies</v>
      </c>
      <c r="K1050" s="293" t="str">
        <f>IF(ISBLANK(INDEX('Policy Characteristics'!E:E,MATCH($C1050,'Policy Characteristics'!$C:$C,0))),"",INDEX('Policy Characteristics'!E:E,MATCH($C1050,'Policy Characteristics'!$C:$C,0)))</f>
        <v>cross reduce BAU subsidies</v>
      </c>
      <c r="L1050" s="237">
        <f>IF(ISBLANK(INDEX('Policy Characteristics'!F:F,MATCH($C1050,'Policy Characteristics'!$C:$C,0))),"",INDEX('Policy Characteristics'!F:F,MATCH($C1050,'Policy Characteristics'!$C:$C,0)))</f>
        <v>0</v>
      </c>
      <c r="M1050" s="237">
        <f>IF(ISBLANK(INDEX('Policy Characteristics'!G:G,MATCH($C1050,'Policy Characteristics'!$C:$C,0))),"",INDEX('Policy Characteristics'!G:G,MATCH($C1050,'Policy Characteristics'!$C:$C,0)))</f>
        <v>1</v>
      </c>
      <c r="N1050" s="237">
        <f>IF(ISBLANK(INDEX('Policy Characteristics'!H:H,MATCH($C1050,'Policy Characteristics'!$C:$C,0))),"",INDEX('Policy Characteristics'!H:H,MATCH($C1050,'Policy Characteristics'!$C:$C,0)))</f>
        <v>0.01</v>
      </c>
      <c r="O1050" s="293" t="str">
        <f>IF(ISBLANK(INDEX('Policy Characteristics'!I:I,MATCH($C1050,'Policy Characteristics'!$C:$C,0))),"",INDEX('Policy Characteristics'!I:I,MATCH($C1050,'Policy Characteristics'!$C:$C,0)))</f>
        <v>% reduction in BAU subsidies</v>
      </c>
      <c r="P1050" s="293"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293" t="str">
        <f>IF(ISBLANK(INDEX('Policy Characteristics'!K:K,MATCH($C1050,'Policy Characteristics'!$C:$C,0))),"",INDEX('Policy Characteristics'!K:K,MATCH($C1050,'Policy Characteristics'!$C:$C,0)))</f>
        <v>fuels.html#end-subsidies</v>
      </c>
      <c r="R1050" s="293" t="str">
        <f>IF(ISBLANK(INDEX('Policy Characteristics'!L:L,MATCH($C1050,'Policy Characteristics'!$C:$C,0))),"",INDEX('Policy Characteristics'!L:L,MATCH($C1050,'Policy Characteristics'!$C:$C,0)))</f>
        <v>end-existing-subsidies.html</v>
      </c>
    </row>
    <row r="1051" spans="1:18" s="293" customFormat="1" x14ac:dyDescent="0.25">
      <c r="A1051" s="293" t="str">
        <f>IF(ISBLANK(INDEX('Policy Characteristics'!A:A,MATCH($C1051,'Policy Characteristics'!$C:$C,0))),"",INDEX('Policy Characteristics'!A:A,MATCH($C1051,'Policy Characteristics'!$C:$C,0)))</f>
        <v>Cross-Sector</v>
      </c>
      <c r="B1051" s="294" t="str">
        <f>IF(ISBLANK(INDEX('Policy Characteristics'!B:B,MATCH($C1051,'Policy Characteristics'!$C:$C,0))),"",INDEX('Policy Characteristics'!B:B,MATCH($C1051,'Policy Characteristics'!$C:$C,0)))</f>
        <v>End Existing Subsidies</v>
      </c>
      <c r="C1051" s="293" t="str">
        <f t="shared" si="49"/>
        <v>Percent Reduction in BAU Subsidies</v>
      </c>
      <c r="D1051" s="299" t="s">
        <v>864</v>
      </c>
      <c r="E1051" s="298"/>
      <c r="F1051" s="299" t="s">
        <v>865</v>
      </c>
      <c r="G1051" s="298"/>
      <c r="H1051" s="20">
        <v>711</v>
      </c>
      <c r="I1051" s="297" t="s">
        <v>660</v>
      </c>
      <c r="J1051" s="296" t="str">
        <f>IF(ISBLANK(INDEX('Policy Characteristics'!D:D,MATCH($C1051,'Policy Characteristics'!$C:$C,0))),"",INDEX('Policy Characteristics'!D:D,MATCH($C1051,'Policy Characteristics'!$C:$C,0)))</f>
        <v>End Existing Subsidies</v>
      </c>
      <c r="K1051" s="293" t="str">
        <f>IF(ISBLANK(INDEX('Policy Characteristics'!E:E,MATCH($C1051,'Policy Characteristics'!$C:$C,0))),"",INDEX('Policy Characteristics'!E:E,MATCH($C1051,'Policy Characteristics'!$C:$C,0)))</f>
        <v>cross reduce BAU subsidies</v>
      </c>
      <c r="L1051" s="237">
        <f>IF(ISBLANK(INDEX('Policy Characteristics'!F:F,MATCH($C1051,'Policy Characteristics'!$C:$C,0))),"",INDEX('Policy Characteristics'!F:F,MATCH($C1051,'Policy Characteristics'!$C:$C,0)))</f>
        <v>0</v>
      </c>
      <c r="M1051" s="237">
        <f>IF(ISBLANK(INDEX('Policy Characteristics'!G:G,MATCH($C1051,'Policy Characteristics'!$C:$C,0))),"",INDEX('Policy Characteristics'!G:G,MATCH($C1051,'Policy Characteristics'!$C:$C,0)))</f>
        <v>1</v>
      </c>
      <c r="N1051" s="237">
        <f>IF(ISBLANK(INDEX('Policy Characteristics'!H:H,MATCH($C1051,'Policy Characteristics'!$C:$C,0))),"",INDEX('Policy Characteristics'!H:H,MATCH($C1051,'Policy Characteristics'!$C:$C,0)))</f>
        <v>0.01</v>
      </c>
      <c r="O1051" s="293" t="str">
        <f>IF(ISBLANK(INDEX('Policy Characteristics'!I:I,MATCH($C1051,'Policy Characteristics'!$C:$C,0))),"",INDEX('Policy Characteristics'!I:I,MATCH($C1051,'Policy Characteristics'!$C:$C,0)))</f>
        <v>% reduction in BAU subsidies</v>
      </c>
      <c r="P1051" s="293"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293" t="str">
        <f>IF(ISBLANK(INDEX('Policy Characteristics'!K:K,MATCH($C1051,'Policy Characteristics'!$C:$C,0))),"",INDEX('Policy Characteristics'!K:K,MATCH($C1051,'Policy Characteristics'!$C:$C,0)))</f>
        <v>fuels.html#end-subsidies</v>
      </c>
      <c r="R1051" s="293" t="str">
        <f>IF(ISBLANK(INDEX('Policy Characteristics'!L:L,MATCH($C1051,'Policy Characteristics'!$C:$C,0))),"",INDEX('Policy Characteristics'!L:L,MATCH($C1051,'Policy Characteristics'!$C:$C,0)))</f>
        <v>end-existing-subsidies.html</v>
      </c>
    </row>
    <row r="1052" spans="1:18" s="293" customFormat="1" x14ac:dyDescent="0.25">
      <c r="A1052" s="293" t="str">
        <f>IF(ISBLANK(INDEX('Policy Characteristics'!A:A,MATCH($C1052,'Policy Characteristics'!$C:$C,0))),"",INDEX('Policy Characteristics'!A:A,MATCH($C1052,'Policy Characteristics'!$C:$C,0)))</f>
        <v>Cross-Sector</v>
      </c>
      <c r="B1052" s="294" t="str">
        <f>IF(ISBLANK(INDEX('Policy Characteristics'!B:B,MATCH($C1052,'Policy Characteristics'!$C:$C,0))),"",INDEX('Policy Characteristics'!B:B,MATCH($C1052,'Policy Characteristics'!$C:$C,0)))</f>
        <v>End Existing Subsidies</v>
      </c>
      <c r="C1052" s="293" t="str">
        <f t="shared" si="49"/>
        <v>Percent Reduction in BAU Subsidies</v>
      </c>
      <c r="D1052" s="299" t="s">
        <v>866</v>
      </c>
      <c r="E1052" s="298"/>
      <c r="F1052" s="299" t="s">
        <v>721</v>
      </c>
      <c r="G1052" s="298"/>
      <c r="H1052" s="20">
        <v>712</v>
      </c>
      <c r="I1052" s="297" t="s">
        <v>660</v>
      </c>
      <c r="J1052" s="296" t="str">
        <f>IF(ISBLANK(INDEX('Policy Characteristics'!D:D,MATCH($C1052,'Policy Characteristics'!$C:$C,0))),"",INDEX('Policy Characteristics'!D:D,MATCH($C1052,'Policy Characteristics'!$C:$C,0)))</f>
        <v>End Existing Subsidies</v>
      </c>
      <c r="K1052" s="293" t="str">
        <f>IF(ISBLANK(INDEX('Policy Characteristics'!E:E,MATCH($C1052,'Policy Characteristics'!$C:$C,0))),"",INDEX('Policy Characteristics'!E:E,MATCH($C1052,'Policy Characteristics'!$C:$C,0)))</f>
        <v>cross reduce BAU subsidies</v>
      </c>
      <c r="L1052" s="237">
        <f>IF(ISBLANK(INDEX('Policy Characteristics'!F:F,MATCH($C1052,'Policy Characteristics'!$C:$C,0))),"",INDEX('Policy Characteristics'!F:F,MATCH($C1052,'Policy Characteristics'!$C:$C,0)))</f>
        <v>0</v>
      </c>
      <c r="M1052" s="237">
        <f>IF(ISBLANK(INDEX('Policy Characteristics'!G:G,MATCH($C1052,'Policy Characteristics'!$C:$C,0))),"",INDEX('Policy Characteristics'!G:G,MATCH($C1052,'Policy Characteristics'!$C:$C,0)))</f>
        <v>1</v>
      </c>
      <c r="N1052" s="237">
        <f>IF(ISBLANK(INDEX('Policy Characteristics'!H:H,MATCH($C1052,'Policy Characteristics'!$C:$C,0))),"",INDEX('Policy Characteristics'!H:H,MATCH($C1052,'Policy Characteristics'!$C:$C,0)))</f>
        <v>0.01</v>
      </c>
      <c r="O1052" s="293" t="str">
        <f>IF(ISBLANK(INDEX('Policy Characteristics'!I:I,MATCH($C1052,'Policy Characteristics'!$C:$C,0))),"",INDEX('Policy Characteristics'!I:I,MATCH($C1052,'Policy Characteristics'!$C:$C,0)))</f>
        <v>% reduction in BAU subsidies</v>
      </c>
      <c r="P1052" s="293"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293" t="str">
        <f>IF(ISBLANK(INDEX('Policy Characteristics'!K:K,MATCH($C1052,'Policy Characteristics'!$C:$C,0))),"",INDEX('Policy Characteristics'!K:K,MATCH($C1052,'Policy Characteristics'!$C:$C,0)))</f>
        <v>fuels.html#end-subsidies</v>
      </c>
      <c r="R1052" s="293" t="str">
        <f>IF(ISBLANK(INDEX('Policy Characteristics'!L:L,MATCH($C1052,'Policy Characteristics'!$C:$C,0))),"",INDEX('Policy Characteristics'!L:L,MATCH($C1052,'Policy Characteristics'!$C:$C,0)))</f>
        <v>end-existing-subsidies.html</v>
      </c>
    </row>
    <row r="1053" spans="1:18" s="293" customFormat="1" x14ac:dyDescent="0.25">
      <c r="A1053" s="293" t="str">
        <f>IF(ISBLANK(INDEX('Policy Characteristics'!A:A,MATCH($C1053,'Policy Characteristics'!$C:$C,0))),"",INDEX('Policy Characteristics'!A:A,MATCH($C1053,'Policy Characteristics'!$C:$C,0)))</f>
        <v>Cross-Sector</v>
      </c>
      <c r="B1053" s="294" t="str">
        <f>IF(ISBLANK(INDEX('Policy Characteristics'!B:B,MATCH($C1053,'Policy Characteristics'!$C:$C,0))),"",INDEX('Policy Characteristics'!B:B,MATCH($C1053,'Policy Characteristics'!$C:$C,0)))</f>
        <v>End Existing Subsidies</v>
      </c>
      <c r="C1053" s="293" t="str">
        <f t="shared" si="49"/>
        <v>Percent Reduction in BAU Subsidies</v>
      </c>
      <c r="D1053" s="299" t="s">
        <v>834</v>
      </c>
      <c r="E1053" s="298"/>
      <c r="F1053" s="299" t="s">
        <v>727</v>
      </c>
      <c r="G1053" s="298"/>
      <c r="H1053" s="20">
        <v>713</v>
      </c>
      <c r="I1053" s="297" t="s">
        <v>660</v>
      </c>
      <c r="J1053" s="296" t="str">
        <f>IF(ISBLANK(INDEX('Policy Characteristics'!D:D,MATCH($C1053,'Policy Characteristics'!$C:$C,0))),"",INDEX('Policy Characteristics'!D:D,MATCH($C1053,'Policy Characteristics'!$C:$C,0)))</f>
        <v>End Existing Subsidies</v>
      </c>
      <c r="K1053" s="293" t="str">
        <f>IF(ISBLANK(INDEX('Policy Characteristics'!E:E,MATCH($C1053,'Policy Characteristics'!$C:$C,0))),"",INDEX('Policy Characteristics'!E:E,MATCH($C1053,'Policy Characteristics'!$C:$C,0)))</f>
        <v>cross reduce BAU subsidies</v>
      </c>
      <c r="L1053" s="237">
        <f>IF(ISBLANK(INDEX('Policy Characteristics'!F:F,MATCH($C1053,'Policy Characteristics'!$C:$C,0))),"",INDEX('Policy Characteristics'!F:F,MATCH($C1053,'Policy Characteristics'!$C:$C,0)))</f>
        <v>0</v>
      </c>
      <c r="M1053" s="237">
        <f>IF(ISBLANK(INDEX('Policy Characteristics'!G:G,MATCH($C1053,'Policy Characteristics'!$C:$C,0))),"",INDEX('Policy Characteristics'!G:G,MATCH($C1053,'Policy Characteristics'!$C:$C,0)))</f>
        <v>1</v>
      </c>
      <c r="N1053" s="237">
        <f>IF(ISBLANK(INDEX('Policy Characteristics'!H:H,MATCH($C1053,'Policy Characteristics'!$C:$C,0))),"",INDEX('Policy Characteristics'!H:H,MATCH($C1053,'Policy Characteristics'!$C:$C,0)))</f>
        <v>0.01</v>
      </c>
      <c r="O1053" s="293" t="str">
        <f>IF(ISBLANK(INDEX('Policy Characteristics'!I:I,MATCH($C1053,'Policy Characteristics'!$C:$C,0))),"",INDEX('Policy Characteristics'!I:I,MATCH($C1053,'Policy Characteristics'!$C:$C,0)))</f>
        <v>% reduction in BAU subsidies</v>
      </c>
      <c r="P1053" s="293"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293" t="str">
        <f>IF(ISBLANK(INDEX('Policy Characteristics'!K:K,MATCH($C1053,'Policy Characteristics'!$C:$C,0))),"",INDEX('Policy Characteristics'!K:K,MATCH($C1053,'Policy Characteristics'!$C:$C,0)))</f>
        <v>fuels.html#end-subsidies</v>
      </c>
      <c r="R1053" s="293" t="str">
        <f>IF(ISBLANK(INDEX('Policy Characteristics'!L:L,MATCH($C1053,'Policy Characteristics'!$C:$C,0))),"",INDEX('Policy Characteristics'!L:L,MATCH($C1053,'Policy Characteristics'!$C:$C,0)))</f>
        <v>end-existing-subsidies.html</v>
      </c>
    </row>
    <row r="1054" spans="1:18" s="293" customFormat="1" x14ac:dyDescent="0.25">
      <c r="A1054" s="293" t="str">
        <f>IF(ISBLANK(INDEX('Policy Characteristics'!A:A,MATCH($C1054,'Policy Characteristics'!$C:$C,0))),"",INDEX('Policy Characteristics'!A:A,MATCH($C1054,'Policy Characteristics'!$C:$C,0)))</f>
        <v>Cross-Sector</v>
      </c>
      <c r="B1054" s="294" t="str">
        <f>IF(ISBLANK(INDEX('Policy Characteristics'!B:B,MATCH($C1054,'Policy Characteristics'!$C:$C,0))),"",INDEX('Policy Characteristics'!B:B,MATCH($C1054,'Policy Characteristics'!$C:$C,0)))</f>
        <v>End Existing Subsidies</v>
      </c>
      <c r="C1054" s="293" t="str">
        <f t="shared" si="49"/>
        <v>Percent Reduction in BAU Subsidies</v>
      </c>
      <c r="D1054" s="299" t="s">
        <v>835</v>
      </c>
      <c r="E1054" s="298"/>
      <c r="F1054" s="299" t="s">
        <v>731</v>
      </c>
      <c r="G1054" s="298"/>
      <c r="H1054" s="20">
        <v>714</v>
      </c>
      <c r="I1054" s="297" t="s">
        <v>660</v>
      </c>
      <c r="J1054" s="296" t="str">
        <f>IF(ISBLANK(INDEX('Policy Characteristics'!D:D,MATCH($C1054,'Policy Characteristics'!$C:$C,0))),"",INDEX('Policy Characteristics'!D:D,MATCH($C1054,'Policy Characteristics'!$C:$C,0)))</f>
        <v>End Existing Subsidies</v>
      </c>
      <c r="K1054" s="293" t="str">
        <f>IF(ISBLANK(INDEX('Policy Characteristics'!E:E,MATCH($C1054,'Policy Characteristics'!$C:$C,0))),"",INDEX('Policy Characteristics'!E:E,MATCH($C1054,'Policy Characteristics'!$C:$C,0)))</f>
        <v>cross reduce BAU subsidies</v>
      </c>
      <c r="L1054" s="237">
        <f>IF(ISBLANK(INDEX('Policy Characteristics'!F:F,MATCH($C1054,'Policy Characteristics'!$C:$C,0))),"",INDEX('Policy Characteristics'!F:F,MATCH($C1054,'Policy Characteristics'!$C:$C,0)))</f>
        <v>0</v>
      </c>
      <c r="M1054" s="237">
        <f>IF(ISBLANK(INDEX('Policy Characteristics'!G:G,MATCH($C1054,'Policy Characteristics'!$C:$C,0))),"",INDEX('Policy Characteristics'!G:G,MATCH($C1054,'Policy Characteristics'!$C:$C,0)))</f>
        <v>1</v>
      </c>
      <c r="N1054" s="237">
        <f>IF(ISBLANK(INDEX('Policy Characteristics'!H:H,MATCH($C1054,'Policy Characteristics'!$C:$C,0))),"",INDEX('Policy Characteristics'!H:H,MATCH($C1054,'Policy Characteristics'!$C:$C,0)))</f>
        <v>0.01</v>
      </c>
      <c r="O1054" s="293" t="str">
        <f>IF(ISBLANK(INDEX('Policy Characteristics'!I:I,MATCH($C1054,'Policy Characteristics'!$C:$C,0))),"",INDEX('Policy Characteristics'!I:I,MATCH($C1054,'Policy Characteristics'!$C:$C,0)))</f>
        <v>% reduction in BAU subsidies</v>
      </c>
      <c r="P1054" s="293"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293" t="str">
        <f>IF(ISBLANK(INDEX('Policy Characteristics'!K:K,MATCH($C1054,'Policy Characteristics'!$C:$C,0))),"",INDEX('Policy Characteristics'!K:K,MATCH($C1054,'Policy Characteristics'!$C:$C,0)))</f>
        <v>fuels.html#end-subsidies</v>
      </c>
      <c r="R1054" s="293" t="str">
        <f>IF(ISBLANK(INDEX('Policy Characteristics'!L:L,MATCH($C1054,'Policy Characteristics'!$C:$C,0))),"",INDEX('Policy Characteristics'!L:L,MATCH($C1054,'Policy Characteristics'!$C:$C,0)))</f>
        <v>end-existing-subsidies.html</v>
      </c>
    </row>
    <row r="1055" spans="1:18" s="293" customFormat="1" x14ac:dyDescent="0.25">
      <c r="A1055" s="293" t="str">
        <f>IF(ISBLANK(INDEX('Policy Characteristics'!A:A,MATCH($C1055,'Policy Characteristics'!$C:$C,0))),"",INDEX('Policy Characteristics'!A:A,MATCH($C1055,'Policy Characteristics'!$C:$C,0)))</f>
        <v>Cross-Sector</v>
      </c>
      <c r="B1055" s="294" t="str">
        <f>IF(ISBLANK(INDEX('Policy Characteristics'!B:B,MATCH($C1055,'Policy Characteristics'!$C:$C,0))),"",INDEX('Policy Characteristics'!B:B,MATCH($C1055,'Policy Characteristics'!$C:$C,0)))</f>
        <v>End Existing Subsidies</v>
      </c>
      <c r="C1055" s="293" t="str">
        <f t="shared" ref="C1055" si="50">C$1038</f>
        <v>Percent Reduction in BAU Subsidies</v>
      </c>
      <c r="D1055" s="299" t="s">
        <v>836</v>
      </c>
      <c r="E1055" s="298"/>
      <c r="F1055" s="299" t="s">
        <v>837</v>
      </c>
      <c r="G1055" s="298"/>
      <c r="H1055" s="20">
        <v>715</v>
      </c>
      <c r="I1055" s="297" t="s">
        <v>660</v>
      </c>
      <c r="J1055" s="296" t="str">
        <f>IF(ISBLANK(INDEX('Policy Characteristics'!D:D,MATCH($C1055,'Policy Characteristics'!$C:$C,0))),"",INDEX('Policy Characteristics'!D:D,MATCH($C1055,'Policy Characteristics'!$C:$C,0)))</f>
        <v>End Existing Subsidies</v>
      </c>
      <c r="K1055" s="293" t="str">
        <f>IF(ISBLANK(INDEX('Policy Characteristics'!E:E,MATCH($C1055,'Policy Characteristics'!$C:$C,0))),"",INDEX('Policy Characteristics'!E:E,MATCH($C1055,'Policy Characteristics'!$C:$C,0)))</f>
        <v>cross reduce BAU subsidies</v>
      </c>
      <c r="L1055" s="237">
        <f>IF(ISBLANK(INDEX('Policy Characteristics'!F:F,MATCH($C1055,'Policy Characteristics'!$C:$C,0))),"",INDEX('Policy Characteristics'!F:F,MATCH($C1055,'Policy Characteristics'!$C:$C,0)))</f>
        <v>0</v>
      </c>
      <c r="M1055" s="237">
        <f>IF(ISBLANK(INDEX('Policy Characteristics'!G:G,MATCH($C1055,'Policy Characteristics'!$C:$C,0))),"",INDEX('Policy Characteristics'!G:G,MATCH($C1055,'Policy Characteristics'!$C:$C,0)))</f>
        <v>1</v>
      </c>
      <c r="N1055" s="237">
        <f>IF(ISBLANK(INDEX('Policy Characteristics'!H:H,MATCH($C1055,'Policy Characteristics'!$C:$C,0))),"",INDEX('Policy Characteristics'!H:H,MATCH($C1055,'Policy Characteristics'!$C:$C,0)))</f>
        <v>0.01</v>
      </c>
      <c r="O1055" s="293" t="str">
        <f>IF(ISBLANK(INDEX('Policy Characteristics'!I:I,MATCH($C1055,'Policy Characteristics'!$C:$C,0))),"",INDEX('Policy Characteristics'!I:I,MATCH($C1055,'Policy Characteristics'!$C:$C,0)))</f>
        <v>% reduction in BAU subsidies</v>
      </c>
      <c r="P1055" s="293"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293" t="str">
        <f>IF(ISBLANK(INDEX('Policy Characteristics'!K:K,MATCH($C1055,'Policy Characteristics'!$C:$C,0))),"",INDEX('Policy Characteristics'!K:K,MATCH($C1055,'Policy Characteristics'!$C:$C,0)))</f>
        <v>fuels.html#end-subsidies</v>
      </c>
      <c r="R1055" s="293" t="str">
        <f>IF(ISBLANK(INDEX('Policy Characteristics'!L:L,MATCH($C1055,'Policy Characteristics'!$C:$C,0))),"",INDEX('Policy Characteristics'!L:L,MATCH($C1055,'Policy Characteristics'!$C:$C,0)))</f>
        <v>end-existing-subsidies.html</v>
      </c>
    </row>
    <row r="1056" spans="1:18" s="293" customFormat="1" x14ac:dyDescent="0.25">
      <c r="A1056" s="293" t="str">
        <f>IF(ISBLANK(INDEX('Policy Characteristics'!A:A,MATCH($C1056,'Policy Characteristics'!$C:$C,0))),"",INDEX('Policy Characteristics'!A:A,MATCH($C1056,'Policy Characteristics'!$C:$C,0)))</f>
        <v>Cross-Sector</v>
      </c>
      <c r="B1056" s="294" t="str">
        <f>IF(ISBLANK(INDEX('Policy Characteristics'!B:B,MATCH($C1056,'Policy Characteristics'!$C:$C,0))),"",INDEX('Policy Characteristics'!B:B,MATCH($C1056,'Policy Characteristics'!$C:$C,0)))</f>
        <v>End Existing Subsidies</v>
      </c>
      <c r="C1056" s="293" t="str">
        <f t="shared" ref="C1056:C1058" si="51">C$1038</f>
        <v>Percent Reduction in BAU Subsidies</v>
      </c>
      <c r="D1056" s="299" t="s">
        <v>838</v>
      </c>
      <c r="E1056" s="298"/>
      <c r="F1056" s="299" t="s">
        <v>839</v>
      </c>
      <c r="G1056" s="298"/>
      <c r="H1056" s="20">
        <v>716</v>
      </c>
      <c r="I1056" s="297" t="s">
        <v>660</v>
      </c>
      <c r="J1056" s="296" t="str">
        <f>IF(ISBLANK(INDEX('Policy Characteristics'!D:D,MATCH($C1056,'Policy Characteristics'!$C:$C,0))),"",INDEX('Policy Characteristics'!D:D,MATCH($C1056,'Policy Characteristics'!$C:$C,0)))</f>
        <v>End Existing Subsidies</v>
      </c>
      <c r="K1056" s="293" t="str">
        <f>IF(ISBLANK(INDEX('Policy Characteristics'!E:E,MATCH($C1056,'Policy Characteristics'!$C:$C,0))),"",INDEX('Policy Characteristics'!E:E,MATCH($C1056,'Policy Characteristics'!$C:$C,0)))</f>
        <v>cross reduce BAU subsidies</v>
      </c>
      <c r="L1056" s="237">
        <f>IF(ISBLANK(INDEX('Policy Characteristics'!F:F,MATCH($C1056,'Policy Characteristics'!$C:$C,0))),"",INDEX('Policy Characteristics'!F:F,MATCH($C1056,'Policy Characteristics'!$C:$C,0)))</f>
        <v>0</v>
      </c>
      <c r="M1056" s="237">
        <f>IF(ISBLANK(INDEX('Policy Characteristics'!G:G,MATCH($C1056,'Policy Characteristics'!$C:$C,0))),"",INDEX('Policy Characteristics'!G:G,MATCH($C1056,'Policy Characteristics'!$C:$C,0)))</f>
        <v>1</v>
      </c>
      <c r="N1056" s="237">
        <f>IF(ISBLANK(INDEX('Policy Characteristics'!H:H,MATCH($C1056,'Policy Characteristics'!$C:$C,0))),"",INDEX('Policy Characteristics'!H:H,MATCH($C1056,'Policy Characteristics'!$C:$C,0)))</f>
        <v>0.01</v>
      </c>
      <c r="O1056" s="293" t="str">
        <f>IF(ISBLANK(INDEX('Policy Characteristics'!I:I,MATCH($C1056,'Policy Characteristics'!$C:$C,0))),"",INDEX('Policy Characteristics'!I:I,MATCH($C1056,'Policy Characteristics'!$C:$C,0)))</f>
        <v>% reduction in BAU subsidies</v>
      </c>
      <c r="P1056" s="293"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293" t="str">
        <f>IF(ISBLANK(INDEX('Policy Characteristics'!K:K,MATCH($C1056,'Policy Characteristics'!$C:$C,0))),"",INDEX('Policy Characteristics'!K:K,MATCH($C1056,'Policy Characteristics'!$C:$C,0)))</f>
        <v>fuels.html#end-subsidies</v>
      </c>
      <c r="R1056" s="293" t="str">
        <f>IF(ISBLANK(INDEX('Policy Characteristics'!L:L,MATCH($C1056,'Policy Characteristics'!$C:$C,0))),"",INDEX('Policy Characteristics'!L:L,MATCH($C1056,'Policy Characteristics'!$C:$C,0)))</f>
        <v>end-existing-subsidies.html</v>
      </c>
    </row>
    <row r="1057" spans="1:18" s="293" customFormat="1" x14ac:dyDescent="0.25">
      <c r="A1057" s="293" t="str">
        <f>IF(ISBLANK(INDEX('Policy Characteristics'!A:A,MATCH($C1057,'Policy Characteristics'!$C:$C,0))),"",INDEX('Policy Characteristics'!A:A,MATCH($C1057,'Policy Characteristics'!$C:$C,0)))</f>
        <v>Cross-Sector</v>
      </c>
      <c r="B1057" s="294" t="str">
        <f>IF(ISBLANK(INDEX('Policy Characteristics'!B:B,MATCH($C1057,'Policy Characteristics'!$C:$C,0))),"",INDEX('Policy Characteristics'!B:B,MATCH($C1057,'Policy Characteristics'!$C:$C,0)))</f>
        <v>End Existing Subsidies</v>
      </c>
      <c r="C1057" s="293" t="str">
        <f t="shared" si="51"/>
        <v>Percent Reduction in BAU Subsidies</v>
      </c>
      <c r="D1057" s="299" t="s">
        <v>867</v>
      </c>
      <c r="E1057" s="298"/>
      <c r="F1057" s="299" t="s">
        <v>735</v>
      </c>
      <c r="G1057" s="298"/>
      <c r="H1057" s="20">
        <v>717</v>
      </c>
      <c r="I1057" s="297" t="s">
        <v>660</v>
      </c>
      <c r="J1057" s="296" t="str">
        <f>IF(ISBLANK(INDEX('Policy Characteristics'!D:D,MATCH($C1057,'Policy Characteristics'!$C:$C,0))),"",INDEX('Policy Characteristics'!D:D,MATCH($C1057,'Policy Characteristics'!$C:$C,0)))</f>
        <v>End Existing Subsidies</v>
      </c>
      <c r="K1057" s="293" t="str">
        <f>IF(ISBLANK(INDEX('Policy Characteristics'!E:E,MATCH($C1057,'Policy Characteristics'!$C:$C,0))),"",INDEX('Policy Characteristics'!E:E,MATCH($C1057,'Policy Characteristics'!$C:$C,0)))</f>
        <v>cross reduce BAU subsidies</v>
      </c>
      <c r="L1057" s="237">
        <f>IF(ISBLANK(INDEX('Policy Characteristics'!F:F,MATCH($C1057,'Policy Characteristics'!$C:$C,0))),"",INDEX('Policy Characteristics'!F:F,MATCH($C1057,'Policy Characteristics'!$C:$C,0)))</f>
        <v>0</v>
      </c>
      <c r="M1057" s="237">
        <f>IF(ISBLANK(INDEX('Policy Characteristics'!G:G,MATCH($C1057,'Policy Characteristics'!$C:$C,0))),"",INDEX('Policy Characteristics'!G:G,MATCH($C1057,'Policy Characteristics'!$C:$C,0)))</f>
        <v>1</v>
      </c>
      <c r="N1057" s="237">
        <f>IF(ISBLANK(INDEX('Policy Characteristics'!H:H,MATCH($C1057,'Policy Characteristics'!$C:$C,0))),"",INDEX('Policy Characteristics'!H:H,MATCH($C1057,'Policy Characteristics'!$C:$C,0)))</f>
        <v>0.01</v>
      </c>
      <c r="O1057" s="293" t="str">
        <f>IF(ISBLANK(INDEX('Policy Characteristics'!I:I,MATCH($C1057,'Policy Characteristics'!$C:$C,0))),"",INDEX('Policy Characteristics'!I:I,MATCH($C1057,'Policy Characteristics'!$C:$C,0)))</f>
        <v>% reduction in BAU subsidies</v>
      </c>
      <c r="P1057" s="293"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293" t="str">
        <f>IF(ISBLANK(INDEX('Policy Characteristics'!K:K,MATCH($C1057,'Policy Characteristics'!$C:$C,0))),"",INDEX('Policy Characteristics'!K:K,MATCH($C1057,'Policy Characteristics'!$C:$C,0)))</f>
        <v>fuels.html#end-subsidies</v>
      </c>
      <c r="R1057" s="293" t="str">
        <f>IF(ISBLANK(INDEX('Policy Characteristics'!L:L,MATCH($C1057,'Policy Characteristics'!$C:$C,0))),"",INDEX('Policy Characteristics'!L:L,MATCH($C1057,'Policy Characteristics'!$C:$C,0)))</f>
        <v>end-existing-subsidies.html</v>
      </c>
    </row>
    <row r="1058" spans="1:18" s="293" customFormat="1" x14ac:dyDescent="0.25">
      <c r="A1058" s="293" t="str">
        <f>IF(ISBLANK(INDEX('Policy Characteristics'!A:A,MATCH($C1058,'Policy Characteristics'!$C:$C,0))),"",INDEX('Policy Characteristics'!A:A,MATCH($C1058,'Policy Characteristics'!$C:$C,0)))</f>
        <v>Cross-Sector</v>
      </c>
      <c r="B1058" s="294" t="str">
        <f>IF(ISBLANK(INDEX('Policy Characteristics'!B:B,MATCH($C1058,'Policy Characteristics'!$C:$C,0))),"",INDEX('Policy Characteristics'!B:B,MATCH($C1058,'Policy Characteristics'!$C:$C,0)))</f>
        <v>End Existing Subsidies</v>
      </c>
      <c r="C1058" s="293" t="str">
        <f t="shared" si="51"/>
        <v>Percent Reduction in BAU Subsidies</v>
      </c>
      <c r="D1058" s="299" t="s">
        <v>868</v>
      </c>
      <c r="E1058" s="298"/>
      <c r="F1058" s="299" t="s">
        <v>869</v>
      </c>
      <c r="G1058" s="298"/>
      <c r="H1058" s="20">
        <v>718</v>
      </c>
      <c r="I1058" s="297" t="s">
        <v>660</v>
      </c>
      <c r="J1058" s="296" t="str">
        <f>IF(ISBLANK(INDEX('Policy Characteristics'!D:D,MATCH($C1058,'Policy Characteristics'!$C:$C,0))),"",INDEX('Policy Characteristics'!D:D,MATCH($C1058,'Policy Characteristics'!$C:$C,0)))</f>
        <v>End Existing Subsidies</v>
      </c>
      <c r="K1058" s="293" t="str">
        <f>IF(ISBLANK(INDEX('Policy Characteristics'!E:E,MATCH($C1058,'Policy Characteristics'!$C:$C,0))),"",INDEX('Policy Characteristics'!E:E,MATCH($C1058,'Policy Characteristics'!$C:$C,0)))</f>
        <v>cross reduce BAU subsidies</v>
      </c>
      <c r="L1058" s="237">
        <f>IF(ISBLANK(INDEX('Policy Characteristics'!F:F,MATCH($C1058,'Policy Characteristics'!$C:$C,0))),"",INDEX('Policy Characteristics'!F:F,MATCH($C1058,'Policy Characteristics'!$C:$C,0)))</f>
        <v>0</v>
      </c>
      <c r="M1058" s="237">
        <f>IF(ISBLANK(INDEX('Policy Characteristics'!G:G,MATCH($C1058,'Policy Characteristics'!$C:$C,0))),"",INDEX('Policy Characteristics'!G:G,MATCH($C1058,'Policy Characteristics'!$C:$C,0)))</f>
        <v>1</v>
      </c>
      <c r="N1058" s="237">
        <f>IF(ISBLANK(INDEX('Policy Characteristics'!H:H,MATCH($C1058,'Policy Characteristics'!$C:$C,0))),"",INDEX('Policy Characteristics'!H:H,MATCH($C1058,'Policy Characteristics'!$C:$C,0)))</f>
        <v>0.01</v>
      </c>
      <c r="O1058" s="293" t="str">
        <f>IF(ISBLANK(INDEX('Policy Characteristics'!I:I,MATCH($C1058,'Policy Characteristics'!$C:$C,0))),"",INDEX('Policy Characteristics'!I:I,MATCH($C1058,'Policy Characteristics'!$C:$C,0)))</f>
        <v>% reduction in BAU subsidies</v>
      </c>
      <c r="P1058" s="293"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293" t="str">
        <f>IF(ISBLANK(INDEX('Policy Characteristics'!K:K,MATCH($C1058,'Policy Characteristics'!$C:$C,0))),"",INDEX('Policy Characteristics'!K:K,MATCH($C1058,'Policy Characteristics'!$C:$C,0)))</f>
        <v>fuels.html#end-subsidies</v>
      </c>
      <c r="R1058" s="293" t="str">
        <f>IF(ISBLANK(INDEX('Policy Characteristics'!L:L,MATCH($C1058,'Policy Characteristics'!$C:$C,0))),"",INDEX('Policy Characteristics'!L:L,MATCH($C1058,'Policy Characteristics'!$C:$C,0)))</f>
        <v>end-existing-subsidies.html</v>
      </c>
    </row>
    <row r="1059" spans="1:18" s="275" customFormat="1" x14ac:dyDescent="0.25">
      <c r="A1059" s="293" t="str">
        <f>IF(ISBLANK(INDEX('Policy Characteristics'!A:A,MATCH($C1059,'Policy Characteristics'!$C:$C,0))),"",INDEX('Policy Characteristics'!A:A,MATCH($C1059,'Policy Characteristics'!$C:$C,0)))</f>
        <v>Cross-Sector</v>
      </c>
      <c r="B1059" s="294" t="str">
        <f>IF(ISBLANK(INDEX('Policy Characteristics'!B:B,MATCH($C1059,'Policy Characteristics'!$C:$C,0))),"",INDEX('Policy Characteristics'!B:B,MATCH($C1059,'Policy Characteristics'!$C:$C,0)))</f>
        <v>Exempt Non-CO2 Emissions from C Tax</v>
      </c>
      <c r="C1059" s="275" t="s">
        <v>539</v>
      </c>
      <c r="D1059" s="299"/>
      <c r="E1059" s="299"/>
      <c r="F1059" s="299"/>
      <c r="G1059" s="299"/>
      <c r="H1059" s="20">
        <v>719</v>
      </c>
      <c r="I1059" s="297" t="s">
        <v>660</v>
      </c>
      <c r="J1059" s="296" t="str">
        <f>IF(ISBLANK(INDEX('Policy Characteristics'!D:D,MATCH($C1059,'Policy Characteristics'!$C:$C,0))),"",INDEX('Policy Characteristics'!D:D,MATCH($C1059,'Policy Characteristics'!$C:$C,0)))</f>
        <v/>
      </c>
      <c r="K1059" s="293" t="str">
        <f>IF(ISBLANK(INDEX('Policy Characteristics'!E:E,MATCH($C1059,'Policy Characteristics'!$C:$C,0))),"",INDEX('Policy Characteristics'!E:E,MATCH($C1059,'Policy Characteristics'!$C:$C,0)))</f>
        <v>cross toggle whether carbon tax affects non CO2 emissions</v>
      </c>
      <c r="L1059" s="293">
        <f>IF(ISBLANK(INDEX('Policy Characteristics'!F:F,MATCH($C1059,'Policy Characteristics'!$C:$C,0))),"",INDEX('Policy Characteristics'!F:F,MATCH($C1059,'Policy Characteristics'!$C:$C,0)))</f>
        <v>0</v>
      </c>
      <c r="M1059" s="293">
        <f>IF(ISBLANK(INDEX('Policy Characteristics'!G:G,MATCH($C1059,'Policy Characteristics'!$C:$C,0))),"",INDEX('Policy Characteristics'!G:G,MATCH($C1059,'Policy Characteristics'!$C:$C,0)))</f>
        <v>1</v>
      </c>
      <c r="N1059" s="293">
        <f>IF(ISBLANK(INDEX('Policy Characteristics'!H:H,MATCH($C1059,'Policy Characteristics'!$C:$C,0))),"",INDEX('Policy Characteristics'!H:H,MATCH($C1059,'Policy Characteristics'!$C:$C,0)))</f>
        <v>1</v>
      </c>
      <c r="O1059" s="293" t="str">
        <f>IF(ISBLANK(INDEX('Policy Characteristics'!I:I,MATCH($C1059,'Policy Characteristics'!$C:$C,0))),"",INDEX('Policy Characteristics'!I:I,MATCH($C1059,'Policy Characteristics'!$C:$C,0)))</f>
        <v>on/off</v>
      </c>
      <c r="P1059" s="293"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293" t="str">
        <f>IF(ISBLANK(INDEX('Policy Characteristics'!K:K,MATCH($C1059,'Policy Characteristics'!$C:$C,0))),"",INDEX('Policy Characteristics'!K:K,MATCH($C1059,'Policy Characteristics'!$C:$C,0)))</f>
        <v>fuels.html#carbon-tax</v>
      </c>
      <c r="R1059" s="293" t="str">
        <f>IF(ISBLANK(INDEX('Policy Characteristics'!L:L,MATCH($C1059,'Policy Characteristics'!$C:$C,0))),"",INDEX('Policy Characteristics'!L:L,MATCH($C1059,'Policy Characteristics'!$C:$C,0)))</f>
        <v>carbon-tax.html</v>
      </c>
    </row>
    <row r="1060" spans="1:18" s="275" customFormat="1" x14ac:dyDescent="0.25">
      <c r="A1060" s="293" t="str">
        <f>IF(ISBLANK(INDEX('Policy Characteristics'!A:A,MATCH($C1060,'Policy Characteristics'!$C:$C,0))),"",INDEX('Policy Characteristics'!A:A,MATCH($C1060,'Policy Characteristics'!$C:$C,0)))</f>
        <v>Cross-Sector</v>
      </c>
      <c r="B1060" s="294" t="str">
        <f>IF(ISBLANK(INDEX('Policy Characteristics'!B:B,MATCH($C1060,'Policy Characteristics'!$C:$C,0))),"",INDEX('Policy Characteristics'!B:B,MATCH($C1060,'Policy Characteristics'!$C:$C,0)))</f>
        <v>Exempt Process Emissions from C Tax</v>
      </c>
      <c r="C1060" t="s">
        <v>543</v>
      </c>
      <c r="D1060" s="298" t="s">
        <v>741</v>
      </c>
      <c r="E1060" s="299"/>
      <c r="F1060" t="s">
        <v>742</v>
      </c>
      <c r="G1060" s="299"/>
      <c r="H1060" s="255">
        <v>1628</v>
      </c>
      <c r="I1060" s="297" t="s">
        <v>650</v>
      </c>
      <c r="J1060" s="296" t="str">
        <f>IF(ISBLANK(INDEX('Policy Characteristics'!D:D,MATCH($C1060,'Policy Characteristics'!$C:$C,0))),"",INDEX('Policy Characteristics'!D:D,MATCH($C1060,'Policy Characteristics'!$C:$C,0)))</f>
        <v/>
      </c>
      <c r="K1060" s="293" t="str">
        <f>IF(ISBLANK(INDEX('Policy Characteristics'!E:E,MATCH($C1060,'Policy Characteristics'!$C:$C,0))),"",INDEX('Policy Characteristics'!E:E,MATCH($C1060,'Policy Characteristics'!$C:$C,0)))</f>
        <v>cross toggle whether carbon tax affects process emissions</v>
      </c>
      <c r="L1060" s="293">
        <f>IF(ISBLANK(INDEX('Policy Characteristics'!F:F,MATCH($C1060,'Policy Characteristics'!$C:$C,0))),"",INDEX('Policy Characteristics'!F:F,MATCH($C1060,'Policy Characteristics'!$C:$C,0)))</f>
        <v>0</v>
      </c>
      <c r="M1060" s="293">
        <f>IF(ISBLANK(INDEX('Policy Characteristics'!G:G,MATCH($C1060,'Policy Characteristics'!$C:$C,0))),"",INDEX('Policy Characteristics'!G:G,MATCH($C1060,'Policy Characteristics'!$C:$C,0)))</f>
        <v>1</v>
      </c>
      <c r="N1060" s="293">
        <f>IF(ISBLANK(INDEX('Policy Characteristics'!H:H,MATCH($C1060,'Policy Characteristics'!$C:$C,0))),"",INDEX('Policy Characteristics'!H:H,MATCH($C1060,'Policy Characteristics'!$C:$C,0)))</f>
        <v>1</v>
      </c>
      <c r="O1060" s="293" t="str">
        <f>IF(ISBLANK(INDEX('Policy Characteristics'!I:I,MATCH($C1060,'Policy Characteristics'!$C:$C,0))),"",INDEX('Policy Characteristics'!I:I,MATCH($C1060,'Policy Characteristics'!$C:$C,0)))</f>
        <v>on/off</v>
      </c>
      <c r="P1060" s="293"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293" t="str">
        <f>IF(ISBLANK(INDEX('Policy Characteristics'!K:K,MATCH($C1060,'Policy Characteristics'!$C:$C,0))),"",INDEX('Policy Characteristics'!K:K,MATCH($C1060,'Policy Characteristics'!$C:$C,0)))</f>
        <v>fuels.html#carbon-tax</v>
      </c>
      <c r="R1060" s="293" t="str">
        <f>IF(ISBLANK(INDEX('Policy Characteristics'!L:L,MATCH($C1060,'Policy Characteristics'!$C:$C,0))),"",INDEX('Policy Characteristics'!L:L,MATCH($C1060,'Policy Characteristics'!$C:$C,0)))</f>
        <v>carbon-tax.html</v>
      </c>
    </row>
    <row r="1061" spans="1:18" s="275" customFormat="1" x14ac:dyDescent="0.25">
      <c r="A1061" s="293" t="str">
        <f>IF(ISBLANK(INDEX('Policy Characteristics'!A:A,MATCH($C1061,'Policy Characteristics'!$C:$C,0))),"",INDEX('Policy Characteristics'!A:A,MATCH($C1061,'Policy Characteristics'!$C:$C,0)))</f>
        <v>Cross-Sector</v>
      </c>
      <c r="B1061" s="294" t="str">
        <f>IF(ISBLANK(INDEX('Policy Characteristics'!B:B,MATCH($C1061,'Policy Characteristics'!$C:$C,0))),"",INDEX('Policy Characteristics'!B:B,MATCH($C1061,'Policy Characteristics'!$C:$C,0)))</f>
        <v>Exempt Process Emissions from C Tax</v>
      </c>
      <c r="C1061" s="293" t="str">
        <f>C$1060</f>
        <v>BEPEfCT Boolean Exempt Process Emissions from Carbon Tax</v>
      </c>
      <c r="D1061" s="299" t="s">
        <v>743</v>
      </c>
      <c r="E1061" s="299"/>
      <c r="F1061" t="s">
        <v>744</v>
      </c>
      <c r="G1061" s="299"/>
      <c r="H1061" s="255">
        <v>1629</v>
      </c>
      <c r="I1061" s="297" t="s">
        <v>650</v>
      </c>
      <c r="J1061" s="296" t="str">
        <f>IF(ISBLANK(INDEX('Policy Characteristics'!D:D,MATCH($C1061,'Policy Characteristics'!$C:$C,0))),"",INDEX('Policy Characteristics'!D:D,MATCH($C1061,'Policy Characteristics'!$C:$C,0)))</f>
        <v/>
      </c>
      <c r="K1061" s="293" t="str">
        <f>IF(ISBLANK(INDEX('Policy Characteristics'!E:E,MATCH($C1061,'Policy Characteristics'!$C:$C,0))),"",INDEX('Policy Characteristics'!E:E,MATCH($C1061,'Policy Characteristics'!$C:$C,0)))</f>
        <v>cross toggle whether carbon tax affects process emissions</v>
      </c>
      <c r="L1061" s="293">
        <f>IF(ISBLANK(INDEX('Policy Characteristics'!F:F,MATCH($C1061,'Policy Characteristics'!$C:$C,0))),"",INDEX('Policy Characteristics'!F:F,MATCH($C1061,'Policy Characteristics'!$C:$C,0)))</f>
        <v>0</v>
      </c>
      <c r="M1061" s="293">
        <f>IF(ISBLANK(INDEX('Policy Characteristics'!G:G,MATCH($C1061,'Policy Characteristics'!$C:$C,0))),"",INDEX('Policy Characteristics'!G:G,MATCH($C1061,'Policy Characteristics'!$C:$C,0)))</f>
        <v>1</v>
      </c>
      <c r="N1061" s="293">
        <f>IF(ISBLANK(INDEX('Policy Characteristics'!H:H,MATCH($C1061,'Policy Characteristics'!$C:$C,0))),"",INDEX('Policy Characteristics'!H:H,MATCH($C1061,'Policy Characteristics'!$C:$C,0)))</f>
        <v>1</v>
      </c>
      <c r="O1061" s="293" t="str">
        <f>IF(ISBLANK(INDEX('Policy Characteristics'!I:I,MATCH($C1061,'Policy Characteristics'!$C:$C,0))),"",INDEX('Policy Characteristics'!I:I,MATCH($C1061,'Policy Characteristics'!$C:$C,0)))</f>
        <v>on/off</v>
      </c>
      <c r="P1061" s="293"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293" t="str">
        <f>IF(ISBLANK(INDEX('Policy Characteristics'!K:K,MATCH($C1061,'Policy Characteristics'!$C:$C,0))),"",INDEX('Policy Characteristics'!K:K,MATCH($C1061,'Policy Characteristics'!$C:$C,0)))</f>
        <v>fuels.html#carbon-tax</v>
      </c>
      <c r="R1061" s="293" t="str">
        <f>IF(ISBLANK(INDEX('Policy Characteristics'!L:L,MATCH($C1061,'Policy Characteristics'!$C:$C,0))),"",INDEX('Policy Characteristics'!L:L,MATCH($C1061,'Policy Characteristics'!$C:$C,0)))</f>
        <v>carbon-tax.html</v>
      </c>
    </row>
    <row r="1062" spans="1:18" s="275" customFormat="1" x14ac:dyDescent="0.25">
      <c r="A1062" s="293" t="str">
        <f>IF(ISBLANK(INDEX('Policy Characteristics'!A:A,MATCH($C1062,'Policy Characteristics'!$C:$C,0))),"",INDEX('Policy Characteristics'!A:A,MATCH($C1062,'Policy Characteristics'!$C:$C,0)))</f>
        <v>Cross-Sector</v>
      </c>
      <c r="B1062" s="294" t="str">
        <f>IF(ISBLANK(INDEX('Policy Characteristics'!B:B,MATCH($C1062,'Policy Characteristics'!$C:$C,0))),"",INDEX('Policy Characteristics'!B:B,MATCH($C1062,'Policy Characteristics'!$C:$C,0)))</f>
        <v>Exempt Process Emissions from C Tax</v>
      </c>
      <c r="C1062" s="293" t="str">
        <f t="shared" ref="C1062:C1084" si="52">C$1060</f>
        <v>BEPEfCT Boolean Exempt Process Emissions from Carbon Tax</v>
      </c>
      <c r="D1062" s="299" t="s">
        <v>745</v>
      </c>
      <c r="E1062" s="299"/>
      <c r="F1062" t="s">
        <v>746</v>
      </c>
      <c r="G1062" s="299"/>
      <c r="H1062" s="255">
        <v>1630</v>
      </c>
      <c r="I1062" s="297" t="s">
        <v>650</v>
      </c>
      <c r="J1062" s="296" t="str">
        <f>IF(ISBLANK(INDEX('Policy Characteristics'!D:D,MATCH($C1062,'Policy Characteristics'!$C:$C,0))),"",INDEX('Policy Characteristics'!D:D,MATCH($C1062,'Policy Characteristics'!$C:$C,0)))</f>
        <v/>
      </c>
      <c r="K1062" s="293" t="str">
        <f>IF(ISBLANK(INDEX('Policy Characteristics'!E:E,MATCH($C1062,'Policy Characteristics'!$C:$C,0))),"",INDEX('Policy Characteristics'!E:E,MATCH($C1062,'Policy Characteristics'!$C:$C,0)))</f>
        <v>cross toggle whether carbon tax affects process emissions</v>
      </c>
      <c r="L1062" s="293">
        <f>IF(ISBLANK(INDEX('Policy Characteristics'!F:F,MATCH($C1062,'Policy Characteristics'!$C:$C,0))),"",INDEX('Policy Characteristics'!F:F,MATCH($C1062,'Policy Characteristics'!$C:$C,0)))</f>
        <v>0</v>
      </c>
      <c r="M1062" s="293">
        <f>IF(ISBLANK(INDEX('Policy Characteristics'!G:G,MATCH($C1062,'Policy Characteristics'!$C:$C,0))),"",INDEX('Policy Characteristics'!G:G,MATCH($C1062,'Policy Characteristics'!$C:$C,0)))</f>
        <v>1</v>
      </c>
      <c r="N1062" s="293">
        <f>IF(ISBLANK(INDEX('Policy Characteristics'!H:H,MATCH($C1062,'Policy Characteristics'!$C:$C,0))),"",INDEX('Policy Characteristics'!H:H,MATCH($C1062,'Policy Characteristics'!$C:$C,0)))</f>
        <v>1</v>
      </c>
      <c r="O1062" s="293" t="str">
        <f>IF(ISBLANK(INDEX('Policy Characteristics'!I:I,MATCH($C1062,'Policy Characteristics'!$C:$C,0))),"",INDEX('Policy Characteristics'!I:I,MATCH($C1062,'Policy Characteristics'!$C:$C,0)))</f>
        <v>on/off</v>
      </c>
      <c r="P1062" s="293"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293" t="str">
        <f>IF(ISBLANK(INDEX('Policy Characteristics'!K:K,MATCH($C1062,'Policy Characteristics'!$C:$C,0))),"",INDEX('Policy Characteristics'!K:K,MATCH($C1062,'Policy Characteristics'!$C:$C,0)))</f>
        <v>fuels.html#carbon-tax</v>
      </c>
      <c r="R1062" s="293" t="str">
        <f>IF(ISBLANK(INDEX('Policy Characteristics'!L:L,MATCH($C1062,'Policy Characteristics'!$C:$C,0))),"",INDEX('Policy Characteristics'!L:L,MATCH($C1062,'Policy Characteristics'!$C:$C,0)))</f>
        <v>carbon-tax.html</v>
      </c>
    </row>
    <row r="1063" spans="1:18" s="275" customFormat="1" x14ac:dyDescent="0.25">
      <c r="A1063" s="293" t="str">
        <f>IF(ISBLANK(INDEX('Policy Characteristics'!A:A,MATCH($C1063,'Policy Characteristics'!$C:$C,0))),"",INDEX('Policy Characteristics'!A:A,MATCH($C1063,'Policy Characteristics'!$C:$C,0)))</f>
        <v>Cross-Sector</v>
      </c>
      <c r="B1063" s="294" t="str">
        <f>IF(ISBLANK(INDEX('Policy Characteristics'!B:B,MATCH($C1063,'Policy Characteristics'!$C:$C,0))),"",INDEX('Policy Characteristics'!B:B,MATCH($C1063,'Policy Characteristics'!$C:$C,0)))</f>
        <v>Exempt Process Emissions from C Tax</v>
      </c>
      <c r="C1063" s="293" t="str">
        <f t="shared" si="52"/>
        <v>BEPEfCT Boolean Exempt Process Emissions from Carbon Tax</v>
      </c>
      <c r="D1063" s="299" t="s">
        <v>747</v>
      </c>
      <c r="E1063" s="299"/>
      <c r="F1063" t="s">
        <v>748</v>
      </c>
      <c r="G1063" s="299"/>
      <c r="H1063" s="255">
        <v>1631</v>
      </c>
      <c r="I1063" s="297" t="s">
        <v>660</v>
      </c>
      <c r="J1063" s="296" t="str">
        <f>IF(ISBLANK(INDEX('Policy Characteristics'!D:D,MATCH($C1063,'Policy Characteristics'!$C:$C,0))),"",INDEX('Policy Characteristics'!D:D,MATCH($C1063,'Policy Characteristics'!$C:$C,0)))</f>
        <v/>
      </c>
      <c r="K1063" s="293" t="str">
        <f>IF(ISBLANK(INDEX('Policy Characteristics'!E:E,MATCH($C1063,'Policy Characteristics'!$C:$C,0))),"",INDEX('Policy Characteristics'!E:E,MATCH($C1063,'Policy Characteristics'!$C:$C,0)))</f>
        <v>cross toggle whether carbon tax affects process emissions</v>
      </c>
      <c r="L1063" s="293">
        <f>IF(ISBLANK(INDEX('Policy Characteristics'!F:F,MATCH($C1063,'Policy Characteristics'!$C:$C,0))),"",INDEX('Policy Characteristics'!F:F,MATCH($C1063,'Policy Characteristics'!$C:$C,0)))</f>
        <v>0</v>
      </c>
      <c r="M1063" s="293">
        <f>IF(ISBLANK(INDEX('Policy Characteristics'!G:G,MATCH($C1063,'Policy Characteristics'!$C:$C,0))),"",INDEX('Policy Characteristics'!G:G,MATCH($C1063,'Policy Characteristics'!$C:$C,0)))</f>
        <v>1</v>
      </c>
      <c r="N1063" s="293">
        <f>IF(ISBLANK(INDEX('Policy Characteristics'!H:H,MATCH($C1063,'Policy Characteristics'!$C:$C,0))),"",INDEX('Policy Characteristics'!H:H,MATCH($C1063,'Policy Characteristics'!$C:$C,0)))</f>
        <v>1</v>
      </c>
      <c r="O1063" s="293" t="str">
        <f>IF(ISBLANK(INDEX('Policy Characteristics'!I:I,MATCH($C1063,'Policy Characteristics'!$C:$C,0))),"",INDEX('Policy Characteristics'!I:I,MATCH($C1063,'Policy Characteristics'!$C:$C,0)))</f>
        <v>on/off</v>
      </c>
      <c r="P1063" s="293"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293" t="str">
        <f>IF(ISBLANK(INDEX('Policy Characteristics'!K:K,MATCH($C1063,'Policy Characteristics'!$C:$C,0))),"",INDEX('Policy Characteristics'!K:K,MATCH($C1063,'Policy Characteristics'!$C:$C,0)))</f>
        <v>fuels.html#carbon-tax</v>
      </c>
      <c r="R1063" s="293" t="str">
        <f>IF(ISBLANK(INDEX('Policy Characteristics'!L:L,MATCH($C1063,'Policy Characteristics'!$C:$C,0))),"",INDEX('Policy Characteristics'!L:L,MATCH($C1063,'Policy Characteristics'!$C:$C,0)))</f>
        <v>carbon-tax.html</v>
      </c>
    </row>
    <row r="1064" spans="1:18" s="275" customFormat="1" x14ac:dyDescent="0.25">
      <c r="A1064" s="293" t="str">
        <f>IF(ISBLANK(INDEX('Policy Characteristics'!A:A,MATCH($C1064,'Policy Characteristics'!$C:$C,0))),"",INDEX('Policy Characteristics'!A:A,MATCH($C1064,'Policy Characteristics'!$C:$C,0)))</f>
        <v>Cross-Sector</v>
      </c>
      <c r="B1064" s="294" t="str">
        <f>IF(ISBLANK(INDEX('Policy Characteristics'!B:B,MATCH($C1064,'Policy Characteristics'!$C:$C,0))),"",INDEX('Policy Characteristics'!B:B,MATCH($C1064,'Policy Characteristics'!$C:$C,0)))</f>
        <v>Exempt Process Emissions from C Tax</v>
      </c>
      <c r="C1064" s="293" t="str">
        <f t="shared" si="52"/>
        <v>BEPEfCT Boolean Exempt Process Emissions from Carbon Tax</v>
      </c>
      <c r="D1064" s="299" t="s">
        <v>749</v>
      </c>
      <c r="E1064" s="299"/>
      <c r="F1064" t="s">
        <v>750</v>
      </c>
      <c r="G1064" s="299"/>
      <c r="H1064" s="255">
        <v>1632</v>
      </c>
      <c r="I1064" s="297" t="s">
        <v>660</v>
      </c>
      <c r="J1064" s="296" t="str">
        <f>IF(ISBLANK(INDEX('Policy Characteristics'!D:D,MATCH($C1064,'Policy Characteristics'!$C:$C,0))),"",INDEX('Policy Characteristics'!D:D,MATCH($C1064,'Policy Characteristics'!$C:$C,0)))</f>
        <v/>
      </c>
      <c r="K1064" s="293" t="str">
        <f>IF(ISBLANK(INDEX('Policy Characteristics'!E:E,MATCH($C1064,'Policy Characteristics'!$C:$C,0))),"",INDEX('Policy Characteristics'!E:E,MATCH($C1064,'Policy Characteristics'!$C:$C,0)))</f>
        <v>cross toggle whether carbon tax affects process emissions</v>
      </c>
      <c r="L1064" s="293">
        <f>IF(ISBLANK(INDEX('Policy Characteristics'!F:F,MATCH($C1064,'Policy Characteristics'!$C:$C,0))),"",INDEX('Policy Characteristics'!F:F,MATCH($C1064,'Policy Characteristics'!$C:$C,0)))</f>
        <v>0</v>
      </c>
      <c r="M1064" s="293">
        <f>IF(ISBLANK(INDEX('Policy Characteristics'!G:G,MATCH($C1064,'Policy Characteristics'!$C:$C,0))),"",INDEX('Policy Characteristics'!G:G,MATCH($C1064,'Policy Characteristics'!$C:$C,0)))</f>
        <v>1</v>
      </c>
      <c r="N1064" s="293">
        <f>IF(ISBLANK(INDEX('Policy Characteristics'!H:H,MATCH($C1064,'Policy Characteristics'!$C:$C,0))),"",INDEX('Policy Characteristics'!H:H,MATCH($C1064,'Policy Characteristics'!$C:$C,0)))</f>
        <v>1</v>
      </c>
      <c r="O1064" s="293" t="str">
        <f>IF(ISBLANK(INDEX('Policy Characteristics'!I:I,MATCH($C1064,'Policy Characteristics'!$C:$C,0))),"",INDEX('Policy Characteristics'!I:I,MATCH($C1064,'Policy Characteristics'!$C:$C,0)))</f>
        <v>on/off</v>
      </c>
      <c r="P1064" s="293"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293" t="str">
        <f>IF(ISBLANK(INDEX('Policy Characteristics'!K:K,MATCH($C1064,'Policy Characteristics'!$C:$C,0))),"",INDEX('Policy Characteristics'!K:K,MATCH($C1064,'Policy Characteristics'!$C:$C,0)))</f>
        <v>fuels.html#carbon-tax</v>
      </c>
      <c r="R1064" s="293" t="str">
        <f>IF(ISBLANK(INDEX('Policy Characteristics'!L:L,MATCH($C1064,'Policy Characteristics'!$C:$C,0))),"",INDEX('Policy Characteristics'!L:L,MATCH($C1064,'Policy Characteristics'!$C:$C,0)))</f>
        <v>carbon-tax.html</v>
      </c>
    </row>
    <row r="1065" spans="1:18" s="275" customFormat="1" x14ac:dyDescent="0.25">
      <c r="A1065" s="293" t="str">
        <f>IF(ISBLANK(INDEX('Policy Characteristics'!A:A,MATCH($C1065,'Policy Characteristics'!$C:$C,0))),"",INDEX('Policy Characteristics'!A:A,MATCH($C1065,'Policy Characteristics'!$C:$C,0)))</f>
        <v>Cross-Sector</v>
      </c>
      <c r="B1065" s="294" t="str">
        <f>IF(ISBLANK(INDEX('Policy Characteristics'!B:B,MATCH($C1065,'Policy Characteristics'!$C:$C,0))),"",INDEX('Policy Characteristics'!B:B,MATCH($C1065,'Policy Characteristics'!$C:$C,0)))</f>
        <v>Exempt Process Emissions from C Tax</v>
      </c>
      <c r="C1065" s="293" t="str">
        <f t="shared" si="52"/>
        <v>BEPEfCT Boolean Exempt Process Emissions from Carbon Tax</v>
      </c>
      <c r="D1065" s="299" t="s">
        <v>751</v>
      </c>
      <c r="E1065" s="299"/>
      <c r="F1065" t="s">
        <v>752</v>
      </c>
      <c r="G1065" s="299"/>
      <c r="H1065" s="255">
        <v>1633</v>
      </c>
      <c r="I1065" s="297" t="s">
        <v>660</v>
      </c>
      <c r="J1065" s="296" t="str">
        <f>IF(ISBLANK(INDEX('Policy Characteristics'!D:D,MATCH($C1065,'Policy Characteristics'!$C:$C,0))),"",INDEX('Policy Characteristics'!D:D,MATCH($C1065,'Policy Characteristics'!$C:$C,0)))</f>
        <v/>
      </c>
      <c r="K1065" s="293" t="str">
        <f>IF(ISBLANK(INDEX('Policy Characteristics'!E:E,MATCH($C1065,'Policy Characteristics'!$C:$C,0))),"",INDEX('Policy Characteristics'!E:E,MATCH($C1065,'Policy Characteristics'!$C:$C,0)))</f>
        <v>cross toggle whether carbon tax affects process emissions</v>
      </c>
      <c r="L1065" s="293">
        <f>IF(ISBLANK(INDEX('Policy Characteristics'!F:F,MATCH($C1065,'Policy Characteristics'!$C:$C,0))),"",INDEX('Policy Characteristics'!F:F,MATCH($C1065,'Policy Characteristics'!$C:$C,0)))</f>
        <v>0</v>
      </c>
      <c r="M1065" s="293">
        <f>IF(ISBLANK(INDEX('Policy Characteristics'!G:G,MATCH($C1065,'Policy Characteristics'!$C:$C,0))),"",INDEX('Policy Characteristics'!G:G,MATCH($C1065,'Policy Characteristics'!$C:$C,0)))</f>
        <v>1</v>
      </c>
      <c r="N1065" s="293">
        <f>IF(ISBLANK(INDEX('Policy Characteristics'!H:H,MATCH($C1065,'Policy Characteristics'!$C:$C,0))),"",INDEX('Policy Characteristics'!H:H,MATCH($C1065,'Policy Characteristics'!$C:$C,0)))</f>
        <v>1</v>
      </c>
      <c r="O1065" s="293" t="str">
        <f>IF(ISBLANK(INDEX('Policy Characteristics'!I:I,MATCH($C1065,'Policy Characteristics'!$C:$C,0))),"",INDEX('Policy Characteristics'!I:I,MATCH($C1065,'Policy Characteristics'!$C:$C,0)))</f>
        <v>on/off</v>
      </c>
      <c r="P1065" s="293"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293" t="str">
        <f>IF(ISBLANK(INDEX('Policy Characteristics'!K:K,MATCH($C1065,'Policy Characteristics'!$C:$C,0))),"",INDEX('Policy Characteristics'!K:K,MATCH($C1065,'Policy Characteristics'!$C:$C,0)))</f>
        <v>fuels.html#carbon-tax</v>
      </c>
      <c r="R1065" s="293" t="str">
        <f>IF(ISBLANK(INDEX('Policy Characteristics'!L:L,MATCH($C1065,'Policy Characteristics'!$C:$C,0))),"",INDEX('Policy Characteristics'!L:L,MATCH($C1065,'Policy Characteristics'!$C:$C,0)))</f>
        <v>carbon-tax.html</v>
      </c>
    </row>
    <row r="1066" spans="1:18" s="275" customFormat="1" x14ac:dyDescent="0.25">
      <c r="A1066" s="293" t="str">
        <f>IF(ISBLANK(INDEX('Policy Characteristics'!A:A,MATCH($C1066,'Policy Characteristics'!$C:$C,0))),"",INDEX('Policy Characteristics'!A:A,MATCH($C1066,'Policy Characteristics'!$C:$C,0)))</f>
        <v>Cross-Sector</v>
      </c>
      <c r="B1066" s="294" t="str">
        <f>IF(ISBLANK(INDEX('Policy Characteristics'!B:B,MATCH($C1066,'Policy Characteristics'!$C:$C,0))),"",INDEX('Policy Characteristics'!B:B,MATCH($C1066,'Policy Characteristics'!$C:$C,0)))</f>
        <v>Exempt Process Emissions from C Tax</v>
      </c>
      <c r="C1066" s="293" t="str">
        <f t="shared" si="52"/>
        <v>BEPEfCT Boolean Exempt Process Emissions from Carbon Tax</v>
      </c>
      <c r="D1066" s="299" t="s">
        <v>753</v>
      </c>
      <c r="E1066" s="299"/>
      <c r="F1066" t="s">
        <v>754</v>
      </c>
      <c r="G1066" s="299"/>
      <c r="H1066" s="255">
        <v>1634</v>
      </c>
      <c r="I1066" s="297" t="s">
        <v>660</v>
      </c>
      <c r="J1066" s="296" t="str">
        <f>IF(ISBLANK(INDEX('Policy Characteristics'!D:D,MATCH($C1066,'Policy Characteristics'!$C:$C,0))),"",INDEX('Policy Characteristics'!D:D,MATCH($C1066,'Policy Characteristics'!$C:$C,0)))</f>
        <v/>
      </c>
      <c r="K1066" s="293" t="str">
        <f>IF(ISBLANK(INDEX('Policy Characteristics'!E:E,MATCH($C1066,'Policy Characteristics'!$C:$C,0))),"",INDEX('Policy Characteristics'!E:E,MATCH($C1066,'Policy Characteristics'!$C:$C,0)))</f>
        <v>cross toggle whether carbon tax affects process emissions</v>
      </c>
      <c r="L1066" s="293">
        <f>IF(ISBLANK(INDEX('Policy Characteristics'!F:F,MATCH($C1066,'Policy Characteristics'!$C:$C,0))),"",INDEX('Policy Characteristics'!F:F,MATCH($C1066,'Policy Characteristics'!$C:$C,0)))</f>
        <v>0</v>
      </c>
      <c r="M1066" s="293">
        <f>IF(ISBLANK(INDEX('Policy Characteristics'!G:G,MATCH($C1066,'Policy Characteristics'!$C:$C,0))),"",INDEX('Policy Characteristics'!G:G,MATCH($C1066,'Policy Characteristics'!$C:$C,0)))</f>
        <v>1</v>
      </c>
      <c r="N1066" s="293">
        <f>IF(ISBLANK(INDEX('Policy Characteristics'!H:H,MATCH($C1066,'Policy Characteristics'!$C:$C,0))),"",INDEX('Policy Characteristics'!H:H,MATCH($C1066,'Policy Characteristics'!$C:$C,0)))</f>
        <v>1</v>
      </c>
      <c r="O1066" s="293" t="str">
        <f>IF(ISBLANK(INDEX('Policy Characteristics'!I:I,MATCH($C1066,'Policy Characteristics'!$C:$C,0))),"",INDEX('Policy Characteristics'!I:I,MATCH($C1066,'Policy Characteristics'!$C:$C,0)))</f>
        <v>on/off</v>
      </c>
      <c r="P1066" s="293"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293" t="str">
        <f>IF(ISBLANK(INDEX('Policy Characteristics'!K:K,MATCH($C1066,'Policy Characteristics'!$C:$C,0))),"",INDEX('Policy Characteristics'!K:K,MATCH($C1066,'Policy Characteristics'!$C:$C,0)))</f>
        <v>fuels.html#carbon-tax</v>
      </c>
      <c r="R1066" s="293" t="str">
        <f>IF(ISBLANK(INDEX('Policy Characteristics'!L:L,MATCH($C1066,'Policy Characteristics'!$C:$C,0))),"",INDEX('Policy Characteristics'!L:L,MATCH($C1066,'Policy Characteristics'!$C:$C,0)))</f>
        <v>carbon-tax.html</v>
      </c>
    </row>
    <row r="1067" spans="1:18" s="275" customFormat="1" x14ac:dyDescent="0.25">
      <c r="A1067" s="293" t="str">
        <f>IF(ISBLANK(INDEX('Policy Characteristics'!A:A,MATCH($C1067,'Policy Characteristics'!$C:$C,0))),"",INDEX('Policy Characteristics'!A:A,MATCH($C1067,'Policy Characteristics'!$C:$C,0)))</f>
        <v>Cross-Sector</v>
      </c>
      <c r="B1067" s="294" t="str">
        <f>IF(ISBLANK(INDEX('Policy Characteristics'!B:B,MATCH($C1067,'Policy Characteristics'!$C:$C,0))),"",INDEX('Policy Characteristics'!B:B,MATCH($C1067,'Policy Characteristics'!$C:$C,0)))</f>
        <v>Exempt Process Emissions from C Tax</v>
      </c>
      <c r="C1067" s="293" t="str">
        <f t="shared" si="52"/>
        <v>BEPEfCT Boolean Exempt Process Emissions from Carbon Tax</v>
      </c>
      <c r="D1067" s="299" t="s">
        <v>755</v>
      </c>
      <c r="E1067" s="299"/>
      <c r="F1067" t="s">
        <v>756</v>
      </c>
      <c r="G1067" s="299"/>
      <c r="H1067" s="255">
        <v>1635</v>
      </c>
      <c r="I1067" s="297" t="s">
        <v>660</v>
      </c>
      <c r="J1067" s="296" t="str">
        <f>IF(ISBLANK(INDEX('Policy Characteristics'!D:D,MATCH($C1067,'Policy Characteristics'!$C:$C,0))),"",INDEX('Policy Characteristics'!D:D,MATCH($C1067,'Policy Characteristics'!$C:$C,0)))</f>
        <v/>
      </c>
      <c r="K1067" s="293" t="str">
        <f>IF(ISBLANK(INDEX('Policy Characteristics'!E:E,MATCH($C1067,'Policy Characteristics'!$C:$C,0))),"",INDEX('Policy Characteristics'!E:E,MATCH($C1067,'Policy Characteristics'!$C:$C,0)))</f>
        <v>cross toggle whether carbon tax affects process emissions</v>
      </c>
      <c r="L1067" s="293">
        <f>IF(ISBLANK(INDEX('Policy Characteristics'!F:F,MATCH($C1067,'Policy Characteristics'!$C:$C,0))),"",INDEX('Policy Characteristics'!F:F,MATCH($C1067,'Policy Characteristics'!$C:$C,0)))</f>
        <v>0</v>
      </c>
      <c r="M1067" s="293">
        <f>IF(ISBLANK(INDEX('Policy Characteristics'!G:G,MATCH($C1067,'Policy Characteristics'!$C:$C,0))),"",INDEX('Policy Characteristics'!G:G,MATCH($C1067,'Policy Characteristics'!$C:$C,0)))</f>
        <v>1</v>
      </c>
      <c r="N1067" s="293">
        <f>IF(ISBLANK(INDEX('Policy Characteristics'!H:H,MATCH($C1067,'Policy Characteristics'!$C:$C,0))),"",INDEX('Policy Characteristics'!H:H,MATCH($C1067,'Policy Characteristics'!$C:$C,0)))</f>
        <v>1</v>
      </c>
      <c r="O1067" s="293" t="str">
        <f>IF(ISBLANK(INDEX('Policy Characteristics'!I:I,MATCH($C1067,'Policy Characteristics'!$C:$C,0))),"",INDEX('Policy Characteristics'!I:I,MATCH($C1067,'Policy Characteristics'!$C:$C,0)))</f>
        <v>on/off</v>
      </c>
      <c r="P1067" s="293"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293" t="str">
        <f>IF(ISBLANK(INDEX('Policy Characteristics'!K:K,MATCH($C1067,'Policy Characteristics'!$C:$C,0))),"",INDEX('Policy Characteristics'!K:K,MATCH($C1067,'Policy Characteristics'!$C:$C,0)))</f>
        <v>fuels.html#carbon-tax</v>
      </c>
      <c r="R1067" s="293" t="str">
        <f>IF(ISBLANK(INDEX('Policy Characteristics'!L:L,MATCH($C1067,'Policy Characteristics'!$C:$C,0))),"",INDEX('Policy Characteristics'!L:L,MATCH($C1067,'Policy Characteristics'!$C:$C,0)))</f>
        <v>carbon-tax.html</v>
      </c>
    </row>
    <row r="1068" spans="1:18" s="275" customFormat="1" x14ac:dyDescent="0.25">
      <c r="A1068" s="293" t="str">
        <f>IF(ISBLANK(INDEX('Policy Characteristics'!A:A,MATCH($C1068,'Policy Characteristics'!$C:$C,0))),"",INDEX('Policy Characteristics'!A:A,MATCH($C1068,'Policy Characteristics'!$C:$C,0)))</f>
        <v>Cross-Sector</v>
      </c>
      <c r="B1068" s="294" t="str">
        <f>IF(ISBLANK(INDEX('Policy Characteristics'!B:B,MATCH($C1068,'Policy Characteristics'!$C:$C,0))),"",INDEX('Policy Characteristics'!B:B,MATCH($C1068,'Policy Characteristics'!$C:$C,0)))</f>
        <v>Exempt Process Emissions from C Tax</v>
      </c>
      <c r="C1068" s="293" t="str">
        <f t="shared" si="52"/>
        <v>BEPEfCT Boolean Exempt Process Emissions from Carbon Tax</v>
      </c>
      <c r="D1068" s="299" t="s">
        <v>757</v>
      </c>
      <c r="E1068" s="299"/>
      <c r="F1068" t="s">
        <v>758</v>
      </c>
      <c r="G1068" s="299"/>
      <c r="H1068" s="255">
        <v>1636</v>
      </c>
      <c r="I1068" s="297" t="s">
        <v>660</v>
      </c>
      <c r="J1068" s="296" t="str">
        <f>IF(ISBLANK(INDEX('Policy Characteristics'!D:D,MATCH($C1068,'Policy Characteristics'!$C:$C,0))),"",INDEX('Policy Characteristics'!D:D,MATCH($C1068,'Policy Characteristics'!$C:$C,0)))</f>
        <v/>
      </c>
      <c r="K1068" s="293" t="str">
        <f>IF(ISBLANK(INDEX('Policy Characteristics'!E:E,MATCH($C1068,'Policy Characteristics'!$C:$C,0))),"",INDEX('Policy Characteristics'!E:E,MATCH($C1068,'Policy Characteristics'!$C:$C,0)))</f>
        <v>cross toggle whether carbon tax affects process emissions</v>
      </c>
      <c r="L1068" s="293">
        <f>IF(ISBLANK(INDEX('Policy Characteristics'!F:F,MATCH($C1068,'Policy Characteristics'!$C:$C,0))),"",INDEX('Policy Characteristics'!F:F,MATCH($C1068,'Policy Characteristics'!$C:$C,0)))</f>
        <v>0</v>
      </c>
      <c r="M1068" s="293">
        <f>IF(ISBLANK(INDEX('Policy Characteristics'!G:G,MATCH($C1068,'Policy Characteristics'!$C:$C,0))),"",INDEX('Policy Characteristics'!G:G,MATCH($C1068,'Policy Characteristics'!$C:$C,0)))</f>
        <v>1</v>
      </c>
      <c r="N1068" s="293">
        <f>IF(ISBLANK(INDEX('Policy Characteristics'!H:H,MATCH($C1068,'Policy Characteristics'!$C:$C,0))),"",INDEX('Policy Characteristics'!H:H,MATCH($C1068,'Policy Characteristics'!$C:$C,0)))</f>
        <v>1</v>
      </c>
      <c r="O1068" s="293" t="str">
        <f>IF(ISBLANK(INDEX('Policy Characteristics'!I:I,MATCH($C1068,'Policy Characteristics'!$C:$C,0))),"",INDEX('Policy Characteristics'!I:I,MATCH($C1068,'Policy Characteristics'!$C:$C,0)))</f>
        <v>on/off</v>
      </c>
      <c r="P1068" s="293"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293" t="str">
        <f>IF(ISBLANK(INDEX('Policy Characteristics'!K:K,MATCH($C1068,'Policy Characteristics'!$C:$C,0))),"",INDEX('Policy Characteristics'!K:K,MATCH($C1068,'Policy Characteristics'!$C:$C,0)))</f>
        <v>fuels.html#carbon-tax</v>
      </c>
      <c r="R1068" s="293" t="str">
        <f>IF(ISBLANK(INDEX('Policy Characteristics'!L:L,MATCH($C1068,'Policy Characteristics'!$C:$C,0))),"",INDEX('Policy Characteristics'!L:L,MATCH($C1068,'Policy Characteristics'!$C:$C,0)))</f>
        <v>carbon-tax.html</v>
      </c>
    </row>
    <row r="1069" spans="1:18" s="275" customFormat="1" x14ac:dyDescent="0.25">
      <c r="A1069" s="293" t="str">
        <f>IF(ISBLANK(INDEX('Policy Characteristics'!A:A,MATCH($C1069,'Policy Characteristics'!$C:$C,0))),"",INDEX('Policy Characteristics'!A:A,MATCH($C1069,'Policy Characteristics'!$C:$C,0)))</f>
        <v>Cross-Sector</v>
      </c>
      <c r="B1069" s="294" t="str">
        <f>IF(ISBLANK(INDEX('Policy Characteristics'!B:B,MATCH($C1069,'Policy Characteristics'!$C:$C,0))),"",INDEX('Policy Characteristics'!B:B,MATCH($C1069,'Policy Characteristics'!$C:$C,0)))</f>
        <v>Exempt Process Emissions from C Tax</v>
      </c>
      <c r="C1069" s="293" t="str">
        <f t="shared" si="52"/>
        <v>BEPEfCT Boolean Exempt Process Emissions from Carbon Tax</v>
      </c>
      <c r="D1069" s="299" t="s">
        <v>759</v>
      </c>
      <c r="E1069" s="299"/>
      <c r="F1069" t="s">
        <v>760</v>
      </c>
      <c r="G1069" s="299"/>
      <c r="H1069" s="255">
        <v>1637</v>
      </c>
      <c r="I1069" s="297" t="s">
        <v>650</v>
      </c>
      <c r="J1069" s="296" t="str">
        <f>IF(ISBLANK(INDEX('Policy Characteristics'!D:D,MATCH($C1069,'Policy Characteristics'!$C:$C,0))),"",INDEX('Policy Characteristics'!D:D,MATCH($C1069,'Policy Characteristics'!$C:$C,0)))</f>
        <v/>
      </c>
      <c r="K1069" s="293" t="str">
        <f>IF(ISBLANK(INDEX('Policy Characteristics'!E:E,MATCH($C1069,'Policy Characteristics'!$C:$C,0))),"",INDEX('Policy Characteristics'!E:E,MATCH($C1069,'Policy Characteristics'!$C:$C,0)))</f>
        <v>cross toggle whether carbon tax affects process emissions</v>
      </c>
      <c r="L1069" s="293">
        <f>IF(ISBLANK(INDEX('Policy Characteristics'!F:F,MATCH($C1069,'Policy Characteristics'!$C:$C,0))),"",INDEX('Policy Characteristics'!F:F,MATCH($C1069,'Policy Characteristics'!$C:$C,0)))</f>
        <v>0</v>
      </c>
      <c r="M1069" s="293">
        <f>IF(ISBLANK(INDEX('Policy Characteristics'!G:G,MATCH($C1069,'Policy Characteristics'!$C:$C,0))),"",INDEX('Policy Characteristics'!G:G,MATCH($C1069,'Policy Characteristics'!$C:$C,0)))</f>
        <v>1</v>
      </c>
      <c r="N1069" s="293">
        <f>IF(ISBLANK(INDEX('Policy Characteristics'!H:H,MATCH($C1069,'Policy Characteristics'!$C:$C,0))),"",INDEX('Policy Characteristics'!H:H,MATCH($C1069,'Policy Characteristics'!$C:$C,0)))</f>
        <v>1</v>
      </c>
      <c r="O1069" s="293" t="str">
        <f>IF(ISBLANK(INDEX('Policy Characteristics'!I:I,MATCH($C1069,'Policy Characteristics'!$C:$C,0))),"",INDEX('Policy Characteristics'!I:I,MATCH($C1069,'Policy Characteristics'!$C:$C,0)))</f>
        <v>on/off</v>
      </c>
      <c r="P1069" s="293"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293" t="str">
        <f>IF(ISBLANK(INDEX('Policy Characteristics'!K:K,MATCH($C1069,'Policy Characteristics'!$C:$C,0))),"",INDEX('Policy Characteristics'!K:K,MATCH($C1069,'Policy Characteristics'!$C:$C,0)))</f>
        <v>fuels.html#carbon-tax</v>
      </c>
      <c r="R1069" s="293" t="str">
        <f>IF(ISBLANK(INDEX('Policy Characteristics'!L:L,MATCH($C1069,'Policy Characteristics'!$C:$C,0))),"",INDEX('Policy Characteristics'!L:L,MATCH($C1069,'Policy Characteristics'!$C:$C,0)))</f>
        <v>carbon-tax.html</v>
      </c>
    </row>
    <row r="1070" spans="1:18" s="275" customFormat="1" x14ac:dyDescent="0.25">
      <c r="A1070" s="293" t="str">
        <f>IF(ISBLANK(INDEX('Policy Characteristics'!A:A,MATCH($C1070,'Policy Characteristics'!$C:$C,0))),"",INDEX('Policy Characteristics'!A:A,MATCH($C1070,'Policy Characteristics'!$C:$C,0)))</f>
        <v>Cross-Sector</v>
      </c>
      <c r="B1070" s="294" t="str">
        <f>IF(ISBLANK(INDEX('Policy Characteristics'!B:B,MATCH($C1070,'Policy Characteristics'!$C:$C,0))),"",INDEX('Policy Characteristics'!B:B,MATCH($C1070,'Policy Characteristics'!$C:$C,0)))</f>
        <v>Exempt Process Emissions from C Tax</v>
      </c>
      <c r="C1070" s="293" t="str">
        <f t="shared" si="52"/>
        <v>BEPEfCT Boolean Exempt Process Emissions from Carbon Tax</v>
      </c>
      <c r="D1070" s="299" t="s">
        <v>761</v>
      </c>
      <c r="E1070" s="299"/>
      <c r="F1070" t="s">
        <v>762</v>
      </c>
      <c r="G1070" s="299"/>
      <c r="H1070" s="255">
        <v>1638</v>
      </c>
      <c r="I1070" s="297" t="s">
        <v>660</v>
      </c>
      <c r="J1070" s="296" t="str">
        <f>IF(ISBLANK(INDEX('Policy Characteristics'!D:D,MATCH($C1070,'Policy Characteristics'!$C:$C,0))),"",INDEX('Policy Characteristics'!D:D,MATCH($C1070,'Policy Characteristics'!$C:$C,0)))</f>
        <v/>
      </c>
      <c r="K1070" s="293" t="str">
        <f>IF(ISBLANK(INDEX('Policy Characteristics'!E:E,MATCH($C1070,'Policy Characteristics'!$C:$C,0))),"",INDEX('Policy Characteristics'!E:E,MATCH($C1070,'Policy Characteristics'!$C:$C,0)))</f>
        <v>cross toggle whether carbon tax affects process emissions</v>
      </c>
      <c r="L1070" s="293">
        <f>IF(ISBLANK(INDEX('Policy Characteristics'!F:F,MATCH($C1070,'Policy Characteristics'!$C:$C,0))),"",INDEX('Policy Characteristics'!F:F,MATCH($C1070,'Policy Characteristics'!$C:$C,0)))</f>
        <v>0</v>
      </c>
      <c r="M1070" s="293">
        <f>IF(ISBLANK(INDEX('Policy Characteristics'!G:G,MATCH($C1070,'Policy Characteristics'!$C:$C,0))),"",INDEX('Policy Characteristics'!G:G,MATCH($C1070,'Policy Characteristics'!$C:$C,0)))</f>
        <v>1</v>
      </c>
      <c r="N1070" s="293">
        <f>IF(ISBLANK(INDEX('Policy Characteristics'!H:H,MATCH($C1070,'Policy Characteristics'!$C:$C,0))),"",INDEX('Policy Characteristics'!H:H,MATCH($C1070,'Policy Characteristics'!$C:$C,0)))</f>
        <v>1</v>
      </c>
      <c r="O1070" s="293" t="str">
        <f>IF(ISBLANK(INDEX('Policy Characteristics'!I:I,MATCH($C1070,'Policy Characteristics'!$C:$C,0))),"",INDEX('Policy Characteristics'!I:I,MATCH($C1070,'Policy Characteristics'!$C:$C,0)))</f>
        <v>on/off</v>
      </c>
      <c r="P1070" s="293"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293" t="str">
        <f>IF(ISBLANK(INDEX('Policy Characteristics'!K:K,MATCH($C1070,'Policy Characteristics'!$C:$C,0))),"",INDEX('Policy Characteristics'!K:K,MATCH($C1070,'Policy Characteristics'!$C:$C,0)))</f>
        <v>fuels.html#carbon-tax</v>
      </c>
      <c r="R1070" s="293" t="str">
        <f>IF(ISBLANK(INDEX('Policy Characteristics'!L:L,MATCH($C1070,'Policy Characteristics'!$C:$C,0))),"",INDEX('Policy Characteristics'!L:L,MATCH($C1070,'Policy Characteristics'!$C:$C,0)))</f>
        <v>carbon-tax.html</v>
      </c>
    </row>
    <row r="1071" spans="1:18" s="275" customFormat="1" x14ac:dyDescent="0.25">
      <c r="A1071" s="293" t="str">
        <f>IF(ISBLANK(INDEX('Policy Characteristics'!A:A,MATCH($C1071,'Policy Characteristics'!$C:$C,0))),"",INDEX('Policy Characteristics'!A:A,MATCH($C1071,'Policy Characteristics'!$C:$C,0)))</f>
        <v>Cross-Sector</v>
      </c>
      <c r="B1071" s="294" t="str">
        <f>IF(ISBLANK(INDEX('Policy Characteristics'!B:B,MATCH($C1071,'Policy Characteristics'!$C:$C,0))),"",INDEX('Policy Characteristics'!B:B,MATCH($C1071,'Policy Characteristics'!$C:$C,0)))</f>
        <v>Exempt Process Emissions from C Tax</v>
      </c>
      <c r="C1071" s="293" t="str">
        <f t="shared" si="52"/>
        <v>BEPEfCT Boolean Exempt Process Emissions from Carbon Tax</v>
      </c>
      <c r="D1071" s="299" t="s">
        <v>763</v>
      </c>
      <c r="E1071" s="299"/>
      <c r="F1071" t="s">
        <v>764</v>
      </c>
      <c r="G1071" s="299"/>
      <c r="H1071" s="255">
        <v>1639</v>
      </c>
      <c r="I1071" s="297" t="s">
        <v>660</v>
      </c>
      <c r="J1071" s="296" t="str">
        <f>IF(ISBLANK(INDEX('Policy Characteristics'!D:D,MATCH($C1071,'Policy Characteristics'!$C:$C,0))),"",INDEX('Policy Characteristics'!D:D,MATCH($C1071,'Policy Characteristics'!$C:$C,0)))</f>
        <v/>
      </c>
      <c r="K1071" s="293" t="str">
        <f>IF(ISBLANK(INDEX('Policy Characteristics'!E:E,MATCH($C1071,'Policy Characteristics'!$C:$C,0))),"",INDEX('Policy Characteristics'!E:E,MATCH($C1071,'Policy Characteristics'!$C:$C,0)))</f>
        <v>cross toggle whether carbon tax affects process emissions</v>
      </c>
      <c r="L1071" s="293">
        <f>IF(ISBLANK(INDEX('Policy Characteristics'!F:F,MATCH($C1071,'Policy Characteristics'!$C:$C,0))),"",INDEX('Policy Characteristics'!F:F,MATCH($C1071,'Policy Characteristics'!$C:$C,0)))</f>
        <v>0</v>
      </c>
      <c r="M1071" s="293">
        <f>IF(ISBLANK(INDEX('Policy Characteristics'!G:G,MATCH($C1071,'Policy Characteristics'!$C:$C,0))),"",INDEX('Policy Characteristics'!G:G,MATCH($C1071,'Policy Characteristics'!$C:$C,0)))</f>
        <v>1</v>
      </c>
      <c r="N1071" s="293">
        <f>IF(ISBLANK(INDEX('Policy Characteristics'!H:H,MATCH($C1071,'Policy Characteristics'!$C:$C,0))),"",INDEX('Policy Characteristics'!H:H,MATCH($C1071,'Policy Characteristics'!$C:$C,0)))</f>
        <v>1</v>
      </c>
      <c r="O1071" s="293" t="str">
        <f>IF(ISBLANK(INDEX('Policy Characteristics'!I:I,MATCH($C1071,'Policy Characteristics'!$C:$C,0))),"",INDEX('Policy Characteristics'!I:I,MATCH($C1071,'Policy Characteristics'!$C:$C,0)))</f>
        <v>on/off</v>
      </c>
      <c r="P1071" s="293"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293" t="str">
        <f>IF(ISBLANK(INDEX('Policy Characteristics'!K:K,MATCH($C1071,'Policy Characteristics'!$C:$C,0))),"",INDEX('Policy Characteristics'!K:K,MATCH($C1071,'Policy Characteristics'!$C:$C,0)))</f>
        <v>fuels.html#carbon-tax</v>
      </c>
      <c r="R1071" s="293" t="str">
        <f>IF(ISBLANK(INDEX('Policy Characteristics'!L:L,MATCH($C1071,'Policy Characteristics'!$C:$C,0))),"",INDEX('Policy Characteristics'!L:L,MATCH($C1071,'Policy Characteristics'!$C:$C,0)))</f>
        <v>carbon-tax.html</v>
      </c>
    </row>
    <row r="1072" spans="1:18" s="275" customFormat="1" x14ac:dyDescent="0.25">
      <c r="A1072" s="293" t="str">
        <f>IF(ISBLANK(INDEX('Policy Characteristics'!A:A,MATCH($C1072,'Policy Characteristics'!$C:$C,0))),"",INDEX('Policy Characteristics'!A:A,MATCH($C1072,'Policy Characteristics'!$C:$C,0)))</f>
        <v>Cross-Sector</v>
      </c>
      <c r="B1072" s="294" t="str">
        <f>IF(ISBLANK(INDEX('Policy Characteristics'!B:B,MATCH($C1072,'Policy Characteristics'!$C:$C,0))),"",INDEX('Policy Characteristics'!B:B,MATCH($C1072,'Policy Characteristics'!$C:$C,0)))</f>
        <v>Exempt Process Emissions from C Tax</v>
      </c>
      <c r="C1072" s="293" t="str">
        <f t="shared" si="52"/>
        <v>BEPEfCT Boolean Exempt Process Emissions from Carbon Tax</v>
      </c>
      <c r="D1072" s="299" t="s">
        <v>765</v>
      </c>
      <c r="E1072" s="299"/>
      <c r="F1072" t="s">
        <v>766</v>
      </c>
      <c r="G1072" s="299"/>
      <c r="H1072" s="255">
        <v>1640</v>
      </c>
      <c r="I1072" s="297" t="s">
        <v>660</v>
      </c>
      <c r="J1072" s="296" t="str">
        <f>IF(ISBLANK(INDEX('Policy Characteristics'!D:D,MATCH($C1072,'Policy Characteristics'!$C:$C,0))),"",INDEX('Policy Characteristics'!D:D,MATCH($C1072,'Policy Characteristics'!$C:$C,0)))</f>
        <v/>
      </c>
      <c r="K1072" s="293" t="str">
        <f>IF(ISBLANK(INDEX('Policy Characteristics'!E:E,MATCH($C1072,'Policy Characteristics'!$C:$C,0))),"",INDEX('Policy Characteristics'!E:E,MATCH($C1072,'Policy Characteristics'!$C:$C,0)))</f>
        <v>cross toggle whether carbon tax affects process emissions</v>
      </c>
      <c r="L1072" s="293">
        <f>IF(ISBLANK(INDEX('Policy Characteristics'!F:F,MATCH($C1072,'Policy Characteristics'!$C:$C,0))),"",INDEX('Policy Characteristics'!F:F,MATCH($C1072,'Policy Characteristics'!$C:$C,0)))</f>
        <v>0</v>
      </c>
      <c r="M1072" s="293">
        <f>IF(ISBLANK(INDEX('Policy Characteristics'!G:G,MATCH($C1072,'Policy Characteristics'!$C:$C,0))),"",INDEX('Policy Characteristics'!G:G,MATCH($C1072,'Policy Characteristics'!$C:$C,0)))</f>
        <v>1</v>
      </c>
      <c r="N1072" s="293">
        <f>IF(ISBLANK(INDEX('Policy Characteristics'!H:H,MATCH($C1072,'Policy Characteristics'!$C:$C,0))),"",INDEX('Policy Characteristics'!H:H,MATCH($C1072,'Policy Characteristics'!$C:$C,0)))</f>
        <v>1</v>
      </c>
      <c r="O1072" s="293" t="str">
        <f>IF(ISBLANK(INDEX('Policy Characteristics'!I:I,MATCH($C1072,'Policy Characteristics'!$C:$C,0))),"",INDEX('Policy Characteristics'!I:I,MATCH($C1072,'Policy Characteristics'!$C:$C,0)))</f>
        <v>on/off</v>
      </c>
      <c r="P1072" s="293"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293" t="str">
        <f>IF(ISBLANK(INDEX('Policy Characteristics'!K:K,MATCH($C1072,'Policy Characteristics'!$C:$C,0))),"",INDEX('Policy Characteristics'!K:K,MATCH($C1072,'Policy Characteristics'!$C:$C,0)))</f>
        <v>fuels.html#carbon-tax</v>
      </c>
      <c r="R1072" s="293" t="str">
        <f>IF(ISBLANK(INDEX('Policy Characteristics'!L:L,MATCH($C1072,'Policy Characteristics'!$C:$C,0))),"",INDEX('Policy Characteristics'!L:L,MATCH($C1072,'Policy Characteristics'!$C:$C,0)))</f>
        <v>carbon-tax.html</v>
      </c>
    </row>
    <row r="1073" spans="1:18" s="275" customFormat="1" x14ac:dyDescent="0.25">
      <c r="A1073" s="293" t="str">
        <f>IF(ISBLANK(INDEX('Policy Characteristics'!A:A,MATCH($C1073,'Policy Characteristics'!$C:$C,0))),"",INDEX('Policy Characteristics'!A:A,MATCH($C1073,'Policy Characteristics'!$C:$C,0)))</f>
        <v>Cross-Sector</v>
      </c>
      <c r="B1073" s="294" t="str">
        <f>IF(ISBLANK(INDEX('Policy Characteristics'!B:B,MATCH($C1073,'Policy Characteristics'!$C:$C,0))),"",INDEX('Policy Characteristics'!B:B,MATCH($C1073,'Policy Characteristics'!$C:$C,0)))</f>
        <v>Exempt Process Emissions from C Tax</v>
      </c>
      <c r="C1073" s="293" t="str">
        <f t="shared" si="52"/>
        <v>BEPEfCT Boolean Exempt Process Emissions from Carbon Tax</v>
      </c>
      <c r="D1073" s="299" t="s">
        <v>767</v>
      </c>
      <c r="E1073" s="299"/>
      <c r="F1073" t="s">
        <v>768</v>
      </c>
      <c r="G1073" s="299"/>
      <c r="H1073" s="255">
        <v>1641</v>
      </c>
      <c r="I1073" s="297" t="s">
        <v>660</v>
      </c>
      <c r="J1073" s="296" t="str">
        <f>IF(ISBLANK(INDEX('Policy Characteristics'!D:D,MATCH($C1073,'Policy Characteristics'!$C:$C,0))),"",INDEX('Policy Characteristics'!D:D,MATCH($C1073,'Policy Characteristics'!$C:$C,0)))</f>
        <v/>
      </c>
      <c r="K1073" s="293" t="str">
        <f>IF(ISBLANK(INDEX('Policy Characteristics'!E:E,MATCH($C1073,'Policy Characteristics'!$C:$C,0))),"",INDEX('Policy Characteristics'!E:E,MATCH($C1073,'Policy Characteristics'!$C:$C,0)))</f>
        <v>cross toggle whether carbon tax affects process emissions</v>
      </c>
      <c r="L1073" s="293">
        <f>IF(ISBLANK(INDEX('Policy Characteristics'!F:F,MATCH($C1073,'Policy Characteristics'!$C:$C,0))),"",INDEX('Policy Characteristics'!F:F,MATCH($C1073,'Policy Characteristics'!$C:$C,0)))</f>
        <v>0</v>
      </c>
      <c r="M1073" s="293">
        <f>IF(ISBLANK(INDEX('Policy Characteristics'!G:G,MATCH($C1073,'Policy Characteristics'!$C:$C,0))),"",INDEX('Policy Characteristics'!G:G,MATCH($C1073,'Policy Characteristics'!$C:$C,0)))</f>
        <v>1</v>
      </c>
      <c r="N1073" s="293">
        <f>IF(ISBLANK(INDEX('Policy Characteristics'!H:H,MATCH($C1073,'Policy Characteristics'!$C:$C,0))),"",INDEX('Policy Characteristics'!H:H,MATCH($C1073,'Policy Characteristics'!$C:$C,0)))</f>
        <v>1</v>
      </c>
      <c r="O1073" s="293" t="str">
        <f>IF(ISBLANK(INDEX('Policy Characteristics'!I:I,MATCH($C1073,'Policy Characteristics'!$C:$C,0))),"",INDEX('Policy Characteristics'!I:I,MATCH($C1073,'Policy Characteristics'!$C:$C,0)))</f>
        <v>on/off</v>
      </c>
      <c r="P1073" s="293"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293" t="str">
        <f>IF(ISBLANK(INDEX('Policy Characteristics'!K:K,MATCH($C1073,'Policy Characteristics'!$C:$C,0))),"",INDEX('Policy Characteristics'!K:K,MATCH($C1073,'Policy Characteristics'!$C:$C,0)))</f>
        <v>fuels.html#carbon-tax</v>
      </c>
      <c r="R1073" s="293" t="str">
        <f>IF(ISBLANK(INDEX('Policy Characteristics'!L:L,MATCH($C1073,'Policy Characteristics'!$C:$C,0))),"",INDEX('Policy Characteristics'!L:L,MATCH($C1073,'Policy Characteristics'!$C:$C,0)))</f>
        <v>carbon-tax.html</v>
      </c>
    </row>
    <row r="1074" spans="1:18" s="275" customFormat="1" x14ac:dyDescent="0.25">
      <c r="A1074" s="293" t="str">
        <f>IF(ISBLANK(INDEX('Policy Characteristics'!A:A,MATCH($C1074,'Policy Characteristics'!$C:$C,0))),"",INDEX('Policy Characteristics'!A:A,MATCH($C1074,'Policy Characteristics'!$C:$C,0)))</f>
        <v>Cross-Sector</v>
      </c>
      <c r="B1074" s="294" t="str">
        <f>IF(ISBLANK(INDEX('Policy Characteristics'!B:B,MATCH($C1074,'Policy Characteristics'!$C:$C,0))),"",INDEX('Policy Characteristics'!B:B,MATCH($C1074,'Policy Characteristics'!$C:$C,0)))</f>
        <v>Exempt Process Emissions from C Tax</v>
      </c>
      <c r="C1074" s="293" t="str">
        <f t="shared" si="52"/>
        <v>BEPEfCT Boolean Exempt Process Emissions from Carbon Tax</v>
      </c>
      <c r="D1074" s="299" t="s">
        <v>769</v>
      </c>
      <c r="E1074" s="299"/>
      <c r="F1074" t="s">
        <v>770</v>
      </c>
      <c r="G1074" s="299"/>
      <c r="H1074" s="255">
        <v>1642</v>
      </c>
      <c r="I1074" s="297" t="s">
        <v>660</v>
      </c>
      <c r="J1074" s="296" t="str">
        <f>IF(ISBLANK(INDEX('Policy Characteristics'!D:D,MATCH($C1074,'Policy Characteristics'!$C:$C,0))),"",INDEX('Policy Characteristics'!D:D,MATCH($C1074,'Policy Characteristics'!$C:$C,0)))</f>
        <v/>
      </c>
      <c r="K1074" s="293" t="str">
        <f>IF(ISBLANK(INDEX('Policy Characteristics'!E:E,MATCH($C1074,'Policy Characteristics'!$C:$C,0))),"",INDEX('Policy Characteristics'!E:E,MATCH($C1074,'Policy Characteristics'!$C:$C,0)))</f>
        <v>cross toggle whether carbon tax affects process emissions</v>
      </c>
      <c r="L1074" s="293">
        <f>IF(ISBLANK(INDEX('Policy Characteristics'!F:F,MATCH($C1074,'Policy Characteristics'!$C:$C,0))),"",INDEX('Policy Characteristics'!F:F,MATCH($C1074,'Policy Characteristics'!$C:$C,0)))</f>
        <v>0</v>
      </c>
      <c r="M1074" s="293">
        <f>IF(ISBLANK(INDEX('Policy Characteristics'!G:G,MATCH($C1074,'Policy Characteristics'!$C:$C,0))),"",INDEX('Policy Characteristics'!G:G,MATCH($C1074,'Policy Characteristics'!$C:$C,0)))</f>
        <v>1</v>
      </c>
      <c r="N1074" s="293">
        <f>IF(ISBLANK(INDEX('Policy Characteristics'!H:H,MATCH($C1074,'Policy Characteristics'!$C:$C,0))),"",INDEX('Policy Characteristics'!H:H,MATCH($C1074,'Policy Characteristics'!$C:$C,0)))</f>
        <v>1</v>
      </c>
      <c r="O1074" s="293" t="str">
        <f>IF(ISBLANK(INDEX('Policy Characteristics'!I:I,MATCH($C1074,'Policy Characteristics'!$C:$C,0))),"",INDEX('Policy Characteristics'!I:I,MATCH($C1074,'Policy Characteristics'!$C:$C,0)))</f>
        <v>on/off</v>
      </c>
      <c r="P1074" s="293"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4" s="293" t="str">
        <f>IF(ISBLANK(INDEX('Policy Characteristics'!K:K,MATCH($C1074,'Policy Characteristics'!$C:$C,0))),"",INDEX('Policy Characteristics'!K:K,MATCH($C1074,'Policy Characteristics'!$C:$C,0)))</f>
        <v>fuels.html#carbon-tax</v>
      </c>
      <c r="R1074" s="293" t="str">
        <f>IF(ISBLANK(INDEX('Policy Characteristics'!L:L,MATCH($C1074,'Policy Characteristics'!$C:$C,0))),"",INDEX('Policy Characteristics'!L:L,MATCH($C1074,'Policy Characteristics'!$C:$C,0)))</f>
        <v>carbon-tax.html</v>
      </c>
    </row>
    <row r="1075" spans="1:18" s="275" customFormat="1" x14ac:dyDescent="0.25">
      <c r="A1075" s="293" t="str">
        <f>IF(ISBLANK(INDEX('Policy Characteristics'!A:A,MATCH($C1075,'Policy Characteristics'!$C:$C,0))),"",INDEX('Policy Characteristics'!A:A,MATCH($C1075,'Policy Characteristics'!$C:$C,0)))</f>
        <v>Cross-Sector</v>
      </c>
      <c r="B1075" s="294" t="str">
        <f>IF(ISBLANK(INDEX('Policy Characteristics'!B:B,MATCH($C1075,'Policy Characteristics'!$C:$C,0))),"",INDEX('Policy Characteristics'!B:B,MATCH($C1075,'Policy Characteristics'!$C:$C,0)))</f>
        <v>Exempt Process Emissions from C Tax</v>
      </c>
      <c r="C1075" s="293" t="str">
        <f t="shared" si="52"/>
        <v>BEPEfCT Boolean Exempt Process Emissions from Carbon Tax</v>
      </c>
      <c r="D1075" s="299" t="s">
        <v>771</v>
      </c>
      <c r="E1075" s="299"/>
      <c r="F1075" t="s">
        <v>772</v>
      </c>
      <c r="G1075" s="299"/>
      <c r="H1075" s="255">
        <v>1643</v>
      </c>
      <c r="I1075" s="297" t="s">
        <v>660</v>
      </c>
      <c r="J1075" s="296" t="str">
        <f>IF(ISBLANK(INDEX('Policy Characteristics'!D:D,MATCH($C1075,'Policy Characteristics'!$C:$C,0))),"",INDEX('Policy Characteristics'!D:D,MATCH($C1075,'Policy Characteristics'!$C:$C,0)))</f>
        <v/>
      </c>
      <c r="K1075" s="293" t="str">
        <f>IF(ISBLANK(INDEX('Policy Characteristics'!E:E,MATCH($C1075,'Policy Characteristics'!$C:$C,0))),"",INDEX('Policy Characteristics'!E:E,MATCH($C1075,'Policy Characteristics'!$C:$C,0)))</f>
        <v>cross toggle whether carbon tax affects process emissions</v>
      </c>
      <c r="L1075" s="293">
        <f>IF(ISBLANK(INDEX('Policy Characteristics'!F:F,MATCH($C1075,'Policy Characteristics'!$C:$C,0))),"",INDEX('Policy Characteristics'!F:F,MATCH($C1075,'Policy Characteristics'!$C:$C,0)))</f>
        <v>0</v>
      </c>
      <c r="M1075" s="293">
        <f>IF(ISBLANK(INDEX('Policy Characteristics'!G:G,MATCH($C1075,'Policy Characteristics'!$C:$C,0))),"",INDEX('Policy Characteristics'!G:G,MATCH($C1075,'Policy Characteristics'!$C:$C,0)))</f>
        <v>1</v>
      </c>
      <c r="N1075" s="293">
        <f>IF(ISBLANK(INDEX('Policy Characteristics'!H:H,MATCH($C1075,'Policy Characteristics'!$C:$C,0))),"",INDEX('Policy Characteristics'!H:H,MATCH($C1075,'Policy Characteristics'!$C:$C,0)))</f>
        <v>1</v>
      </c>
      <c r="O1075" s="293" t="str">
        <f>IF(ISBLANK(INDEX('Policy Characteristics'!I:I,MATCH($C1075,'Policy Characteristics'!$C:$C,0))),"",INDEX('Policy Characteristics'!I:I,MATCH($C1075,'Policy Characteristics'!$C:$C,0)))</f>
        <v>on/off</v>
      </c>
      <c r="P1075" s="293"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5" s="293" t="str">
        <f>IF(ISBLANK(INDEX('Policy Characteristics'!K:K,MATCH($C1075,'Policy Characteristics'!$C:$C,0))),"",INDEX('Policy Characteristics'!K:K,MATCH($C1075,'Policy Characteristics'!$C:$C,0)))</f>
        <v>fuels.html#carbon-tax</v>
      </c>
      <c r="R1075" s="293" t="str">
        <f>IF(ISBLANK(INDEX('Policy Characteristics'!L:L,MATCH($C1075,'Policy Characteristics'!$C:$C,0))),"",INDEX('Policy Characteristics'!L:L,MATCH($C1075,'Policy Characteristics'!$C:$C,0)))</f>
        <v>carbon-tax.html</v>
      </c>
    </row>
    <row r="1076" spans="1:18" s="275" customFormat="1" x14ac:dyDescent="0.25">
      <c r="A1076" s="293" t="str">
        <f>IF(ISBLANK(INDEX('Policy Characteristics'!A:A,MATCH($C1076,'Policy Characteristics'!$C:$C,0))),"",INDEX('Policy Characteristics'!A:A,MATCH($C1076,'Policy Characteristics'!$C:$C,0)))</f>
        <v>Cross-Sector</v>
      </c>
      <c r="B1076" s="294" t="str">
        <f>IF(ISBLANK(INDEX('Policy Characteristics'!B:B,MATCH($C1076,'Policy Characteristics'!$C:$C,0))),"",INDEX('Policy Characteristics'!B:B,MATCH($C1076,'Policy Characteristics'!$C:$C,0)))</f>
        <v>Exempt Process Emissions from C Tax</v>
      </c>
      <c r="C1076" s="293" t="str">
        <f t="shared" si="52"/>
        <v>BEPEfCT Boolean Exempt Process Emissions from Carbon Tax</v>
      </c>
      <c r="D1076" s="299" t="s">
        <v>773</v>
      </c>
      <c r="E1076" s="299"/>
      <c r="F1076" t="s">
        <v>774</v>
      </c>
      <c r="G1076" s="299"/>
      <c r="H1076" s="255">
        <v>1644</v>
      </c>
      <c r="I1076" s="297" t="s">
        <v>660</v>
      </c>
      <c r="J1076" s="296" t="str">
        <f>IF(ISBLANK(INDEX('Policy Characteristics'!D:D,MATCH($C1076,'Policy Characteristics'!$C:$C,0))),"",INDEX('Policy Characteristics'!D:D,MATCH($C1076,'Policy Characteristics'!$C:$C,0)))</f>
        <v/>
      </c>
      <c r="K1076" s="293" t="str">
        <f>IF(ISBLANK(INDEX('Policy Characteristics'!E:E,MATCH($C1076,'Policy Characteristics'!$C:$C,0))),"",INDEX('Policy Characteristics'!E:E,MATCH($C1076,'Policy Characteristics'!$C:$C,0)))</f>
        <v>cross toggle whether carbon tax affects process emissions</v>
      </c>
      <c r="L1076" s="293">
        <f>IF(ISBLANK(INDEX('Policy Characteristics'!F:F,MATCH($C1076,'Policy Characteristics'!$C:$C,0))),"",INDEX('Policy Characteristics'!F:F,MATCH($C1076,'Policy Characteristics'!$C:$C,0)))</f>
        <v>0</v>
      </c>
      <c r="M1076" s="293">
        <f>IF(ISBLANK(INDEX('Policy Characteristics'!G:G,MATCH($C1076,'Policy Characteristics'!$C:$C,0))),"",INDEX('Policy Characteristics'!G:G,MATCH($C1076,'Policy Characteristics'!$C:$C,0)))</f>
        <v>1</v>
      </c>
      <c r="N1076" s="293">
        <f>IF(ISBLANK(INDEX('Policy Characteristics'!H:H,MATCH($C1076,'Policy Characteristics'!$C:$C,0))),"",INDEX('Policy Characteristics'!H:H,MATCH($C1076,'Policy Characteristics'!$C:$C,0)))</f>
        <v>1</v>
      </c>
      <c r="O1076" s="293" t="str">
        <f>IF(ISBLANK(INDEX('Policy Characteristics'!I:I,MATCH($C1076,'Policy Characteristics'!$C:$C,0))),"",INDEX('Policy Characteristics'!I:I,MATCH($C1076,'Policy Characteristics'!$C:$C,0)))</f>
        <v>on/off</v>
      </c>
      <c r="P1076" s="293"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6" s="293" t="str">
        <f>IF(ISBLANK(INDEX('Policy Characteristics'!K:K,MATCH($C1076,'Policy Characteristics'!$C:$C,0))),"",INDEX('Policy Characteristics'!K:K,MATCH($C1076,'Policy Characteristics'!$C:$C,0)))</f>
        <v>fuels.html#carbon-tax</v>
      </c>
      <c r="R1076" s="293" t="str">
        <f>IF(ISBLANK(INDEX('Policy Characteristics'!L:L,MATCH($C1076,'Policy Characteristics'!$C:$C,0))),"",INDEX('Policy Characteristics'!L:L,MATCH($C1076,'Policy Characteristics'!$C:$C,0)))</f>
        <v>carbon-tax.html</v>
      </c>
    </row>
    <row r="1077" spans="1:18" s="275" customFormat="1" x14ac:dyDescent="0.25">
      <c r="A1077" s="293" t="str">
        <f>IF(ISBLANK(INDEX('Policy Characteristics'!A:A,MATCH($C1077,'Policy Characteristics'!$C:$C,0))),"",INDEX('Policy Characteristics'!A:A,MATCH($C1077,'Policy Characteristics'!$C:$C,0)))</f>
        <v>Cross-Sector</v>
      </c>
      <c r="B1077" s="294" t="str">
        <f>IF(ISBLANK(INDEX('Policy Characteristics'!B:B,MATCH($C1077,'Policy Characteristics'!$C:$C,0))),"",INDEX('Policy Characteristics'!B:B,MATCH($C1077,'Policy Characteristics'!$C:$C,0)))</f>
        <v>Exempt Process Emissions from C Tax</v>
      </c>
      <c r="C1077" s="293" t="str">
        <f t="shared" si="52"/>
        <v>BEPEfCT Boolean Exempt Process Emissions from Carbon Tax</v>
      </c>
      <c r="D1077" s="299" t="s">
        <v>775</v>
      </c>
      <c r="E1077" s="299"/>
      <c r="F1077" t="s">
        <v>776</v>
      </c>
      <c r="G1077" s="299"/>
      <c r="H1077" s="255">
        <v>1645</v>
      </c>
      <c r="I1077" s="297" t="s">
        <v>660</v>
      </c>
      <c r="J1077" s="296" t="str">
        <f>IF(ISBLANK(INDEX('Policy Characteristics'!D:D,MATCH($C1077,'Policy Characteristics'!$C:$C,0))),"",INDEX('Policy Characteristics'!D:D,MATCH($C1077,'Policy Characteristics'!$C:$C,0)))</f>
        <v/>
      </c>
      <c r="K1077" s="293" t="str">
        <f>IF(ISBLANK(INDEX('Policy Characteristics'!E:E,MATCH($C1077,'Policy Characteristics'!$C:$C,0))),"",INDEX('Policy Characteristics'!E:E,MATCH($C1077,'Policy Characteristics'!$C:$C,0)))</f>
        <v>cross toggle whether carbon tax affects process emissions</v>
      </c>
      <c r="L1077" s="293">
        <f>IF(ISBLANK(INDEX('Policy Characteristics'!F:F,MATCH($C1077,'Policy Characteristics'!$C:$C,0))),"",INDEX('Policy Characteristics'!F:F,MATCH($C1077,'Policy Characteristics'!$C:$C,0)))</f>
        <v>0</v>
      </c>
      <c r="M1077" s="293">
        <f>IF(ISBLANK(INDEX('Policy Characteristics'!G:G,MATCH($C1077,'Policy Characteristics'!$C:$C,0))),"",INDEX('Policy Characteristics'!G:G,MATCH($C1077,'Policy Characteristics'!$C:$C,0)))</f>
        <v>1</v>
      </c>
      <c r="N1077" s="293">
        <f>IF(ISBLANK(INDEX('Policy Characteristics'!H:H,MATCH($C1077,'Policy Characteristics'!$C:$C,0))),"",INDEX('Policy Characteristics'!H:H,MATCH($C1077,'Policy Characteristics'!$C:$C,0)))</f>
        <v>1</v>
      </c>
      <c r="O1077" s="293" t="str">
        <f>IF(ISBLANK(INDEX('Policy Characteristics'!I:I,MATCH($C1077,'Policy Characteristics'!$C:$C,0))),"",INDEX('Policy Characteristics'!I:I,MATCH($C1077,'Policy Characteristics'!$C:$C,0)))</f>
        <v>on/off</v>
      </c>
      <c r="P1077" s="293"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7" s="293" t="str">
        <f>IF(ISBLANK(INDEX('Policy Characteristics'!K:K,MATCH($C1077,'Policy Characteristics'!$C:$C,0))),"",INDEX('Policy Characteristics'!K:K,MATCH($C1077,'Policy Characteristics'!$C:$C,0)))</f>
        <v>fuels.html#carbon-tax</v>
      </c>
      <c r="R1077" s="293" t="str">
        <f>IF(ISBLANK(INDEX('Policy Characteristics'!L:L,MATCH($C1077,'Policy Characteristics'!$C:$C,0))),"",INDEX('Policy Characteristics'!L:L,MATCH($C1077,'Policy Characteristics'!$C:$C,0)))</f>
        <v>carbon-tax.html</v>
      </c>
    </row>
    <row r="1078" spans="1:18" s="275" customFormat="1" x14ac:dyDescent="0.25">
      <c r="A1078" s="293" t="str">
        <f>IF(ISBLANK(INDEX('Policy Characteristics'!A:A,MATCH($C1078,'Policy Characteristics'!$C:$C,0))),"",INDEX('Policy Characteristics'!A:A,MATCH($C1078,'Policy Characteristics'!$C:$C,0)))</f>
        <v>Cross-Sector</v>
      </c>
      <c r="B1078" s="294" t="str">
        <f>IF(ISBLANK(INDEX('Policy Characteristics'!B:B,MATCH($C1078,'Policy Characteristics'!$C:$C,0))),"",INDEX('Policy Characteristics'!B:B,MATCH($C1078,'Policy Characteristics'!$C:$C,0)))</f>
        <v>Exempt Process Emissions from C Tax</v>
      </c>
      <c r="C1078" s="293" t="str">
        <f t="shared" si="52"/>
        <v>BEPEfCT Boolean Exempt Process Emissions from Carbon Tax</v>
      </c>
      <c r="D1078" s="299" t="s">
        <v>777</v>
      </c>
      <c r="E1078" s="299"/>
      <c r="F1078" t="s">
        <v>778</v>
      </c>
      <c r="G1078" s="299"/>
      <c r="H1078" s="255">
        <v>1646</v>
      </c>
      <c r="I1078" s="297" t="s">
        <v>660</v>
      </c>
      <c r="J1078" s="296" t="str">
        <f>IF(ISBLANK(INDEX('Policy Characteristics'!D:D,MATCH($C1078,'Policy Characteristics'!$C:$C,0))),"",INDEX('Policy Characteristics'!D:D,MATCH($C1078,'Policy Characteristics'!$C:$C,0)))</f>
        <v/>
      </c>
      <c r="K1078" s="293" t="str">
        <f>IF(ISBLANK(INDEX('Policy Characteristics'!E:E,MATCH($C1078,'Policy Characteristics'!$C:$C,0))),"",INDEX('Policy Characteristics'!E:E,MATCH($C1078,'Policy Characteristics'!$C:$C,0)))</f>
        <v>cross toggle whether carbon tax affects process emissions</v>
      </c>
      <c r="L1078" s="293">
        <f>IF(ISBLANK(INDEX('Policy Characteristics'!F:F,MATCH($C1078,'Policy Characteristics'!$C:$C,0))),"",INDEX('Policy Characteristics'!F:F,MATCH($C1078,'Policy Characteristics'!$C:$C,0)))</f>
        <v>0</v>
      </c>
      <c r="M1078" s="293">
        <f>IF(ISBLANK(INDEX('Policy Characteristics'!G:G,MATCH($C1078,'Policy Characteristics'!$C:$C,0))),"",INDEX('Policy Characteristics'!G:G,MATCH($C1078,'Policy Characteristics'!$C:$C,0)))</f>
        <v>1</v>
      </c>
      <c r="N1078" s="293">
        <f>IF(ISBLANK(INDEX('Policy Characteristics'!H:H,MATCH($C1078,'Policy Characteristics'!$C:$C,0))),"",INDEX('Policy Characteristics'!H:H,MATCH($C1078,'Policy Characteristics'!$C:$C,0)))</f>
        <v>1</v>
      </c>
      <c r="O1078" s="293" t="str">
        <f>IF(ISBLANK(INDEX('Policy Characteristics'!I:I,MATCH($C1078,'Policy Characteristics'!$C:$C,0))),"",INDEX('Policy Characteristics'!I:I,MATCH($C1078,'Policy Characteristics'!$C:$C,0)))</f>
        <v>on/off</v>
      </c>
      <c r="P1078" s="293"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8" s="293" t="str">
        <f>IF(ISBLANK(INDEX('Policy Characteristics'!K:K,MATCH($C1078,'Policy Characteristics'!$C:$C,0))),"",INDEX('Policy Characteristics'!K:K,MATCH($C1078,'Policy Characteristics'!$C:$C,0)))</f>
        <v>fuels.html#carbon-tax</v>
      </c>
      <c r="R1078" s="293" t="str">
        <f>IF(ISBLANK(INDEX('Policy Characteristics'!L:L,MATCH($C1078,'Policy Characteristics'!$C:$C,0))),"",INDEX('Policy Characteristics'!L:L,MATCH($C1078,'Policy Characteristics'!$C:$C,0)))</f>
        <v>carbon-tax.html</v>
      </c>
    </row>
    <row r="1079" spans="1:18" s="275" customFormat="1" x14ac:dyDescent="0.25">
      <c r="A1079" s="293" t="str">
        <f>IF(ISBLANK(INDEX('Policy Characteristics'!A:A,MATCH($C1079,'Policy Characteristics'!$C:$C,0))),"",INDEX('Policy Characteristics'!A:A,MATCH($C1079,'Policy Characteristics'!$C:$C,0)))</f>
        <v>Cross-Sector</v>
      </c>
      <c r="B1079" s="294" t="str">
        <f>IF(ISBLANK(INDEX('Policy Characteristics'!B:B,MATCH($C1079,'Policy Characteristics'!$C:$C,0))),"",INDEX('Policy Characteristics'!B:B,MATCH($C1079,'Policy Characteristics'!$C:$C,0)))</f>
        <v>Exempt Process Emissions from C Tax</v>
      </c>
      <c r="C1079" s="293" t="str">
        <f t="shared" si="52"/>
        <v>BEPEfCT Boolean Exempt Process Emissions from Carbon Tax</v>
      </c>
      <c r="D1079" s="299" t="s">
        <v>779</v>
      </c>
      <c r="E1079" s="299"/>
      <c r="F1079" t="s">
        <v>780</v>
      </c>
      <c r="G1079" s="299"/>
      <c r="H1079" s="255">
        <v>1647</v>
      </c>
      <c r="I1079" s="297" t="s">
        <v>660</v>
      </c>
      <c r="J1079" s="296" t="str">
        <f>IF(ISBLANK(INDEX('Policy Characteristics'!D:D,MATCH($C1079,'Policy Characteristics'!$C:$C,0))),"",INDEX('Policy Characteristics'!D:D,MATCH($C1079,'Policy Characteristics'!$C:$C,0)))</f>
        <v/>
      </c>
      <c r="K1079" s="293" t="str">
        <f>IF(ISBLANK(INDEX('Policy Characteristics'!E:E,MATCH($C1079,'Policy Characteristics'!$C:$C,0))),"",INDEX('Policy Characteristics'!E:E,MATCH($C1079,'Policy Characteristics'!$C:$C,0)))</f>
        <v>cross toggle whether carbon tax affects process emissions</v>
      </c>
      <c r="L1079" s="293">
        <f>IF(ISBLANK(INDEX('Policy Characteristics'!F:F,MATCH($C1079,'Policy Characteristics'!$C:$C,0))),"",INDEX('Policy Characteristics'!F:F,MATCH($C1079,'Policy Characteristics'!$C:$C,0)))</f>
        <v>0</v>
      </c>
      <c r="M1079" s="293">
        <f>IF(ISBLANK(INDEX('Policy Characteristics'!G:G,MATCH($C1079,'Policy Characteristics'!$C:$C,0))),"",INDEX('Policy Characteristics'!G:G,MATCH($C1079,'Policy Characteristics'!$C:$C,0)))</f>
        <v>1</v>
      </c>
      <c r="N1079" s="293">
        <f>IF(ISBLANK(INDEX('Policy Characteristics'!H:H,MATCH($C1079,'Policy Characteristics'!$C:$C,0))),"",INDEX('Policy Characteristics'!H:H,MATCH($C1079,'Policy Characteristics'!$C:$C,0)))</f>
        <v>1</v>
      </c>
      <c r="O1079" s="293" t="str">
        <f>IF(ISBLANK(INDEX('Policy Characteristics'!I:I,MATCH($C1079,'Policy Characteristics'!$C:$C,0))),"",INDEX('Policy Characteristics'!I:I,MATCH($C1079,'Policy Characteristics'!$C:$C,0)))</f>
        <v>on/off</v>
      </c>
      <c r="P1079" s="293"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9" s="293" t="str">
        <f>IF(ISBLANK(INDEX('Policy Characteristics'!K:K,MATCH($C1079,'Policy Characteristics'!$C:$C,0))),"",INDEX('Policy Characteristics'!K:K,MATCH($C1079,'Policy Characteristics'!$C:$C,0)))</f>
        <v>fuels.html#carbon-tax</v>
      </c>
      <c r="R1079" s="293" t="str">
        <f>IF(ISBLANK(INDEX('Policy Characteristics'!L:L,MATCH($C1079,'Policy Characteristics'!$C:$C,0))),"",INDEX('Policy Characteristics'!L:L,MATCH($C1079,'Policy Characteristics'!$C:$C,0)))</f>
        <v>carbon-tax.html</v>
      </c>
    </row>
    <row r="1080" spans="1:18" s="275" customFormat="1" x14ac:dyDescent="0.25">
      <c r="A1080" s="293" t="str">
        <f>IF(ISBLANK(INDEX('Policy Characteristics'!A:A,MATCH($C1080,'Policy Characteristics'!$C:$C,0))),"",INDEX('Policy Characteristics'!A:A,MATCH($C1080,'Policy Characteristics'!$C:$C,0)))</f>
        <v>Cross-Sector</v>
      </c>
      <c r="B1080" s="294" t="str">
        <f>IF(ISBLANK(INDEX('Policy Characteristics'!B:B,MATCH($C1080,'Policy Characteristics'!$C:$C,0))),"",INDEX('Policy Characteristics'!B:B,MATCH($C1080,'Policy Characteristics'!$C:$C,0)))</f>
        <v>Exempt Process Emissions from C Tax</v>
      </c>
      <c r="C1080" s="293" t="str">
        <f t="shared" si="52"/>
        <v>BEPEfCT Boolean Exempt Process Emissions from Carbon Tax</v>
      </c>
      <c r="D1080" s="299" t="s">
        <v>781</v>
      </c>
      <c r="E1080" s="299"/>
      <c r="F1080" t="s">
        <v>782</v>
      </c>
      <c r="G1080" s="299"/>
      <c r="H1080" s="255">
        <v>1648</v>
      </c>
      <c r="I1080" s="297" t="s">
        <v>660</v>
      </c>
      <c r="J1080" s="296" t="str">
        <f>IF(ISBLANK(INDEX('Policy Characteristics'!D:D,MATCH($C1080,'Policy Characteristics'!$C:$C,0))),"",INDEX('Policy Characteristics'!D:D,MATCH($C1080,'Policy Characteristics'!$C:$C,0)))</f>
        <v/>
      </c>
      <c r="K1080" s="293" t="str">
        <f>IF(ISBLANK(INDEX('Policy Characteristics'!E:E,MATCH($C1080,'Policy Characteristics'!$C:$C,0))),"",INDEX('Policy Characteristics'!E:E,MATCH($C1080,'Policy Characteristics'!$C:$C,0)))</f>
        <v>cross toggle whether carbon tax affects process emissions</v>
      </c>
      <c r="L1080" s="293">
        <f>IF(ISBLANK(INDEX('Policy Characteristics'!F:F,MATCH($C1080,'Policy Characteristics'!$C:$C,0))),"",INDEX('Policy Characteristics'!F:F,MATCH($C1080,'Policy Characteristics'!$C:$C,0)))</f>
        <v>0</v>
      </c>
      <c r="M1080" s="293">
        <f>IF(ISBLANK(INDEX('Policy Characteristics'!G:G,MATCH($C1080,'Policy Characteristics'!$C:$C,0))),"",INDEX('Policy Characteristics'!G:G,MATCH($C1080,'Policy Characteristics'!$C:$C,0)))</f>
        <v>1</v>
      </c>
      <c r="N1080" s="293">
        <f>IF(ISBLANK(INDEX('Policy Characteristics'!H:H,MATCH($C1080,'Policy Characteristics'!$C:$C,0))),"",INDEX('Policy Characteristics'!H:H,MATCH($C1080,'Policy Characteristics'!$C:$C,0)))</f>
        <v>1</v>
      </c>
      <c r="O1080" s="293" t="str">
        <f>IF(ISBLANK(INDEX('Policy Characteristics'!I:I,MATCH($C1080,'Policy Characteristics'!$C:$C,0))),"",INDEX('Policy Characteristics'!I:I,MATCH($C1080,'Policy Characteristics'!$C:$C,0)))</f>
        <v>on/off</v>
      </c>
      <c r="P1080" s="293"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0" s="293" t="str">
        <f>IF(ISBLANK(INDEX('Policy Characteristics'!K:K,MATCH($C1080,'Policy Characteristics'!$C:$C,0))),"",INDEX('Policy Characteristics'!K:K,MATCH($C1080,'Policy Characteristics'!$C:$C,0)))</f>
        <v>fuels.html#carbon-tax</v>
      </c>
      <c r="R1080" s="293" t="str">
        <f>IF(ISBLANK(INDEX('Policy Characteristics'!L:L,MATCH($C1080,'Policy Characteristics'!$C:$C,0))),"",INDEX('Policy Characteristics'!L:L,MATCH($C1080,'Policy Characteristics'!$C:$C,0)))</f>
        <v>carbon-tax.html</v>
      </c>
    </row>
    <row r="1081" spans="1:18" s="275" customFormat="1" x14ac:dyDescent="0.25">
      <c r="A1081" s="293" t="str">
        <f>IF(ISBLANK(INDEX('Policy Characteristics'!A:A,MATCH($C1081,'Policy Characteristics'!$C:$C,0))),"",INDEX('Policy Characteristics'!A:A,MATCH($C1081,'Policy Characteristics'!$C:$C,0)))</f>
        <v>Cross-Sector</v>
      </c>
      <c r="B1081" s="294" t="str">
        <f>IF(ISBLANK(INDEX('Policy Characteristics'!B:B,MATCH($C1081,'Policy Characteristics'!$C:$C,0))),"",INDEX('Policy Characteristics'!B:B,MATCH($C1081,'Policy Characteristics'!$C:$C,0)))</f>
        <v>Exempt Process Emissions from C Tax</v>
      </c>
      <c r="C1081" s="293" t="str">
        <f t="shared" si="52"/>
        <v>BEPEfCT Boolean Exempt Process Emissions from Carbon Tax</v>
      </c>
      <c r="D1081" s="299" t="s">
        <v>783</v>
      </c>
      <c r="E1081" s="299"/>
      <c r="F1081" t="s">
        <v>784</v>
      </c>
      <c r="G1081" s="299"/>
      <c r="H1081" s="255">
        <v>1649</v>
      </c>
      <c r="I1081" s="297" t="s">
        <v>660</v>
      </c>
      <c r="J1081" s="296" t="str">
        <f>IF(ISBLANK(INDEX('Policy Characteristics'!D:D,MATCH($C1081,'Policy Characteristics'!$C:$C,0))),"",INDEX('Policy Characteristics'!D:D,MATCH($C1081,'Policy Characteristics'!$C:$C,0)))</f>
        <v/>
      </c>
      <c r="K1081" s="293" t="str">
        <f>IF(ISBLANK(INDEX('Policy Characteristics'!E:E,MATCH($C1081,'Policy Characteristics'!$C:$C,0))),"",INDEX('Policy Characteristics'!E:E,MATCH($C1081,'Policy Characteristics'!$C:$C,0)))</f>
        <v>cross toggle whether carbon tax affects process emissions</v>
      </c>
      <c r="L1081" s="293">
        <f>IF(ISBLANK(INDEX('Policy Characteristics'!F:F,MATCH($C1081,'Policy Characteristics'!$C:$C,0))),"",INDEX('Policy Characteristics'!F:F,MATCH($C1081,'Policy Characteristics'!$C:$C,0)))</f>
        <v>0</v>
      </c>
      <c r="M1081" s="293">
        <f>IF(ISBLANK(INDEX('Policy Characteristics'!G:G,MATCH($C1081,'Policy Characteristics'!$C:$C,0))),"",INDEX('Policy Characteristics'!G:G,MATCH($C1081,'Policy Characteristics'!$C:$C,0)))</f>
        <v>1</v>
      </c>
      <c r="N1081" s="293">
        <f>IF(ISBLANK(INDEX('Policy Characteristics'!H:H,MATCH($C1081,'Policy Characteristics'!$C:$C,0))),"",INDEX('Policy Characteristics'!H:H,MATCH($C1081,'Policy Characteristics'!$C:$C,0)))</f>
        <v>1</v>
      </c>
      <c r="O1081" s="293" t="str">
        <f>IF(ISBLANK(INDEX('Policy Characteristics'!I:I,MATCH($C1081,'Policy Characteristics'!$C:$C,0))),"",INDEX('Policy Characteristics'!I:I,MATCH($C1081,'Policy Characteristics'!$C:$C,0)))</f>
        <v>on/off</v>
      </c>
      <c r="P1081" s="293"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1" s="293" t="str">
        <f>IF(ISBLANK(INDEX('Policy Characteristics'!K:K,MATCH($C1081,'Policy Characteristics'!$C:$C,0))),"",INDEX('Policy Characteristics'!K:K,MATCH($C1081,'Policy Characteristics'!$C:$C,0)))</f>
        <v>fuels.html#carbon-tax</v>
      </c>
      <c r="R1081" s="293" t="str">
        <f>IF(ISBLANK(INDEX('Policy Characteristics'!L:L,MATCH($C1081,'Policy Characteristics'!$C:$C,0))),"",INDEX('Policy Characteristics'!L:L,MATCH($C1081,'Policy Characteristics'!$C:$C,0)))</f>
        <v>carbon-tax.html</v>
      </c>
    </row>
    <row r="1082" spans="1:18" s="275" customFormat="1" x14ac:dyDescent="0.25">
      <c r="A1082" s="293" t="str">
        <f>IF(ISBLANK(INDEX('Policy Characteristics'!A:A,MATCH($C1082,'Policy Characteristics'!$C:$C,0))),"",INDEX('Policy Characteristics'!A:A,MATCH($C1082,'Policy Characteristics'!$C:$C,0)))</f>
        <v>Cross-Sector</v>
      </c>
      <c r="B1082" s="294" t="str">
        <f>IF(ISBLANK(INDEX('Policy Characteristics'!B:B,MATCH($C1082,'Policy Characteristics'!$C:$C,0))),"",INDEX('Policy Characteristics'!B:B,MATCH($C1082,'Policy Characteristics'!$C:$C,0)))</f>
        <v>Exempt Process Emissions from C Tax</v>
      </c>
      <c r="C1082" s="293" t="str">
        <f t="shared" si="52"/>
        <v>BEPEfCT Boolean Exempt Process Emissions from Carbon Tax</v>
      </c>
      <c r="D1082" s="299" t="s">
        <v>785</v>
      </c>
      <c r="E1082" s="299"/>
      <c r="F1082" t="s">
        <v>786</v>
      </c>
      <c r="G1082" s="299"/>
      <c r="H1082" s="255">
        <v>1650</v>
      </c>
      <c r="I1082" s="297" t="s">
        <v>650</v>
      </c>
      <c r="J1082" s="296" t="str">
        <f>IF(ISBLANK(INDEX('Policy Characteristics'!D:D,MATCH($C1082,'Policy Characteristics'!$C:$C,0))),"",INDEX('Policy Characteristics'!D:D,MATCH($C1082,'Policy Characteristics'!$C:$C,0)))</f>
        <v/>
      </c>
      <c r="K1082" s="293" t="str">
        <f>IF(ISBLANK(INDEX('Policy Characteristics'!E:E,MATCH($C1082,'Policy Characteristics'!$C:$C,0))),"",INDEX('Policy Characteristics'!E:E,MATCH($C1082,'Policy Characteristics'!$C:$C,0)))</f>
        <v>cross toggle whether carbon tax affects process emissions</v>
      </c>
      <c r="L1082" s="293">
        <f>IF(ISBLANK(INDEX('Policy Characteristics'!F:F,MATCH($C1082,'Policy Characteristics'!$C:$C,0))),"",INDEX('Policy Characteristics'!F:F,MATCH($C1082,'Policy Characteristics'!$C:$C,0)))</f>
        <v>0</v>
      </c>
      <c r="M1082" s="293">
        <f>IF(ISBLANK(INDEX('Policy Characteristics'!G:G,MATCH($C1082,'Policy Characteristics'!$C:$C,0))),"",INDEX('Policy Characteristics'!G:G,MATCH($C1082,'Policy Characteristics'!$C:$C,0)))</f>
        <v>1</v>
      </c>
      <c r="N1082" s="293">
        <f>IF(ISBLANK(INDEX('Policy Characteristics'!H:H,MATCH($C1082,'Policy Characteristics'!$C:$C,0))),"",INDEX('Policy Characteristics'!H:H,MATCH($C1082,'Policy Characteristics'!$C:$C,0)))</f>
        <v>1</v>
      </c>
      <c r="O1082" s="293" t="str">
        <f>IF(ISBLANK(INDEX('Policy Characteristics'!I:I,MATCH($C1082,'Policy Characteristics'!$C:$C,0))),"",INDEX('Policy Characteristics'!I:I,MATCH($C1082,'Policy Characteristics'!$C:$C,0)))</f>
        <v>on/off</v>
      </c>
      <c r="P1082" s="293"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2" s="293" t="str">
        <f>IF(ISBLANK(INDEX('Policy Characteristics'!K:K,MATCH($C1082,'Policy Characteristics'!$C:$C,0))),"",INDEX('Policy Characteristics'!K:K,MATCH($C1082,'Policy Characteristics'!$C:$C,0)))</f>
        <v>fuels.html#carbon-tax</v>
      </c>
      <c r="R1082" s="293" t="str">
        <f>IF(ISBLANK(INDEX('Policy Characteristics'!L:L,MATCH($C1082,'Policy Characteristics'!$C:$C,0))),"",INDEX('Policy Characteristics'!L:L,MATCH($C1082,'Policy Characteristics'!$C:$C,0)))</f>
        <v>carbon-tax.html</v>
      </c>
    </row>
    <row r="1083" spans="1:18" s="275" customFormat="1" x14ac:dyDescent="0.25">
      <c r="A1083" s="293" t="str">
        <f>IF(ISBLANK(INDEX('Policy Characteristics'!A:A,MATCH($C1083,'Policy Characteristics'!$C:$C,0))),"",INDEX('Policy Characteristics'!A:A,MATCH($C1083,'Policy Characteristics'!$C:$C,0)))</f>
        <v>Cross-Sector</v>
      </c>
      <c r="B1083" s="294" t="str">
        <f>IF(ISBLANK(INDEX('Policy Characteristics'!B:B,MATCH($C1083,'Policy Characteristics'!$C:$C,0))),"",INDEX('Policy Characteristics'!B:B,MATCH($C1083,'Policy Characteristics'!$C:$C,0)))</f>
        <v>Exempt Process Emissions from C Tax</v>
      </c>
      <c r="C1083" s="293" t="str">
        <f t="shared" si="52"/>
        <v>BEPEfCT Boolean Exempt Process Emissions from Carbon Tax</v>
      </c>
      <c r="D1083" s="299" t="s">
        <v>787</v>
      </c>
      <c r="E1083" s="299"/>
      <c r="F1083" t="s">
        <v>788</v>
      </c>
      <c r="G1083" s="299"/>
      <c r="H1083" s="255">
        <v>1651</v>
      </c>
      <c r="I1083" s="297" t="s">
        <v>650</v>
      </c>
      <c r="J1083" s="296" t="str">
        <f>IF(ISBLANK(INDEX('Policy Characteristics'!D:D,MATCH($C1083,'Policy Characteristics'!$C:$C,0))),"",INDEX('Policy Characteristics'!D:D,MATCH($C1083,'Policy Characteristics'!$C:$C,0)))</f>
        <v/>
      </c>
      <c r="K1083" s="293" t="str">
        <f>IF(ISBLANK(INDEX('Policy Characteristics'!E:E,MATCH($C1083,'Policy Characteristics'!$C:$C,0))),"",INDEX('Policy Characteristics'!E:E,MATCH($C1083,'Policy Characteristics'!$C:$C,0)))</f>
        <v>cross toggle whether carbon tax affects process emissions</v>
      </c>
      <c r="L1083" s="293">
        <f>IF(ISBLANK(INDEX('Policy Characteristics'!F:F,MATCH($C1083,'Policy Characteristics'!$C:$C,0))),"",INDEX('Policy Characteristics'!F:F,MATCH($C1083,'Policy Characteristics'!$C:$C,0)))</f>
        <v>0</v>
      </c>
      <c r="M1083" s="293">
        <f>IF(ISBLANK(INDEX('Policy Characteristics'!G:G,MATCH($C1083,'Policy Characteristics'!$C:$C,0))),"",INDEX('Policy Characteristics'!G:G,MATCH($C1083,'Policy Characteristics'!$C:$C,0)))</f>
        <v>1</v>
      </c>
      <c r="N1083" s="293">
        <f>IF(ISBLANK(INDEX('Policy Characteristics'!H:H,MATCH($C1083,'Policy Characteristics'!$C:$C,0))),"",INDEX('Policy Characteristics'!H:H,MATCH($C1083,'Policy Characteristics'!$C:$C,0)))</f>
        <v>1</v>
      </c>
      <c r="O1083" s="293" t="str">
        <f>IF(ISBLANK(INDEX('Policy Characteristics'!I:I,MATCH($C1083,'Policy Characteristics'!$C:$C,0))),"",INDEX('Policy Characteristics'!I:I,MATCH($C1083,'Policy Characteristics'!$C:$C,0)))</f>
        <v>on/off</v>
      </c>
      <c r="P1083" s="293"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3" s="293" t="str">
        <f>IF(ISBLANK(INDEX('Policy Characteristics'!K:K,MATCH($C1083,'Policy Characteristics'!$C:$C,0))),"",INDEX('Policy Characteristics'!K:K,MATCH($C1083,'Policy Characteristics'!$C:$C,0)))</f>
        <v>fuels.html#carbon-tax</v>
      </c>
      <c r="R1083" s="293" t="str">
        <f>IF(ISBLANK(INDEX('Policy Characteristics'!L:L,MATCH($C1083,'Policy Characteristics'!$C:$C,0))),"",INDEX('Policy Characteristics'!L:L,MATCH($C1083,'Policy Characteristics'!$C:$C,0)))</f>
        <v>carbon-tax.html</v>
      </c>
    </row>
    <row r="1084" spans="1:18" s="275" customFormat="1" x14ac:dyDescent="0.25">
      <c r="A1084" s="293" t="str">
        <f>IF(ISBLANK(INDEX('Policy Characteristics'!A:A,MATCH($C1084,'Policy Characteristics'!$C:$C,0))),"",INDEX('Policy Characteristics'!A:A,MATCH($C1084,'Policy Characteristics'!$C:$C,0)))</f>
        <v>Cross-Sector</v>
      </c>
      <c r="B1084" s="294" t="str">
        <f>IF(ISBLANK(INDEX('Policy Characteristics'!B:B,MATCH($C1084,'Policy Characteristics'!$C:$C,0))),"",INDEX('Policy Characteristics'!B:B,MATCH($C1084,'Policy Characteristics'!$C:$C,0)))</f>
        <v>Exempt Process Emissions from C Tax</v>
      </c>
      <c r="C1084" s="293" t="str">
        <f t="shared" si="52"/>
        <v>BEPEfCT Boolean Exempt Process Emissions from Carbon Tax</v>
      </c>
      <c r="D1084" s="299" t="s">
        <v>789</v>
      </c>
      <c r="E1084" s="299"/>
      <c r="F1084" t="s">
        <v>790</v>
      </c>
      <c r="G1084" s="299"/>
      <c r="H1084" s="255">
        <v>1652</v>
      </c>
      <c r="I1084" s="297" t="s">
        <v>660</v>
      </c>
      <c r="J1084" s="296" t="str">
        <f>IF(ISBLANK(INDEX('Policy Characteristics'!D:D,MATCH($C1084,'Policy Characteristics'!$C:$C,0))),"",INDEX('Policy Characteristics'!D:D,MATCH($C1084,'Policy Characteristics'!$C:$C,0)))</f>
        <v/>
      </c>
      <c r="K1084" s="293" t="str">
        <f>IF(ISBLANK(INDEX('Policy Characteristics'!E:E,MATCH($C1084,'Policy Characteristics'!$C:$C,0))),"",INDEX('Policy Characteristics'!E:E,MATCH($C1084,'Policy Characteristics'!$C:$C,0)))</f>
        <v>cross toggle whether carbon tax affects process emissions</v>
      </c>
      <c r="L1084" s="293">
        <f>IF(ISBLANK(INDEX('Policy Characteristics'!F:F,MATCH($C1084,'Policy Characteristics'!$C:$C,0))),"",INDEX('Policy Characteristics'!F:F,MATCH($C1084,'Policy Characteristics'!$C:$C,0)))</f>
        <v>0</v>
      </c>
      <c r="M1084" s="293">
        <f>IF(ISBLANK(INDEX('Policy Characteristics'!G:G,MATCH($C1084,'Policy Characteristics'!$C:$C,0))),"",INDEX('Policy Characteristics'!G:G,MATCH($C1084,'Policy Characteristics'!$C:$C,0)))</f>
        <v>1</v>
      </c>
      <c r="N1084" s="293">
        <f>IF(ISBLANK(INDEX('Policy Characteristics'!H:H,MATCH($C1084,'Policy Characteristics'!$C:$C,0))),"",INDEX('Policy Characteristics'!H:H,MATCH($C1084,'Policy Characteristics'!$C:$C,0)))</f>
        <v>1</v>
      </c>
      <c r="O1084" s="293" t="str">
        <f>IF(ISBLANK(INDEX('Policy Characteristics'!I:I,MATCH($C1084,'Policy Characteristics'!$C:$C,0))),"",INDEX('Policy Characteristics'!I:I,MATCH($C1084,'Policy Characteristics'!$C:$C,0)))</f>
        <v>on/off</v>
      </c>
      <c r="P1084" s="293"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4" s="293" t="str">
        <f>IF(ISBLANK(INDEX('Policy Characteristics'!K:K,MATCH($C1084,'Policy Characteristics'!$C:$C,0))),"",INDEX('Policy Characteristics'!K:K,MATCH($C1084,'Policy Characteristics'!$C:$C,0)))</f>
        <v>fuels.html#carbon-tax</v>
      </c>
      <c r="R1084" s="293" t="str">
        <f>IF(ISBLANK(INDEX('Policy Characteristics'!L:L,MATCH($C1084,'Policy Characteristics'!$C:$C,0))),"",INDEX('Policy Characteristics'!L:L,MATCH($C1084,'Policy Characteristics'!$C:$C,0)))</f>
        <v>carbon-tax.html</v>
      </c>
    </row>
    <row r="1085" spans="1:18" s="275" customFormat="1" x14ac:dyDescent="0.25">
      <c r="A1085" s="293" t="str">
        <f>IF(ISBLANK(INDEX('Policy Characteristics'!A:A,MATCH($C1085,'Policy Characteristics'!$C:$C,0))),"",INDEX('Policy Characteristics'!A:A,MATCH($C1085,'Policy Characteristics'!$C:$C,0)))</f>
        <v>Cross-Sector</v>
      </c>
      <c r="B1085" s="294" t="str">
        <f>IF(ISBLANK(INDEX('Policy Characteristics'!B:B,MATCH($C1085,'Policy Characteristics'!$C:$C,0))),"",INDEX('Policy Characteristics'!B:B,MATCH($C1085,'Policy Characteristics'!$C:$C,0)))</f>
        <v>Toggle Carbon Tax Border Adjustment</v>
      </c>
      <c r="C1085" t="s">
        <v>547</v>
      </c>
      <c r="D1085" s="299"/>
      <c r="E1085" s="299"/>
      <c r="F1085" s="299"/>
      <c r="G1085" s="299"/>
      <c r="H1085" s="255">
        <v>1627</v>
      </c>
      <c r="I1085" s="297" t="s">
        <v>650</v>
      </c>
      <c r="J1085" s="296" t="str">
        <f>IF(ISBLANK(INDEX('Policy Characteristics'!D:D,MATCH($C1085,'Policy Characteristics'!$C:$C,0))),"",INDEX('Policy Characteristics'!D:D,MATCH($C1085,'Policy Characteristics'!$C:$C,0)))</f>
        <v/>
      </c>
      <c r="K1085" s="293" t="str">
        <f>IF(ISBLANK(INDEX('Policy Characteristics'!E:E,MATCH($C1085,'Policy Characteristics'!$C:$C,0))),"",INDEX('Policy Characteristics'!E:E,MATCH($C1085,'Policy Characteristics'!$C:$C,0)))</f>
        <v/>
      </c>
      <c r="L1085" s="293">
        <f>IF(ISBLANK(INDEX('Policy Characteristics'!F:F,MATCH($C1085,'Policy Characteristics'!$C:$C,0))),"",INDEX('Policy Characteristics'!F:F,MATCH($C1085,'Policy Characteristics'!$C:$C,0)))</f>
        <v>0</v>
      </c>
      <c r="M1085" s="293">
        <f>IF(ISBLANK(INDEX('Policy Characteristics'!G:G,MATCH($C1085,'Policy Characteristics'!$C:$C,0))),"",INDEX('Policy Characteristics'!G:G,MATCH($C1085,'Policy Characteristics'!$C:$C,0)))</f>
        <v>1</v>
      </c>
      <c r="N1085" s="293">
        <f>IF(ISBLANK(INDEX('Policy Characteristics'!H:H,MATCH($C1085,'Policy Characteristics'!$C:$C,0))),"",INDEX('Policy Characteristics'!H:H,MATCH($C1085,'Policy Characteristics'!$C:$C,0)))</f>
        <v>1</v>
      </c>
      <c r="O1085" s="293" t="str">
        <f>IF(ISBLANK(INDEX('Policy Characteristics'!I:I,MATCH($C1085,'Policy Characteristics'!$C:$C,0))),"",INDEX('Policy Characteristics'!I:I,MATCH($C1085,'Policy Characteristics'!$C:$C,0)))</f>
        <v>on/off</v>
      </c>
      <c r="P1085" s="293" t="str">
        <f>IF(ISBLANK(INDEX('Policy Characteristics'!J:J,MATCH($C1085,'Policy Characteristics'!$C:$C,0))),"",INDEX('Policy Characteristics'!J:J,MATCH($C1085,'Policy Characteristics'!$C:$C,0)))</f>
        <v>**Description:** By default, carbon taxes apply to only domestically produced goods. If set to zero, this policy enables carbon tax border adjustments, meaning the carbon tax will apply to both domestically produced and imported goods.</v>
      </c>
      <c r="Q1085" s="293" t="str">
        <f>IF(ISBLANK(INDEX('Policy Characteristics'!K:K,MATCH($C1085,'Policy Characteristics'!$C:$C,0))),"",INDEX('Policy Characteristics'!K:K,MATCH($C1085,'Policy Characteristics'!$C:$C,0)))</f>
        <v>fuels.html#carbon-tax</v>
      </c>
      <c r="R1085" s="293" t="str">
        <f>IF(ISBLANK(INDEX('Policy Characteristics'!L:L,MATCH($C1085,'Policy Characteristics'!$C:$C,0))),"",INDEX('Policy Characteristics'!L:L,MATCH($C1085,'Policy Characteristics'!$C:$C,0)))</f>
        <v>carbon-tax.html</v>
      </c>
    </row>
    <row r="1086" spans="1:18" s="275" customFormat="1" x14ac:dyDescent="0.25">
      <c r="A1086" s="293" t="str">
        <f>IF(ISBLANK(INDEX('Policy Characteristics'!A:A,MATCH($C1086,'Policy Characteristics'!$C:$C,0))),"",INDEX('Policy Characteristics'!A:A,MATCH($C1086,'Policy Characteristics'!$C:$C,0)))</f>
        <v>Cross-Sector</v>
      </c>
      <c r="B1086" s="294" t="str">
        <f>IF(ISBLANK(INDEX('Policy Characteristics'!B:B,MATCH($C1086,'Policy Characteristics'!$C:$C,0))),"",INDEX('Policy Characteristics'!B:B,MATCH($C1086,'Policy Characteristics'!$C:$C,0)))</f>
        <v>Fixed Energy Prices</v>
      </c>
      <c r="C1086" s="275" t="s">
        <v>550</v>
      </c>
      <c r="D1086" s="299" t="s">
        <v>852</v>
      </c>
      <c r="E1086" s="299"/>
      <c r="F1086" s="299" t="s">
        <v>853</v>
      </c>
      <c r="G1086" s="299"/>
      <c r="H1086" s="20">
        <v>720</v>
      </c>
      <c r="I1086" s="297" t="s">
        <v>660</v>
      </c>
      <c r="J1086" s="296" t="str">
        <f>IF(ISBLANK(INDEX('Policy Characteristics'!D:D,MATCH($C1086,'Policy Characteristics'!$C:$C,0))),"",INDEX('Policy Characteristics'!D:D,MATCH($C1086,'Policy Characteristics'!$C:$C,0)))</f>
        <v>Fixed Energy Prices</v>
      </c>
      <c r="K1086" s="293" t="str">
        <f>IF(ISBLANK(INDEX('Policy Characteristics'!E:E,MATCH($C1086,'Policy Characteristics'!$C:$C,0))),"",INDEX('Policy Characteristics'!E:E,MATCH($C1086,'Policy Characteristics'!$C:$C,0)))</f>
        <v>cross toggle whether policies affect energy prices</v>
      </c>
      <c r="L1086" s="293">
        <f>IF(ISBLANK(INDEX('Policy Characteristics'!F:F,MATCH($C1086,'Policy Characteristics'!$C:$C,0))),"",INDEX('Policy Characteristics'!F:F,MATCH($C1086,'Policy Characteristics'!$C:$C,0)))</f>
        <v>0</v>
      </c>
      <c r="M1086" s="293">
        <f>IF(ISBLANK(INDEX('Policy Characteristics'!G:G,MATCH($C1086,'Policy Characteristics'!$C:$C,0))),"",INDEX('Policy Characteristics'!G:G,MATCH($C1086,'Policy Characteristics'!$C:$C,0)))</f>
        <v>1</v>
      </c>
      <c r="N1086" s="293">
        <f>IF(ISBLANK(INDEX('Policy Characteristics'!H:H,MATCH($C1086,'Policy Characteristics'!$C:$C,0))),"",INDEX('Policy Characteristics'!H:H,MATCH($C1086,'Policy Characteristics'!$C:$C,0)))</f>
        <v>1</v>
      </c>
      <c r="O1086" s="293" t="str">
        <f>IF(ISBLANK(INDEX('Policy Characteristics'!I:I,MATCH($C1086,'Policy Characteristics'!$C:$C,0))),"",INDEX('Policy Characteristics'!I:I,MATCH($C1086,'Policy Characteristics'!$C:$C,0)))</f>
        <v>on/off</v>
      </c>
      <c r="P1086" s="293" t="str">
        <f>IF(ISBLANK(INDEX('Policy Characteristics'!J:J,MATCH($C1086,'Policy Characteristics'!$C:$C,0))),"",INDEX('Policy Characteristics'!J:J,MATCH($C1086,'Policy Characteristics'!$C:$C,0)))</f>
        <v/>
      </c>
      <c r="Q1086" s="293" t="str">
        <f>IF(ISBLANK(INDEX('Policy Characteristics'!K:K,MATCH($C1086,'Policy Characteristics'!$C:$C,0))),"",INDEX('Policy Characteristics'!K:K,MATCH($C1086,'Policy Characteristics'!$C:$C,0)))</f>
        <v/>
      </c>
      <c r="R1086" s="293" t="str">
        <f>IF(ISBLANK(INDEX('Policy Characteristics'!L:L,MATCH($C1086,'Policy Characteristics'!$C:$C,0))),"",INDEX('Policy Characteristics'!L:L,MATCH($C1086,'Policy Characteristics'!$C:$C,0)))</f>
        <v/>
      </c>
    </row>
    <row r="1087" spans="1:18" s="275" customFormat="1" x14ac:dyDescent="0.25">
      <c r="A1087" s="293" t="str">
        <f>IF(ISBLANK(INDEX('Policy Characteristics'!A:A,MATCH($C1087,'Policy Characteristics'!$C:$C,0))),"",INDEX('Policy Characteristics'!A:A,MATCH($C1087,'Policy Characteristics'!$C:$C,0)))</f>
        <v>Cross-Sector</v>
      </c>
      <c r="B1087" s="294" t="str">
        <f>IF(ISBLANK(INDEX('Policy Characteristics'!B:B,MATCH($C1087,'Policy Characteristics'!$C:$C,0))),"",INDEX('Policy Characteristics'!B:B,MATCH($C1087,'Policy Characteristics'!$C:$C,0)))</f>
        <v>Fixed Energy Prices</v>
      </c>
      <c r="C1087" s="293" t="str">
        <f t="shared" ref="C1087:C1088" si="53">C$1086</f>
        <v>Toggle Whether Policies Affect Energy Prices</v>
      </c>
      <c r="D1087" s="299" t="s">
        <v>864</v>
      </c>
      <c r="E1087" s="299"/>
      <c r="F1087" s="299" t="s">
        <v>865</v>
      </c>
      <c r="G1087" s="299"/>
      <c r="H1087" s="20">
        <v>721</v>
      </c>
      <c r="I1087" s="297" t="s">
        <v>660</v>
      </c>
      <c r="J1087" s="296" t="str">
        <f>IF(ISBLANK(INDEX('Policy Characteristics'!D:D,MATCH($C1087,'Policy Characteristics'!$C:$C,0))),"",INDEX('Policy Characteristics'!D:D,MATCH($C1087,'Policy Characteristics'!$C:$C,0)))</f>
        <v>Fixed Energy Prices</v>
      </c>
      <c r="K1087" s="293" t="str">
        <f>IF(ISBLANK(INDEX('Policy Characteristics'!E:E,MATCH($C1087,'Policy Characteristics'!$C:$C,0))),"",INDEX('Policy Characteristics'!E:E,MATCH($C1087,'Policy Characteristics'!$C:$C,0)))</f>
        <v>cross toggle whether policies affect energy prices</v>
      </c>
      <c r="L1087" s="293">
        <f>IF(ISBLANK(INDEX('Policy Characteristics'!F:F,MATCH($C1087,'Policy Characteristics'!$C:$C,0))),"",INDEX('Policy Characteristics'!F:F,MATCH($C1087,'Policy Characteristics'!$C:$C,0)))</f>
        <v>0</v>
      </c>
      <c r="M1087" s="293">
        <f>IF(ISBLANK(INDEX('Policy Characteristics'!G:G,MATCH($C1087,'Policy Characteristics'!$C:$C,0))),"",INDEX('Policy Characteristics'!G:G,MATCH($C1087,'Policy Characteristics'!$C:$C,0)))</f>
        <v>1</v>
      </c>
      <c r="N1087" s="293">
        <f>IF(ISBLANK(INDEX('Policy Characteristics'!H:H,MATCH($C1087,'Policy Characteristics'!$C:$C,0))),"",INDEX('Policy Characteristics'!H:H,MATCH($C1087,'Policy Characteristics'!$C:$C,0)))</f>
        <v>1</v>
      </c>
      <c r="O1087" s="293" t="str">
        <f>IF(ISBLANK(INDEX('Policy Characteristics'!I:I,MATCH($C1087,'Policy Characteristics'!$C:$C,0))),"",INDEX('Policy Characteristics'!I:I,MATCH($C1087,'Policy Characteristics'!$C:$C,0)))</f>
        <v>on/off</v>
      </c>
      <c r="P1087" s="293" t="str">
        <f>IF(ISBLANK(INDEX('Policy Characteristics'!J:J,MATCH($C1087,'Policy Characteristics'!$C:$C,0))),"",INDEX('Policy Characteristics'!J:J,MATCH($C1087,'Policy Characteristics'!$C:$C,0)))</f>
        <v/>
      </c>
      <c r="Q1087" s="293" t="str">
        <f>IF(ISBLANK(INDEX('Policy Characteristics'!K:K,MATCH($C1087,'Policy Characteristics'!$C:$C,0))),"",INDEX('Policy Characteristics'!K:K,MATCH($C1087,'Policy Characteristics'!$C:$C,0)))</f>
        <v/>
      </c>
      <c r="R1087" s="293" t="str">
        <f>IF(ISBLANK(INDEX('Policy Characteristics'!L:L,MATCH($C1087,'Policy Characteristics'!$C:$C,0))),"",INDEX('Policy Characteristics'!L:L,MATCH($C1087,'Policy Characteristics'!$C:$C,0)))</f>
        <v/>
      </c>
    </row>
    <row r="1088" spans="1:18" s="275" customFormat="1" x14ac:dyDescent="0.25">
      <c r="A1088" s="293" t="str">
        <f>IF(ISBLANK(INDEX('Policy Characteristics'!A:A,MATCH($C1088,'Policy Characteristics'!$C:$C,0))),"",INDEX('Policy Characteristics'!A:A,MATCH($C1088,'Policy Characteristics'!$C:$C,0)))</f>
        <v>Cross-Sector</v>
      </c>
      <c r="B1088" s="294" t="str">
        <f>IF(ISBLANK(INDEX('Policy Characteristics'!B:B,MATCH($C1088,'Policy Characteristics'!$C:$C,0))),"",INDEX('Policy Characteristics'!B:B,MATCH($C1088,'Policy Characteristics'!$C:$C,0)))</f>
        <v>Fixed Energy Prices</v>
      </c>
      <c r="C1088" s="293" t="str">
        <f t="shared" si="53"/>
        <v>Toggle Whether Policies Affect Energy Prices</v>
      </c>
      <c r="D1088" s="299" t="s">
        <v>868</v>
      </c>
      <c r="E1088" s="299"/>
      <c r="F1088" s="299" t="s">
        <v>869</v>
      </c>
      <c r="G1088" s="299"/>
      <c r="H1088" s="20">
        <v>722</v>
      </c>
      <c r="I1088" s="297" t="s">
        <v>660</v>
      </c>
      <c r="J1088" s="296" t="str">
        <f>IF(ISBLANK(INDEX('Policy Characteristics'!D:D,MATCH($C1088,'Policy Characteristics'!$C:$C,0))),"",INDEX('Policy Characteristics'!D:D,MATCH($C1088,'Policy Characteristics'!$C:$C,0)))</f>
        <v>Fixed Energy Prices</v>
      </c>
      <c r="K1088" s="293" t="str">
        <f>IF(ISBLANK(INDEX('Policy Characteristics'!E:E,MATCH($C1088,'Policy Characteristics'!$C:$C,0))),"",INDEX('Policy Characteristics'!E:E,MATCH($C1088,'Policy Characteristics'!$C:$C,0)))</f>
        <v>cross toggle whether policies affect energy prices</v>
      </c>
      <c r="L1088" s="293">
        <f>IF(ISBLANK(INDEX('Policy Characteristics'!F:F,MATCH($C1088,'Policy Characteristics'!$C:$C,0))),"",INDEX('Policy Characteristics'!F:F,MATCH($C1088,'Policy Characteristics'!$C:$C,0)))</f>
        <v>0</v>
      </c>
      <c r="M1088" s="293">
        <f>IF(ISBLANK(INDEX('Policy Characteristics'!G:G,MATCH($C1088,'Policy Characteristics'!$C:$C,0))),"",INDEX('Policy Characteristics'!G:G,MATCH($C1088,'Policy Characteristics'!$C:$C,0)))</f>
        <v>1</v>
      </c>
      <c r="N1088" s="293">
        <f>IF(ISBLANK(INDEX('Policy Characteristics'!H:H,MATCH($C1088,'Policy Characteristics'!$C:$C,0))),"",INDEX('Policy Characteristics'!H:H,MATCH($C1088,'Policy Characteristics'!$C:$C,0)))</f>
        <v>1</v>
      </c>
      <c r="O1088" s="293" t="str">
        <f>IF(ISBLANK(INDEX('Policy Characteristics'!I:I,MATCH($C1088,'Policy Characteristics'!$C:$C,0))),"",INDEX('Policy Characteristics'!I:I,MATCH($C1088,'Policy Characteristics'!$C:$C,0)))</f>
        <v>on/off</v>
      </c>
      <c r="P1088" s="293" t="str">
        <f>IF(ISBLANK(INDEX('Policy Characteristics'!J:J,MATCH($C1088,'Policy Characteristics'!$C:$C,0))),"",INDEX('Policy Characteristics'!J:J,MATCH($C1088,'Policy Characteristics'!$C:$C,0)))</f>
        <v/>
      </c>
      <c r="Q1088" s="293" t="str">
        <f>IF(ISBLANK(INDEX('Policy Characteristics'!K:K,MATCH($C1088,'Policy Characteristics'!$C:$C,0))),"",INDEX('Policy Characteristics'!K:K,MATCH($C1088,'Policy Characteristics'!$C:$C,0)))</f>
        <v/>
      </c>
      <c r="R1088" s="293" t="str">
        <f>IF(ISBLANK(INDEX('Policy Characteristics'!L:L,MATCH($C1088,'Policy Characteristics'!$C:$C,0))),"",INDEX('Policy Characteristics'!L:L,MATCH($C1088,'Policy Characteristics'!$C:$C,0)))</f>
        <v/>
      </c>
    </row>
    <row r="1089" spans="1:18" s="275" customFormat="1" x14ac:dyDescent="0.25">
      <c r="A1089" s="293" t="str">
        <f>IF(ISBLANK(INDEX('Policy Characteristics'!A:A,MATCH($C1089,'Policy Characteristics'!$C:$C,0))),"",INDEX('Policy Characteristics'!A:A,MATCH($C1089,'Policy Characteristics'!$C:$C,0)))</f>
        <v>Cross-Sector</v>
      </c>
      <c r="B1089" s="294" t="str">
        <f>IF(ISBLANK(INDEX('Policy Characteristics'!B:B,MATCH($C1089,'Policy Characteristics'!$C:$C,0))),"",INDEX('Policy Characteristics'!B:B,MATCH($C1089,'Policy Characteristics'!$C:$C,0)))</f>
        <v>Fixed Energy Prices</v>
      </c>
      <c r="C1089" s="275" t="s">
        <v>550</v>
      </c>
      <c r="D1089" s="299" t="s">
        <v>825</v>
      </c>
      <c r="E1089" s="298"/>
      <c r="F1089" s="299" t="s">
        <v>705</v>
      </c>
      <c r="G1089" s="299"/>
      <c r="H1089" s="255">
        <v>836</v>
      </c>
      <c r="I1089" s="297" t="s">
        <v>660</v>
      </c>
      <c r="J1089" s="296" t="str">
        <f>IF(ISBLANK(INDEX('Policy Characteristics'!D:D,MATCH($C1089,'Policy Characteristics'!$C:$C,0))),"",INDEX('Policy Characteristics'!D:D,MATCH($C1089,'Policy Characteristics'!$C:$C,0)))</f>
        <v>Fixed Energy Prices</v>
      </c>
      <c r="K1089" s="293" t="str">
        <f>IF(ISBLANK(INDEX('Policy Characteristics'!E:E,MATCH($C1089,'Policy Characteristics'!$C:$C,0))),"",INDEX('Policy Characteristics'!E:E,MATCH($C1089,'Policy Characteristics'!$C:$C,0)))</f>
        <v>cross toggle whether policies affect energy prices</v>
      </c>
      <c r="L1089" s="293">
        <f>IF(ISBLANK(INDEX('Policy Characteristics'!F:F,MATCH($C1089,'Policy Characteristics'!$C:$C,0))),"",INDEX('Policy Characteristics'!F:F,MATCH($C1089,'Policy Characteristics'!$C:$C,0)))</f>
        <v>0</v>
      </c>
      <c r="M1089" s="293">
        <f>IF(ISBLANK(INDEX('Policy Characteristics'!G:G,MATCH($C1089,'Policy Characteristics'!$C:$C,0))),"",INDEX('Policy Characteristics'!G:G,MATCH($C1089,'Policy Characteristics'!$C:$C,0)))</f>
        <v>1</v>
      </c>
      <c r="N1089" s="293">
        <f>IF(ISBLANK(INDEX('Policy Characteristics'!H:H,MATCH($C1089,'Policy Characteristics'!$C:$C,0))),"",INDEX('Policy Characteristics'!H:H,MATCH($C1089,'Policy Characteristics'!$C:$C,0)))</f>
        <v>1</v>
      </c>
      <c r="O1089" s="293" t="str">
        <f>IF(ISBLANK(INDEX('Policy Characteristics'!I:I,MATCH($C1089,'Policy Characteristics'!$C:$C,0))),"",INDEX('Policy Characteristics'!I:I,MATCH($C1089,'Policy Characteristics'!$C:$C,0)))</f>
        <v>on/off</v>
      </c>
      <c r="P1089" s="293" t="str">
        <f>IF(ISBLANK(INDEX('Policy Characteristics'!J:J,MATCH($C1089,'Policy Characteristics'!$C:$C,0))),"",INDEX('Policy Characteristics'!J:J,MATCH($C1089,'Policy Characteristics'!$C:$C,0)))</f>
        <v/>
      </c>
      <c r="Q1089" s="293" t="str">
        <f>IF(ISBLANK(INDEX('Policy Characteristics'!K:K,MATCH($C1089,'Policy Characteristics'!$C:$C,0))),"",INDEX('Policy Characteristics'!K:K,MATCH($C1089,'Policy Characteristics'!$C:$C,0)))</f>
        <v/>
      </c>
      <c r="R1089" s="293" t="str">
        <f>IF(ISBLANK(INDEX('Policy Characteristics'!L:L,MATCH($C1089,'Policy Characteristics'!$C:$C,0))),"",INDEX('Policy Characteristics'!L:L,MATCH($C1089,'Policy Characteristics'!$C:$C,0)))</f>
        <v/>
      </c>
    </row>
    <row r="1090" spans="1:18" s="275" customFormat="1" x14ac:dyDescent="0.25">
      <c r="A1090" s="293" t="str">
        <f>IF(ISBLANK(INDEX('Policy Characteristics'!A:A,MATCH($C1090,'Policy Characteristics'!$C:$C,0))),"",INDEX('Policy Characteristics'!A:A,MATCH($C1090,'Policy Characteristics'!$C:$C,0)))</f>
        <v>Cross-Sector</v>
      </c>
      <c r="B1090" s="294" t="str">
        <f>IF(ISBLANK(INDEX('Policy Characteristics'!B:B,MATCH($C1090,'Policy Characteristics'!$C:$C,0))),"",INDEX('Policy Characteristics'!B:B,MATCH($C1090,'Policy Characteristics'!$C:$C,0)))</f>
        <v>Fixed Energy Prices</v>
      </c>
      <c r="C1090" s="293" t="str">
        <f t="shared" ref="C1090:C1100" si="54">C$1089</f>
        <v>Toggle Whether Policies Affect Energy Prices</v>
      </c>
      <c r="D1090" s="299" t="s">
        <v>826</v>
      </c>
      <c r="E1090" s="298"/>
      <c r="F1090" s="299" t="s">
        <v>827</v>
      </c>
      <c r="G1090" s="299"/>
      <c r="H1090" s="20">
        <v>837</v>
      </c>
      <c r="I1090" s="297" t="s">
        <v>660</v>
      </c>
      <c r="J1090" s="296" t="str">
        <f>IF(ISBLANK(INDEX('Policy Characteristics'!D:D,MATCH($C1090,'Policy Characteristics'!$C:$C,0))),"",INDEX('Policy Characteristics'!D:D,MATCH($C1090,'Policy Characteristics'!$C:$C,0)))</f>
        <v>Fixed Energy Prices</v>
      </c>
      <c r="K1090" s="293" t="str">
        <f>IF(ISBLANK(INDEX('Policy Characteristics'!E:E,MATCH($C1090,'Policy Characteristics'!$C:$C,0))),"",INDEX('Policy Characteristics'!E:E,MATCH($C1090,'Policy Characteristics'!$C:$C,0)))</f>
        <v>cross toggle whether policies affect energy prices</v>
      </c>
      <c r="L1090" s="293">
        <f>IF(ISBLANK(INDEX('Policy Characteristics'!F:F,MATCH($C1090,'Policy Characteristics'!$C:$C,0))),"",INDEX('Policy Characteristics'!F:F,MATCH($C1090,'Policy Characteristics'!$C:$C,0)))</f>
        <v>0</v>
      </c>
      <c r="M1090" s="293">
        <f>IF(ISBLANK(INDEX('Policy Characteristics'!G:G,MATCH($C1090,'Policy Characteristics'!$C:$C,0))),"",INDEX('Policy Characteristics'!G:G,MATCH($C1090,'Policy Characteristics'!$C:$C,0)))</f>
        <v>1</v>
      </c>
      <c r="N1090" s="293">
        <f>IF(ISBLANK(INDEX('Policy Characteristics'!H:H,MATCH($C1090,'Policy Characteristics'!$C:$C,0))),"",INDEX('Policy Characteristics'!H:H,MATCH($C1090,'Policy Characteristics'!$C:$C,0)))</f>
        <v>1</v>
      </c>
      <c r="O1090" s="293" t="str">
        <f>IF(ISBLANK(INDEX('Policy Characteristics'!I:I,MATCH($C1090,'Policy Characteristics'!$C:$C,0))),"",INDEX('Policy Characteristics'!I:I,MATCH($C1090,'Policy Characteristics'!$C:$C,0)))</f>
        <v>on/off</v>
      </c>
      <c r="P1090" s="293" t="str">
        <f>IF(ISBLANK(INDEX('Policy Characteristics'!J:J,MATCH($C1090,'Policy Characteristics'!$C:$C,0))),"",INDEX('Policy Characteristics'!J:J,MATCH($C1090,'Policy Characteristics'!$C:$C,0)))</f>
        <v/>
      </c>
      <c r="Q1090" s="293" t="str">
        <f>IF(ISBLANK(INDEX('Policy Characteristics'!K:K,MATCH($C1090,'Policy Characteristics'!$C:$C,0))),"",INDEX('Policy Characteristics'!K:K,MATCH($C1090,'Policy Characteristics'!$C:$C,0)))</f>
        <v/>
      </c>
      <c r="R1090" s="293" t="str">
        <f>IF(ISBLANK(INDEX('Policy Characteristics'!L:L,MATCH($C1090,'Policy Characteristics'!$C:$C,0))),"",INDEX('Policy Characteristics'!L:L,MATCH($C1090,'Policy Characteristics'!$C:$C,0)))</f>
        <v/>
      </c>
    </row>
    <row r="1091" spans="1:18" s="275" customFormat="1" x14ac:dyDescent="0.25">
      <c r="A1091" s="293" t="str">
        <f>IF(ISBLANK(INDEX('Policy Characteristics'!A:A,MATCH($C1091,'Policy Characteristics'!$C:$C,0))),"",INDEX('Policy Characteristics'!A:A,MATCH($C1091,'Policy Characteristics'!$C:$C,0)))</f>
        <v>Cross-Sector</v>
      </c>
      <c r="B1091" s="294" t="str">
        <f>IF(ISBLANK(INDEX('Policy Characteristics'!B:B,MATCH($C1091,'Policy Characteristics'!$C:$C,0))),"",INDEX('Policy Characteristics'!B:B,MATCH($C1091,'Policy Characteristics'!$C:$C,0)))</f>
        <v>Fixed Energy Prices</v>
      </c>
      <c r="C1091" s="293" t="str">
        <f t="shared" si="54"/>
        <v>Toggle Whether Policies Affect Energy Prices</v>
      </c>
      <c r="D1091" s="299" t="s">
        <v>859</v>
      </c>
      <c r="E1091" s="298"/>
      <c r="F1091" s="299" t="s">
        <v>719</v>
      </c>
      <c r="G1091" s="299"/>
      <c r="H1091" s="255">
        <v>838</v>
      </c>
      <c r="I1091" s="297" t="s">
        <v>660</v>
      </c>
      <c r="J1091" s="296" t="str">
        <f>IF(ISBLANK(INDEX('Policy Characteristics'!D:D,MATCH($C1091,'Policy Characteristics'!$C:$C,0))),"",INDEX('Policy Characteristics'!D:D,MATCH($C1091,'Policy Characteristics'!$C:$C,0)))</f>
        <v>Fixed Energy Prices</v>
      </c>
      <c r="K1091" s="293" t="str">
        <f>IF(ISBLANK(INDEX('Policy Characteristics'!E:E,MATCH($C1091,'Policy Characteristics'!$C:$C,0))),"",INDEX('Policy Characteristics'!E:E,MATCH($C1091,'Policy Characteristics'!$C:$C,0)))</f>
        <v>cross toggle whether policies affect energy prices</v>
      </c>
      <c r="L1091" s="293">
        <f>IF(ISBLANK(INDEX('Policy Characteristics'!F:F,MATCH($C1091,'Policy Characteristics'!$C:$C,0))),"",INDEX('Policy Characteristics'!F:F,MATCH($C1091,'Policy Characteristics'!$C:$C,0)))</f>
        <v>0</v>
      </c>
      <c r="M1091" s="293">
        <f>IF(ISBLANK(INDEX('Policy Characteristics'!G:G,MATCH($C1091,'Policy Characteristics'!$C:$C,0))),"",INDEX('Policy Characteristics'!G:G,MATCH($C1091,'Policy Characteristics'!$C:$C,0)))</f>
        <v>1</v>
      </c>
      <c r="N1091" s="293">
        <f>IF(ISBLANK(INDEX('Policy Characteristics'!H:H,MATCH($C1091,'Policy Characteristics'!$C:$C,0))),"",INDEX('Policy Characteristics'!H:H,MATCH($C1091,'Policy Characteristics'!$C:$C,0)))</f>
        <v>1</v>
      </c>
      <c r="O1091" s="293" t="str">
        <f>IF(ISBLANK(INDEX('Policy Characteristics'!I:I,MATCH($C1091,'Policy Characteristics'!$C:$C,0))),"",INDEX('Policy Characteristics'!I:I,MATCH($C1091,'Policy Characteristics'!$C:$C,0)))</f>
        <v>on/off</v>
      </c>
      <c r="P1091" s="293" t="str">
        <f>IF(ISBLANK(INDEX('Policy Characteristics'!J:J,MATCH($C1091,'Policy Characteristics'!$C:$C,0))),"",INDEX('Policy Characteristics'!J:J,MATCH($C1091,'Policy Characteristics'!$C:$C,0)))</f>
        <v/>
      </c>
      <c r="Q1091" s="293" t="str">
        <f>IF(ISBLANK(INDEX('Policy Characteristics'!K:K,MATCH($C1091,'Policy Characteristics'!$C:$C,0))),"",INDEX('Policy Characteristics'!K:K,MATCH($C1091,'Policy Characteristics'!$C:$C,0)))</f>
        <v/>
      </c>
      <c r="R1091" s="293" t="str">
        <f>IF(ISBLANK(INDEX('Policy Characteristics'!L:L,MATCH($C1091,'Policy Characteristics'!$C:$C,0))),"",INDEX('Policy Characteristics'!L:L,MATCH($C1091,'Policy Characteristics'!$C:$C,0)))</f>
        <v/>
      </c>
    </row>
    <row r="1092" spans="1:18" s="275" customFormat="1" x14ac:dyDescent="0.25">
      <c r="A1092" s="293" t="str">
        <f>IF(ISBLANK(INDEX('Policy Characteristics'!A:A,MATCH($C1092,'Policy Characteristics'!$C:$C,0))),"",INDEX('Policy Characteristics'!A:A,MATCH($C1092,'Policy Characteristics'!$C:$C,0)))</f>
        <v>Cross-Sector</v>
      </c>
      <c r="B1092" s="294" t="str">
        <f>IF(ISBLANK(INDEX('Policy Characteristics'!B:B,MATCH($C1092,'Policy Characteristics'!$C:$C,0))),"",INDEX('Policy Characteristics'!B:B,MATCH($C1092,'Policy Characteristics'!$C:$C,0)))</f>
        <v>Fixed Energy Prices</v>
      </c>
      <c r="C1092" s="293" t="str">
        <f t="shared" si="54"/>
        <v>Toggle Whether Policies Affect Energy Prices</v>
      </c>
      <c r="D1092" s="299" t="s">
        <v>828</v>
      </c>
      <c r="E1092" s="298"/>
      <c r="F1092" s="299" t="s">
        <v>829</v>
      </c>
      <c r="G1092" s="299"/>
      <c r="H1092" s="20">
        <v>839</v>
      </c>
      <c r="I1092" s="297" t="s">
        <v>660</v>
      </c>
      <c r="J1092" s="296" t="str">
        <f>IF(ISBLANK(INDEX('Policy Characteristics'!D:D,MATCH($C1092,'Policy Characteristics'!$C:$C,0))),"",INDEX('Policy Characteristics'!D:D,MATCH($C1092,'Policy Characteristics'!$C:$C,0)))</f>
        <v>Fixed Energy Prices</v>
      </c>
      <c r="K1092" s="293" t="str">
        <f>IF(ISBLANK(INDEX('Policy Characteristics'!E:E,MATCH($C1092,'Policy Characteristics'!$C:$C,0))),"",INDEX('Policy Characteristics'!E:E,MATCH($C1092,'Policy Characteristics'!$C:$C,0)))</f>
        <v>cross toggle whether policies affect energy prices</v>
      </c>
      <c r="L1092" s="293">
        <f>IF(ISBLANK(INDEX('Policy Characteristics'!F:F,MATCH($C1092,'Policy Characteristics'!$C:$C,0))),"",INDEX('Policy Characteristics'!F:F,MATCH($C1092,'Policy Characteristics'!$C:$C,0)))</f>
        <v>0</v>
      </c>
      <c r="M1092" s="293">
        <f>IF(ISBLANK(INDEX('Policy Characteristics'!G:G,MATCH($C1092,'Policy Characteristics'!$C:$C,0))),"",INDEX('Policy Characteristics'!G:G,MATCH($C1092,'Policy Characteristics'!$C:$C,0)))</f>
        <v>1</v>
      </c>
      <c r="N1092" s="293">
        <f>IF(ISBLANK(INDEX('Policy Characteristics'!H:H,MATCH($C1092,'Policy Characteristics'!$C:$C,0))),"",INDEX('Policy Characteristics'!H:H,MATCH($C1092,'Policy Characteristics'!$C:$C,0)))</f>
        <v>1</v>
      </c>
      <c r="O1092" s="293" t="str">
        <f>IF(ISBLANK(INDEX('Policy Characteristics'!I:I,MATCH($C1092,'Policy Characteristics'!$C:$C,0))),"",INDEX('Policy Characteristics'!I:I,MATCH($C1092,'Policy Characteristics'!$C:$C,0)))</f>
        <v>on/off</v>
      </c>
      <c r="P1092" s="293" t="str">
        <f>IF(ISBLANK(INDEX('Policy Characteristics'!J:J,MATCH($C1092,'Policy Characteristics'!$C:$C,0))),"",INDEX('Policy Characteristics'!J:J,MATCH($C1092,'Policy Characteristics'!$C:$C,0)))</f>
        <v/>
      </c>
      <c r="Q1092" s="293" t="str">
        <f>IF(ISBLANK(INDEX('Policy Characteristics'!K:K,MATCH($C1092,'Policy Characteristics'!$C:$C,0))),"",INDEX('Policy Characteristics'!K:K,MATCH($C1092,'Policy Characteristics'!$C:$C,0)))</f>
        <v/>
      </c>
      <c r="R1092" s="293" t="str">
        <f>IF(ISBLANK(INDEX('Policy Characteristics'!L:L,MATCH($C1092,'Policy Characteristics'!$C:$C,0))),"",INDEX('Policy Characteristics'!L:L,MATCH($C1092,'Policy Characteristics'!$C:$C,0)))</f>
        <v/>
      </c>
    </row>
    <row r="1093" spans="1:18" s="275" customFormat="1" x14ac:dyDescent="0.25">
      <c r="A1093" s="293" t="str">
        <f>IF(ISBLANK(INDEX('Policy Characteristics'!A:A,MATCH($C1093,'Policy Characteristics'!$C:$C,0))),"",INDEX('Policy Characteristics'!A:A,MATCH($C1093,'Policy Characteristics'!$C:$C,0)))</f>
        <v>Cross-Sector</v>
      </c>
      <c r="B1093" s="294" t="str">
        <f>IF(ISBLANK(INDEX('Policy Characteristics'!B:B,MATCH($C1093,'Policy Characteristics'!$C:$C,0))),"",INDEX('Policy Characteristics'!B:B,MATCH($C1093,'Policy Characteristics'!$C:$C,0)))</f>
        <v>Fixed Energy Prices</v>
      </c>
      <c r="C1093" s="293" t="str">
        <f t="shared" si="54"/>
        <v>Toggle Whether Policies Affect Energy Prices</v>
      </c>
      <c r="D1093" s="299" t="s">
        <v>830</v>
      </c>
      <c r="E1093" s="298"/>
      <c r="F1093" s="299" t="s">
        <v>831</v>
      </c>
      <c r="G1093" s="299"/>
      <c r="H1093" s="255">
        <v>840</v>
      </c>
      <c r="I1093" s="297" t="s">
        <v>660</v>
      </c>
      <c r="J1093" s="296" t="str">
        <f>IF(ISBLANK(INDEX('Policy Characteristics'!D:D,MATCH($C1093,'Policy Characteristics'!$C:$C,0))),"",INDEX('Policy Characteristics'!D:D,MATCH($C1093,'Policy Characteristics'!$C:$C,0)))</f>
        <v>Fixed Energy Prices</v>
      </c>
      <c r="K1093" s="293" t="str">
        <f>IF(ISBLANK(INDEX('Policy Characteristics'!E:E,MATCH($C1093,'Policy Characteristics'!$C:$C,0))),"",INDEX('Policy Characteristics'!E:E,MATCH($C1093,'Policy Characteristics'!$C:$C,0)))</f>
        <v>cross toggle whether policies affect energy prices</v>
      </c>
      <c r="L1093" s="293">
        <f>IF(ISBLANK(INDEX('Policy Characteristics'!F:F,MATCH($C1093,'Policy Characteristics'!$C:$C,0))),"",INDEX('Policy Characteristics'!F:F,MATCH($C1093,'Policy Characteristics'!$C:$C,0)))</f>
        <v>0</v>
      </c>
      <c r="M1093" s="293">
        <f>IF(ISBLANK(INDEX('Policy Characteristics'!G:G,MATCH($C1093,'Policy Characteristics'!$C:$C,0))),"",INDEX('Policy Characteristics'!G:G,MATCH($C1093,'Policy Characteristics'!$C:$C,0)))</f>
        <v>1</v>
      </c>
      <c r="N1093" s="293">
        <f>IF(ISBLANK(INDEX('Policy Characteristics'!H:H,MATCH($C1093,'Policy Characteristics'!$C:$C,0))),"",INDEX('Policy Characteristics'!H:H,MATCH($C1093,'Policy Characteristics'!$C:$C,0)))</f>
        <v>1</v>
      </c>
      <c r="O1093" s="293" t="str">
        <f>IF(ISBLANK(INDEX('Policy Characteristics'!I:I,MATCH($C1093,'Policy Characteristics'!$C:$C,0))),"",INDEX('Policy Characteristics'!I:I,MATCH($C1093,'Policy Characteristics'!$C:$C,0)))</f>
        <v>on/off</v>
      </c>
      <c r="P1093" s="293" t="str">
        <f>IF(ISBLANK(INDEX('Policy Characteristics'!J:J,MATCH($C1093,'Policy Characteristics'!$C:$C,0))),"",INDEX('Policy Characteristics'!J:J,MATCH($C1093,'Policy Characteristics'!$C:$C,0)))</f>
        <v/>
      </c>
      <c r="Q1093" s="293" t="str">
        <f>IF(ISBLANK(INDEX('Policy Characteristics'!K:K,MATCH($C1093,'Policy Characteristics'!$C:$C,0))),"",INDEX('Policy Characteristics'!K:K,MATCH($C1093,'Policy Characteristics'!$C:$C,0)))</f>
        <v/>
      </c>
      <c r="R1093" s="293" t="str">
        <f>IF(ISBLANK(INDEX('Policy Characteristics'!L:L,MATCH($C1093,'Policy Characteristics'!$C:$C,0))),"",INDEX('Policy Characteristics'!L:L,MATCH($C1093,'Policy Characteristics'!$C:$C,0)))</f>
        <v/>
      </c>
    </row>
    <row r="1094" spans="1:18" s="275" customFormat="1" x14ac:dyDescent="0.25">
      <c r="A1094" s="293" t="str">
        <f>IF(ISBLANK(INDEX('Policy Characteristics'!A:A,MATCH($C1094,'Policy Characteristics'!$C:$C,0))),"",INDEX('Policy Characteristics'!A:A,MATCH($C1094,'Policy Characteristics'!$C:$C,0)))</f>
        <v>Cross-Sector</v>
      </c>
      <c r="B1094" s="294" t="str">
        <f>IF(ISBLANK(INDEX('Policy Characteristics'!B:B,MATCH($C1094,'Policy Characteristics'!$C:$C,0))),"",INDEX('Policy Characteristics'!B:B,MATCH($C1094,'Policy Characteristics'!$C:$C,0)))</f>
        <v>Fixed Energy Prices</v>
      </c>
      <c r="C1094" s="293" t="str">
        <f t="shared" si="54"/>
        <v>Toggle Whether Policies Affect Energy Prices</v>
      </c>
      <c r="D1094" s="299" t="s">
        <v>860</v>
      </c>
      <c r="E1094" s="298"/>
      <c r="F1094" s="299" t="s">
        <v>861</v>
      </c>
      <c r="G1094" s="299"/>
      <c r="H1094" s="20">
        <v>841</v>
      </c>
      <c r="I1094" s="297" t="s">
        <v>660</v>
      </c>
      <c r="J1094" s="296" t="str">
        <f>IF(ISBLANK(INDEX('Policy Characteristics'!D:D,MATCH($C1094,'Policy Characteristics'!$C:$C,0))),"",INDEX('Policy Characteristics'!D:D,MATCH($C1094,'Policy Characteristics'!$C:$C,0)))</f>
        <v>Fixed Energy Prices</v>
      </c>
      <c r="K1094" s="293" t="str">
        <f>IF(ISBLANK(INDEX('Policy Characteristics'!E:E,MATCH($C1094,'Policy Characteristics'!$C:$C,0))),"",INDEX('Policy Characteristics'!E:E,MATCH($C1094,'Policy Characteristics'!$C:$C,0)))</f>
        <v>cross toggle whether policies affect energy prices</v>
      </c>
      <c r="L1094" s="293">
        <f>IF(ISBLANK(INDEX('Policy Characteristics'!F:F,MATCH($C1094,'Policy Characteristics'!$C:$C,0))),"",INDEX('Policy Characteristics'!F:F,MATCH($C1094,'Policy Characteristics'!$C:$C,0)))</f>
        <v>0</v>
      </c>
      <c r="M1094" s="293">
        <f>IF(ISBLANK(INDEX('Policy Characteristics'!G:G,MATCH($C1094,'Policy Characteristics'!$C:$C,0))),"",INDEX('Policy Characteristics'!G:G,MATCH($C1094,'Policy Characteristics'!$C:$C,0)))</f>
        <v>1</v>
      </c>
      <c r="N1094" s="293">
        <f>IF(ISBLANK(INDEX('Policy Characteristics'!H:H,MATCH($C1094,'Policy Characteristics'!$C:$C,0))),"",INDEX('Policy Characteristics'!H:H,MATCH($C1094,'Policy Characteristics'!$C:$C,0)))</f>
        <v>1</v>
      </c>
      <c r="O1094" s="293" t="str">
        <f>IF(ISBLANK(INDEX('Policy Characteristics'!I:I,MATCH($C1094,'Policy Characteristics'!$C:$C,0))),"",INDEX('Policy Characteristics'!I:I,MATCH($C1094,'Policy Characteristics'!$C:$C,0)))</f>
        <v>on/off</v>
      </c>
      <c r="P1094" s="293" t="str">
        <f>IF(ISBLANK(INDEX('Policy Characteristics'!J:J,MATCH($C1094,'Policy Characteristics'!$C:$C,0))),"",INDEX('Policy Characteristics'!J:J,MATCH($C1094,'Policy Characteristics'!$C:$C,0)))</f>
        <v/>
      </c>
      <c r="Q1094" s="293" t="str">
        <f>IF(ISBLANK(INDEX('Policy Characteristics'!K:K,MATCH($C1094,'Policy Characteristics'!$C:$C,0))),"",INDEX('Policy Characteristics'!K:K,MATCH($C1094,'Policy Characteristics'!$C:$C,0)))</f>
        <v/>
      </c>
      <c r="R1094" s="293" t="str">
        <f>IF(ISBLANK(INDEX('Policy Characteristics'!L:L,MATCH($C1094,'Policy Characteristics'!$C:$C,0))),"",INDEX('Policy Characteristics'!L:L,MATCH($C1094,'Policy Characteristics'!$C:$C,0)))</f>
        <v/>
      </c>
    </row>
    <row r="1095" spans="1:18" s="275" customFormat="1" x14ac:dyDescent="0.25">
      <c r="A1095" s="293" t="str">
        <f>IF(ISBLANK(INDEX('Policy Characteristics'!A:A,MATCH($C1095,'Policy Characteristics'!$C:$C,0))),"",INDEX('Policy Characteristics'!A:A,MATCH($C1095,'Policy Characteristics'!$C:$C,0)))</f>
        <v>Cross-Sector</v>
      </c>
      <c r="B1095" s="294" t="str">
        <f>IF(ISBLANK(INDEX('Policy Characteristics'!B:B,MATCH($C1095,'Policy Characteristics'!$C:$C,0))),"",INDEX('Policy Characteristics'!B:B,MATCH($C1095,'Policy Characteristics'!$C:$C,0)))</f>
        <v>Fixed Energy Prices</v>
      </c>
      <c r="C1095" s="293" t="str">
        <f t="shared" si="54"/>
        <v>Toggle Whether Policies Affect Energy Prices</v>
      </c>
      <c r="D1095" s="299" t="s">
        <v>862</v>
      </c>
      <c r="E1095" s="298"/>
      <c r="F1095" s="299" t="s">
        <v>863</v>
      </c>
      <c r="G1095" s="299"/>
      <c r="H1095" s="255">
        <v>842</v>
      </c>
      <c r="I1095" s="297" t="s">
        <v>660</v>
      </c>
      <c r="J1095" s="296" t="str">
        <f>IF(ISBLANK(INDEX('Policy Characteristics'!D:D,MATCH($C1095,'Policy Characteristics'!$C:$C,0))),"",INDEX('Policy Characteristics'!D:D,MATCH($C1095,'Policy Characteristics'!$C:$C,0)))</f>
        <v>Fixed Energy Prices</v>
      </c>
      <c r="K1095" s="293" t="str">
        <f>IF(ISBLANK(INDEX('Policy Characteristics'!E:E,MATCH($C1095,'Policy Characteristics'!$C:$C,0))),"",INDEX('Policy Characteristics'!E:E,MATCH($C1095,'Policy Characteristics'!$C:$C,0)))</f>
        <v>cross toggle whether policies affect energy prices</v>
      </c>
      <c r="L1095" s="293">
        <f>IF(ISBLANK(INDEX('Policy Characteristics'!F:F,MATCH($C1095,'Policy Characteristics'!$C:$C,0))),"",INDEX('Policy Characteristics'!F:F,MATCH($C1095,'Policy Characteristics'!$C:$C,0)))</f>
        <v>0</v>
      </c>
      <c r="M1095" s="293">
        <f>IF(ISBLANK(INDEX('Policy Characteristics'!G:G,MATCH($C1095,'Policy Characteristics'!$C:$C,0))),"",INDEX('Policy Characteristics'!G:G,MATCH($C1095,'Policy Characteristics'!$C:$C,0)))</f>
        <v>1</v>
      </c>
      <c r="N1095" s="293">
        <f>IF(ISBLANK(INDEX('Policy Characteristics'!H:H,MATCH($C1095,'Policy Characteristics'!$C:$C,0))),"",INDEX('Policy Characteristics'!H:H,MATCH($C1095,'Policy Characteristics'!$C:$C,0)))</f>
        <v>1</v>
      </c>
      <c r="O1095" s="293" t="str">
        <f>IF(ISBLANK(INDEX('Policy Characteristics'!I:I,MATCH($C1095,'Policy Characteristics'!$C:$C,0))),"",INDEX('Policy Characteristics'!I:I,MATCH($C1095,'Policy Characteristics'!$C:$C,0)))</f>
        <v>on/off</v>
      </c>
      <c r="P1095" s="293" t="str">
        <f>IF(ISBLANK(INDEX('Policy Characteristics'!J:J,MATCH($C1095,'Policy Characteristics'!$C:$C,0))),"",INDEX('Policy Characteristics'!J:J,MATCH($C1095,'Policy Characteristics'!$C:$C,0)))</f>
        <v/>
      </c>
      <c r="Q1095" s="293" t="str">
        <f>IF(ISBLANK(INDEX('Policy Characteristics'!K:K,MATCH($C1095,'Policy Characteristics'!$C:$C,0))),"",INDEX('Policy Characteristics'!K:K,MATCH($C1095,'Policy Characteristics'!$C:$C,0)))</f>
        <v/>
      </c>
      <c r="R1095" s="293" t="str">
        <f>IF(ISBLANK(INDEX('Policy Characteristics'!L:L,MATCH($C1095,'Policy Characteristics'!$C:$C,0))),"",INDEX('Policy Characteristics'!L:L,MATCH($C1095,'Policy Characteristics'!$C:$C,0)))</f>
        <v/>
      </c>
    </row>
    <row r="1096" spans="1:18" s="275" customFormat="1" x14ac:dyDescent="0.25">
      <c r="A1096" s="293" t="str">
        <f>IF(ISBLANK(INDEX('Policy Characteristics'!A:A,MATCH($C1096,'Policy Characteristics'!$C:$C,0))),"",INDEX('Policy Characteristics'!A:A,MATCH($C1096,'Policy Characteristics'!$C:$C,0)))</f>
        <v>Cross-Sector</v>
      </c>
      <c r="B1096" s="294" t="str">
        <f>IF(ISBLANK(INDEX('Policy Characteristics'!B:B,MATCH($C1096,'Policy Characteristics'!$C:$C,0))),"",INDEX('Policy Characteristics'!B:B,MATCH($C1096,'Policy Characteristics'!$C:$C,0)))</f>
        <v>Fixed Energy Prices</v>
      </c>
      <c r="C1096" s="293" t="str">
        <f t="shared" si="54"/>
        <v>Toggle Whether Policies Affect Energy Prices</v>
      </c>
      <c r="D1096" s="299" t="s">
        <v>832</v>
      </c>
      <c r="E1096" s="298"/>
      <c r="F1096" s="299" t="s">
        <v>833</v>
      </c>
      <c r="G1096" s="299"/>
      <c r="H1096" s="20">
        <v>843</v>
      </c>
      <c r="I1096" s="297" t="s">
        <v>660</v>
      </c>
      <c r="J1096" s="296" t="str">
        <f>IF(ISBLANK(INDEX('Policy Characteristics'!D:D,MATCH($C1096,'Policy Characteristics'!$C:$C,0))),"",INDEX('Policy Characteristics'!D:D,MATCH($C1096,'Policy Characteristics'!$C:$C,0)))</f>
        <v>Fixed Energy Prices</v>
      </c>
      <c r="K1096" s="293" t="str">
        <f>IF(ISBLANK(INDEX('Policy Characteristics'!E:E,MATCH($C1096,'Policy Characteristics'!$C:$C,0))),"",INDEX('Policy Characteristics'!E:E,MATCH($C1096,'Policy Characteristics'!$C:$C,0)))</f>
        <v>cross toggle whether policies affect energy prices</v>
      </c>
      <c r="L1096" s="293">
        <f>IF(ISBLANK(INDEX('Policy Characteristics'!F:F,MATCH($C1096,'Policy Characteristics'!$C:$C,0))),"",INDEX('Policy Characteristics'!F:F,MATCH($C1096,'Policy Characteristics'!$C:$C,0)))</f>
        <v>0</v>
      </c>
      <c r="M1096" s="293">
        <f>IF(ISBLANK(INDEX('Policy Characteristics'!G:G,MATCH($C1096,'Policy Characteristics'!$C:$C,0))),"",INDEX('Policy Characteristics'!G:G,MATCH($C1096,'Policy Characteristics'!$C:$C,0)))</f>
        <v>1</v>
      </c>
      <c r="N1096" s="293">
        <f>IF(ISBLANK(INDEX('Policy Characteristics'!H:H,MATCH($C1096,'Policy Characteristics'!$C:$C,0))),"",INDEX('Policy Characteristics'!H:H,MATCH($C1096,'Policy Characteristics'!$C:$C,0)))</f>
        <v>1</v>
      </c>
      <c r="O1096" s="293" t="str">
        <f>IF(ISBLANK(INDEX('Policy Characteristics'!I:I,MATCH($C1096,'Policy Characteristics'!$C:$C,0))),"",INDEX('Policy Characteristics'!I:I,MATCH($C1096,'Policy Characteristics'!$C:$C,0)))</f>
        <v>on/off</v>
      </c>
      <c r="P1096" s="293" t="str">
        <f>IF(ISBLANK(INDEX('Policy Characteristics'!J:J,MATCH($C1096,'Policy Characteristics'!$C:$C,0))),"",INDEX('Policy Characteristics'!J:J,MATCH($C1096,'Policy Characteristics'!$C:$C,0)))</f>
        <v/>
      </c>
      <c r="Q1096" s="293" t="str">
        <f>IF(ISBLANK(INDEX('Policy Characteristics'!K:K,MATCH($C1096,'Policy Characteristics'!$C:$C,0))),"",INDEX('Policy Characteristics'!K:K,MATCH($C1096,'Policy Characteristics'!$C:$C,0)))</f>
        <v/>
      </c>
      <c r="R1096" s="293" t="str">
        <f>IF(ISBLANK(INDEX('Policy Characteristics'!L:L,MATCH($C1096,'Policy Characteristics'!$C:$C,0))),"",INDEX('Policy Characteristics'!L:L,MATCH($C1096,'Policy Characteristics'!$C:$C,0)))</f>
        <v/>
      </c>
    </row>
    <row r="1097" spans="1:18" s="275" customFormat="1" x14ac:dyDescent="0.25">
      <c r="A1097" s="293" t="str">
        <f>IF(ISBLANK(INDEX('Policy Characteristics'!A:A,MATCH($C1097,'Policy Characteristics'!$C:$C,0))),"",INDEX('Policy Characteristics'!A:A,MATCH($C1097,'Policy Characteristics'!$C:$C,0)))</f>
        <v>Cross-Sector</v>
      </c>
      <c r="B1097" s="294" t="str">
        <f>IF(ISBLANK(INDEX('Policy Characteristics'!B:B,MATCH($C1097,'Policy Characteristics'!$C:$C,0))),"",INDEX('Policy Characteristics'!B:B,MATCH($C1097,'Policy Characteristics'!$C:$C,0)))</f>
        <v>Fixed Energy Prices</v>
      </c>
      <c r="C1097" s="293" t="str">
        <f t="shared" si="54"/>
        <v>Toggle Whether Policies Affect Energy Prices</v>
      </c>
      <c r="D1097" s="299" t="s">
        <v>834</v>
      </c>
      <c r="E1097" s="298"/>
      <c r="F1097" s="299" t="s">
        <v>727</v>
      </c>
      <c r="G1097" s="299"/>
      <c r="H1097" s="255">
        <v>844</v>
      </c>
      <c r="I1097" s="297" t="s">
        <v>660</v>
      </c>
      <c r="J1097" s="296" t="str">
        <f>IF(ISBLANK(INDEX('Policy Characteristics'!D:D,MATCH($C1097,'Policy Characteristics'!$C:$C,0))),"",INDEX('Policy Characteristics'!D:D,MATCH($C1097,'Policy Characteristics'!$C:$C,0)))</f>
        <v>Fixed Energy Prices</v>
      </c>
      <c r="K1097" s="293" t="str">
        <f>IF(ISBLANK(INDEX('Policy Characteristics'!E:E,MATCH($C1097,'Policy Characteristics'!$C:$C,0))),"",INDEX('Policy Characteristics'!E:E,MATCH($C1097,'Policy Characteristics'!$C:$C,0)))</f>
        <v>cross toggle whether policies affect energy prices</v>
      </c>
      <c r="L1097" s="293">
        <f>IF(ISBLANK(INDEX('Policy Characteristics'!F:F,MATCH($C1097,'Policy Characteristics'!$C:$C,0))),"",INDEX('Policy Characteristics'!F:F,MATCH($C1097,'Policy Characteristics'!$C:$C,0)))</f>
        <v>0</v>
      </c>
      <c r="M1097" s="293">
        <f>IF(ISBLANK(INDEX('Policy Characteristics'!G:G,MATCH($C1097,'Policy Characteristics'!$C:$C,0))),"",INDEX('Policy Characteristics'!G:G,MATCH($C1097,'Policy Characteristics'!$C:$C,0)))</f>
        <v>1</v>
      </c>
      <c r="N1097" s="293">
        <f>IF(ISBLANK(INDEX('Policy Characteristics'!H:H,MATCH($C1097,'Policy Characteristics'!$C:$C,0))),"",INDEX('Policy Characteristics'!H:H,MATCH($C1097,'Policy Characteristics'!$C:$C,0)))</f>
        <v>1</v>
      </c>
      <c r="O1097" s="293" t="str">
        <f>IF(ISBLANK(INDEX('Policy Characteristics'!I:I,MATCH($C1097,'Policy Characteristics'!$C:$C,0))),"",INDEX('Policy Characteristics'!I:I,MATCH($C1097,'Policy Characteristics'!$C:$C,0)))</f>
        <v>on/off</v>
      </c>
      <c r="P1097" s="293" t="str">
        <f>IF(ISBLANK(INDEX('Policy Characteristics'!J:J,MATCH($C1097,'Policy Characteristics'!$C:$C,0))),"",INDEX('Policy Characteristics'!J:J,MATCH($C1097,'Policy Characteristics'!$C:$C,0)))</f>
        <v/>
      </c>
      <c r="Q1097" s="293" t="str">
        <f>IF(ISBLANK(INDEX('Policy Characteristics'!K:K,MATCH($C1097,'Policy Characteristics'!$C:$C,0))),"",INDEX('Policy Characteristics'!K:K,MATCH($C1097,'Policy Characteristics'!$C:$C,0)))</f>
        <v/>
      </c>
      <c r="R1097" s="293" t="str">
        <f>IF(ISBLANK(INDEX('Policy Characteristics'!L:L,MATCH($C1097,'Policy Characteristics'!$C:$C,0))),"",INDEX('Policy Characteristics'!L:L,MATCH($C1097,'Policy Characteristics'!$C:$C,0)))</f>
        <v/>
      </c>
    </row>
    <row r="1098" spans="1:18" s="275" customFormat="1" x14ac:dyDescent="0.25">
      <c r="A1098" s="293" t="str">
        <f>IF(ISBLANK(INDEX('Policy Characteristics'!A:A,MATCH($C1098,'Policy Characteristics'!$C:$C,0))),"",INDEX('Policy Characteristics'!A:A,MATCH($C1098,'Policy Characteristics'!$C:$C,0)))</f>
        <v>Cross-Sector</v>
      </c>
      <c r="B1098" s="294" t="str">
        <f>IF(ISBLANK(INDEX('Policy Characteristics'!B:B,MATCH($C1098,'Policy Characteristics'!$C:$C,0))),"",INDEX('Policy Characteristics'!B:B,MATCH($C1098,'Policy Characteristics'!$C:$C,0)))</f>
        <v>Fixed Energy Prices</v>
      </c>
      <c r="C1098" s="293" t="str">
        <f t="shared" si="54"/>
        <v>Toggle Whether Policies Affect Energy Prices</v>
      </c>
      <c r="D1098" s="299" t="s">
        <v>835</v>
      </c>
      <c r="E1098" s="298"/>
      <c r="F1098" s="299" t="s">
        <v>731</v>
      </c>
      <c r="G1098" s="299"/>
      <c r="H1098" s="20">
        <v>845</v>
      </c>
      <c r="I1098" s="297" t="s">
        <v>660</v>
      </c>
      <c r="J1098" s="296" t="str">
        <f>IF(ISBLANK(INDEX('Policy Characteristics'!D:D,MATCH($C1098,'Policy Characteristics'!$C:$C,0))),"",INDEX('Policy Characteristics'!D:D,MATCH($C1098,'Policy Characteristics'!$C:$C,0)))</f>
        <v>Fixed Energy Prices</v>
      </c>
      <c r="K1098" s="293" t="str">
        <f>IF(ISBLANK(INDEX('Policy Characteristics'!E:E,MATCH($C1098,'Policy Characteristics'!$C:$C,0))),"",INDEX('Policy Characteristics'!E:E,MATCH($C1098,'Policy Characteristics'!$C:$C,0)))</f>
        <v>cross toggle whether policies affect energy prices</v>
      </c>
      <c r="L1098" s="293">
        <f>IF(ISBLANK(INDEX('Policy Characteristics'!F:F,MATCH($C1098,'Policy Characteristics'!$C:$C,0))),"",INDEX('Policy Characteristics'!F:F,MATCH($C1098,'Policy Characteristics'!$C:$C,0)))</f>
        <v>0</v>
      </c>
      <c r="M1098" s="293">
        <f>IF(ISBLANK(INDEX('Policy Characteristics'!G:G,MATCH($C1098,'Policy Characteristics'!$C:$C,0))),"",INDEX('Policy Characteristics'!G:G,MATCH($C1098,'Policy Characteristics'!$C:$C,0)))</f>
        <v>1</v>
      </c>
      <c r="N1098" s="293">
        <f>IF(ISBLANK(INDEX('Policy Characteristics'!H:H,MATCH($C1098,'Policy Characteristics'!$C:$C,0))),"",INDEX('Policy Characteristics'!H:H,MATCH($C1098,'Policy Characteristics'!$C:$C,0)))</f>
        <v>1</v>
      </c>
      <c r="O1098" s="293" t="str">
        <f>IF(ISBLANK(INDEX('Policy Characteristics'!I:I,MATCH($C1098,'Policy Characteristics'!$C:$C,0))),"",INDEX('Policy Characteristics'!I:I,MATCH($C1098,'Policy Characteristics'!$C:$C,0)))</f>
        <v>on/off</v>
      </c>
      <c r="P1098" s="293" t="str">
        <f>IF(ISBLANK(INDEX('Policy Characteristics'!J:J,MATCH($C1098,'Policy Characteristics'!$C:$C,0))),"",INDEX('Policy Characteristics'!J:J,MATCH($C1098,'Policy Characteristics'!$C:$C,0)))</f>
        <v/>
      </c>
      <c r="Q1098" s="293" t="str">
        <f>IF(ISBLANK(INDEX('Policy Characteristics'!K:K,MATCH($C1098,'Policy Characteristics'!$C:$C,0))),"",INDEX('Policy Characteristics'!K:K,MATCH($C1098,'Policy Characteristics'!$C:$C,0)))</f>
        <v/>
      </c>
      <c r="R1098" s="293" t="str">
        <f>IF(ISBLANK(INDEX('Policy Characteristics'!L:L,MATCH($C1098,'Policy Characteristics'!$C:$C,0))),"",INDEX('Policy Characteristics'!L:L,MATCH($C1098,'Policy Characteristics'!$C:$C,0)))</f>
        <v/>
      </c>
    </row>
    <row r="1099" spans="1:18" s="275" customFormat="1" x14ac:dyDescent="0.25">
      <c r="A1099" s="293" t="str">
        <f>IF(ISBLANK(INDEX('Policy Characteristics'!A:A,MATCH($C1099,'Policy Characteristics'!$C:$C,0))),"",INDEX('Policy Characteristics'!A:A,MATCH($C1099,'Policy Characteristics'!$C:$C,0)))</f>
        <v>Cross-Sector</v>
      </c>
      <c r="B1099" s="294" t="str">
        <f>IF(ISBLANK(INDEX('Policy Characteristics'!B:B,MATCH($C1099,'Policy Characteristics'!$C:$C,0))),"",INDEX('Policy Characteristics'!B:B,MATCH($C1099,'Policy Characteristics'!$C:$C,0)))</f>
        <v>Fixed Energy Prices</v>
      </c>
      <c r="C1099" s="293" t="str">
        <f t="shared" si="54"/>
        <v>Toggle Whether Policies Affect Energy Prices</v>
      </c>
      <c r="D1099" s="299" t="s">
        <v>836</v>
      </c>
      <c r="E1099" s="298"/>
      <c r="F1099" s="299" t="s">
        <v>837</v>
      </c>
      <c r="G1099" s="299"/>
      <c r="H1099" s="255">
        <v>846</v>
      </c>
      <c r="I1099" s="297" t="s">
        <v>660</v>
      </c>
      <c r="J1099" s="296" t="str">
        <f>IF(ISBLANK(INDEX('Policy Characteristics'!D:D,MATCH($C1099,'Policy Characteristics'!$C:$C,0))),"",INDEX('Policy Characteristics'!D:D,MATCH($C1099,'Policy Characteristics'!$C:$C,0)))</f>
        <v>Fixed Energy Prices</v>
      </c>
      <c r="K1099" s="293" t="str">
        <f>IF(ISBLANK(INDEX('Policy Characteristics'!E:E,MATCH($C1099,'Policy Characteristics'!$C:$C,0))),"",INDEX('Policy Characteristics'!E:E,MATCH($C1099,'Policy Characteristics'!$C:$C,0)))</f>
        <v>cross toggle whether policies affect energy prices</v>
      </c>
      <c r="L1099" s="293">
        <f>IF(ISBLANK(INDEX('Policy Characteristics'!F:F,MATCH($C1099,'Policy Characteristics'!$C:$C,0))),"",INDEX('Policy Characteristics'!F:F,MATCH($C1099,'Policy Characteristics'!$C:$C,0)))</f>
        <v>0</v>
      </c>
      <c r="M1099" s="293">
        <f>IF(ISBLANK(INDEX('Policy Characteristics'!G:G,MATCH($C1099,'Policy Characteristics'!$C:$C,0))),"",INDEX('Policy Characteristics'!G:G,MATCH($C1099,'Policy Characteristics'!$C:$C,0)))</f>
        <v>1</v>
      </c>
      <c r="N1099" s="293">
        <f>IF(ISBLANK(INDEX('Policy Characteristics'!H:H,MATCH($C1099,'Policy Characteristics'!$C:$C,0))),"",INDEX('Policy Characteristics'!H:H,MATCH($C1099,'Policy Characteristics'!$C:$C,0)))</f>
        <v>1</v>
      </c>
      <c r="O1099" s="293" t="str">
        <f>IF(ISBLANK(INDEX('Policy Characteristics'!I:I,MATCH($C1099,'Policy Characteristics'!$C:$C,0))),"",INDEX('Policy Characteristics'!I:I,MATCH($C1099,'Policy Characteristics'!$C:$C,0)))</f>
        <v>on/off</v>
      </c>
      <c r="P1099" s="293" t="str">
        <f>IF(ISBLANK(INDEX('Policy Characteristics'!J:J,MATCH($C1099,'Policy Characteristics'!$C:$C,0))),"",INDEX('Policy Characteristics'!J:J,MATCH($C1099,'Policy Characteristics'!$C:$C,0)))</f>
        <v/>
      </c>
      <c r="Q1099" s="293" t="str">
        <f>IF(ISBLANK(INDEX('Policy Characteristics'!K:K,MATCH($C1099,'Policy Characteristics'!$C:$C,0))),"",INDEX('Policy Characteristics'!K:K,MATCH($C1099,'Policy Characteristics'!$C:$C,0)))</f>
        <v/>
      </c>
      <c r="R1099" s="293" t="str">
        <f>IF(ISBLANK(INDEX('Policy Characteristics'!L:L,MATCH($C1099,'Policy Characteristics'!$C:$C,0))),"",INDEX('Policy Characteristics'!L:L,MATCH($C1099,'Policy Characteristics'!$C:$C,0)))</f>
        <v/>
      </c>
    </row>
    <row r="1100" spans="1:18" s="275" customFormat="1" x14ac:dyDescent="0.25">
      <c r="A1100" s="293" t="str">
        <f>IF(ISBLANK(INDEX('Policy Characteristics'!A:A,MATCH($C1100,'Policy Characteristics'!$C:$C,0))),"",INDEX('Policy Characteristics'!A:A,MATCH($C1100,'Policy Characteristics'!$C:$C,0)))</f>
        <v>Cross-Sector</v>
      </c>
      <c r="B1100" s="294" t="str">
        <f>IF(ISBLANK(INDEX('Policy Characteristics'!B:B,MATCH($C1100,'Policy Characteristics'!$C:$C,0))),"",INDEX('Policy Characteristics'!B:B,MATCH($C1100,'Policy Characteristics'!$C:$C,0)))</f>
        <v>Fixed Energy Prices</v>
      </c>
      <c r="C1100" s="293" t="str">
        <f t="shared" si="54"/>
        <v>Toggle Whether Policies Affect Energy Prices</v>
      </c>
      <c r="D1100" s="299" t="s">
        <v>838</v>
      </c>
      <c r="E1100" s="298"/>
      <c r="F1100" s="299" t="s">
        <v>839</v>
      </c>
      <c r="G1100" s="299"/>
      <c r="H1100" s="20">
        <v>847</v>
      </c>
      <c r="I1100" s="297" t="s">
        <v>660</v>
      </c>
      <c r="J1100" s="296" t="str">
        <f>IF(ISBLANK(INDEX('Policy Characteristics'!D:D,MATCH($C1100,'Policy Characteristics'!$C:$C,0))),"",INDEX('Policy Characteristics'!D:D,MATCH($C1100,'Policy Characteristics'!$C:$C,0)))</f>
        <v>Fixed Energy Prices</v>
      </c>
      <c r="K1100" s="293" t="str">
        <f>IF(ISBLANK(INDEX('Policy Characteristics'!E:E,MATCH($C1100,'Policy Characteristics'!$C:$C,0))),"",INDEX('Policy Characteristics'!E:E,MATCH($C1100,'Policy Characteristics'!$C:$C,0)))</f>
        <v>cross toggle whether policies affect energy prices</v>
      </c>
      <c r="L1100" s="293">
        <f>IF(ISBLANK(INDEX('Policy Characteristics'!F:F,MATCH($C1100,'Policy Characteristics'!$C:$C,0))),"",INDEX('Policy Characteristics'!F:F,MATCH($C1100,'Policy Characteristics'!$C:$C,0)))</f>
        <v>0</v>
      </c>
      <c r="M1100" s="293">
        <f>IF(ISBLANK(INDEX('Policy Characteristics'!G:G,MATCH($C1100,'Policy Characteristics'!$C:$C,0))),"",INDEX('Policy Characteristics'!G:G,MATCH($C1100,'Policy Characteristics'!$C:$C,0)))</f>
        <v>1</v>
      </c>
      <c r="N1100" s="293">
        <f>IF(ISBLANK(INDEX('Policy Characteristics'!H:H,MATCH($C1100,'Policy Characteristics'!$C:$C,0))),"",INDEX('Policy Characteristics'!H:H,MATCH($C1100,'Policy Characteristics'!$C:$C,0)))</f>
        <v>1</v>
      </c>
      <c r="O1100" s="293" t="str">
        <f>IF(ISBLANK(INDEX('Policy Characteristics'!I:I,MATCH($C1100,'Policy Characteristics'!$C:$C,0))),"",INDEX('Policy Characteristics'!I:I,MATCH($C1100,'Policy Characteristics'!$C:$C,0)))</f>
        <v>on/off</v>
      </c>
      <c r="P1100" s="293" t="str">
        <f>IF(ISBLANK(INDEX('Policy Characteristics'!J:J,MATCH($C1100,'Policy Characteristics'!$C:$C,0))),"",INDEX('Policy Characteristics'!J:J,MATCH($C1100,'Policy Characteristics'!$C:$C,0)))</f>
        <v/>
      </c>
      <c r="Q1100" s="293" t="str">
        <f>IF(ISBLANK(INDEX('Policy Characteristics'!K:K,MATCH($C1100,'Policy Characteristics'!$C:$C,0))),"",INDEX('Policy Characteristics'!K:K,MATCH($C1100,'Policy Characteristics'!$C:$C,0)))</f>
        <v/>
      </c>
      <c r="R1100" s="293" t="str">
        <f>IF(ISBLANK(INDEX('Policy Characteristics'!L:L,MATCH($C1100,'Policy Characteristics'!$C:$C,0))),"",INDEX('Policy Characteristics'!L:L,MATCH($C1100,'Policy Characteristics'!$C:$C,0)))</f>
        <v/>
      </c>
    </row>
    <row r="1101" spans="1:18" s="275" customFormat="1" x14ac:dyDescent="0.25">
      <c r="A1101" s="293" t="str">
        <f>IF(ISBLANK(INDEX('Policy Characteristics'!A:A,MATCH($C1101,'Policy Characteristics'!$C:$C,0))),"",INDEX('Policy Characteristics'!A:A,MATCH($C1101,'Policy Characteristics'!$C:$C,0)))</f>
        <v>Cross-Sector</v>
      </c>
      <c r="B1101" s="294" t="str">
        <f>IF(ISBLANK(INDEX('Policy Characteristics'!B:B,MATCH($C1101,'Policy Characteristics'!$C:$C,0))),"",INDEX('Policy Characteristics'!B:B,MATCH($C1101,'Policy Characteristics'!$C:$C,0)))</f>
        <v>Fuel Price Deregulation</v>
      </c>
      <c r="C1101" s="275" t="s">
        <v>552</v>
      </c>
      <c r="D1101" s="299" t="s">
        <v>825</v>
      </c>
      <c r="E1101" s="298"/>
      <c r="F1101" s="299" t="s">
        <v>705</v>
      </c>
      <c r="G1101" s="299"/>
      <c r="H1101" s="20">
        <v>723</v>
      </c>
      <c r="I1101" s="297" t="s">
        <v>660</v>
      </c>
      <c r="J1101" s="296" t="str">
        <f>IF(ISBLANK(INDEX('Policy Characteristics'!D:D,MATCH($C1101,'Policy Characteristics'!$C:$C,0))),"",INDEX('Policy Characteristics'!D:D,MATCH($C1101,'Policy Characteristics'!$C:$C,0)))</f>
        <v>Fuel Price Deregulation</v>
      </c>
      <c r="K1101" s="293" t="str">
        <f>IF(ISBLANK(INDEX('Policy Characteristics'!E:E,MATCH($C1101,'Policy Characteristics'!$C:$C,0))),"",INDEX('Policy Characteristics'!E:E,MATCH($C1101,'Policy Characteristics'!$C:$C,0)))</f>
        <v>cross fuel price deregulation</v>
      </c>
      <c r="L1101" s="237">
        <f>IF(ISBLANK(INDEX('Policy Characteristics'!F:F,MATCH($C1101,'Policy Characteristics'!$C:$C,0))),"",INDEX('Policy Characteristics'!F:F,MATCH($C1101,'Policy Characteristics'!$C:$C,0)))</f>
        <v>0</v>
      </c>
      <c r="M1101" s="237">
        <f>IF(ISBLANK(INDEX('Policy Characteristics'!G:G,MATCH($C1101,'Policy Characteristics'!$C:$C,0))),"",INDEX('Policy Characteristics'!G:G,MATCH($C1101,'Policy Characteristics'!$C:$C,0)))</f>
        <v>1</v>
      </c>
      <c r="N1101" s="237">
        <f>IF(ISBLANK(INDEX('Policy Characteristics'!H:H,MATCH($C1101,'Policy Characteristics'!$C:$C,0))),"",INDEX('Policy Characteristics'!H:H,MATCH($C1101,'Policy Characteristics'!$C:$C,0)))</f>
        <v>0.01</v>
      </c>
      <c r="O1101" s="293" t="str">
        <f>IF(ISBLANK(INDEX('Policy Characteristics'!I:I,MATCH($C1101,'Policy Characteristics'!$C:$C,0))),"",INDEX('Policy Characteristics'!I:I,MATCH($C1101,'Policy Characteristics'!$C:$C,0)))</f>
        <v>% of price deregulated</v>
      </c>
      <c r="P1101" s="293"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293" t="str">
        <f>IF(ISBLANK(INDEX('Policy Characteristics'!K:K,MATCH($C1101,'Policy Characteristics'!$C:$C,0))),"",INDEX('Policy Characteristics'!K:K,MATCH($C1101,'Policy Characteristics'!$C:$C,0)))</f>
        <v>fuels.html#fuel-price-deregulation</v>
      </c>
      <c r="R1101" s="293" t="str">
        <f>IF(ISBLANK(INDEX('Policy Characteristics'!L:L,MATCH($C1101,'Policy Characteristics'!$C:$C,0))),"",INDEX('Policy Characteristics'!L:L,MATCH($C1101,'Policy Characteristics'!$C:$C,0)))</f>
        <v/>
      </c>
    </row>
    <row r="1102" spans="1:18" s="275" customFormat="1" x14ac:dyDescent="0.25">
      <c r="A1102" s="293" t="str">
        <f>IF(ISBLANK(INDEX('Policy Characteristics'!A:A,MATCH($C1102,'Policy Characteristics'!$C:$C,0))),"",INDEX('Policy Characteristics'!A:A,MATCH($C1102,'Policy Characteristics'!$C:$C,0)))</f>
        <v>Cross-Sector</v>
      </c>
      <c r="B1102" s="294" t="str">
        <f>IF(ISBLANK(INDEX('Policy Characteristics'!B:B,MATCH($C1102,'Policy Characteristics'!$C:$C,0))),"",INDEX('Policy Characteristics'!B:B,MATCH($C1102,'Policy Characteristics'!$C:$C,0)))</f>
        <v>Fuel Price Deregulation</v>
      </c>
      <c r="C1102" s="293" t="str">
        <f t="shared" ref="C1102:C1115" si="55">C$1101</f>
        <v>Fuel Price Deregulation</v>
      </c>
      <c r="D1102" s="299" t="s">
        <v>826</v>
      </c>
      <c r="E1102" s="298"/>
      <c r="F1102" s="299" t="s">
        <v>827</v>
      </c>
      <c r="G1102" s="299"/>
      <c r="H1102" s="20">
        <v>724</v>
      </c>
      <c r="I1102" s="297" t="s">
        <v>660</v>
      </c>
      <c r="J1102" s="296" t="str">
        <f>IF(ISBLANK(INDEX('Policy Characteristics'!D:D,MATCH($C1102,'Policy Characteristics'!$C:$C,0))),"",INDEX('Policy Characteristics'!D:D,MATCH($C1102,'Policy Characteristics'!$C:$C,0)))</f>
        <v>Fuel Price Deregulation</v>
      </c>
      <c r="K1102" s="293" t="str">
        <f>IF(ISBLANK(INDEX('Policy Characteristics'!E:E,MATCH($C1102,'Policy Characteristics'!$C:$C,0))),"",INDEX('Policy Characteristics'!E:E,MATCH($C1102,'Policy Characteristics'!$C:$C,0)))</f>
        <v>cross fuel price deregulation</v>
      </c>
      <c r="L1102" s="237">
        <f>IF(ISBLANK(INDEX('Policy Characteristics'!F:F,MATCH($C1102,'Policy Characteristics'!$C:$C,0))),"",INDEX('Policy Characteristics'!F:F,MATCH($C1102,'Policy Characteristics'!$C:$C,0)))</f>
        <v>0</v>
      </c>
      <c r="M1102" s="237">
        <f>IF(ISBLANK(INDEX('Policy Characteristics'!G:G,MATCH($C1102,'Policy Characteristics'!$C:$C,0))),"",INDEX('Policy Characteristics'!G:G,MATCH($C1102,'Policy Characteristics'!$C:$C,0)))</f>
        <v>1</v>
      </c>
      <c r="N1102" s="237">
        <f>IF(ISBLANK(INDEX('Policy Characteristics'!H:H,MATCH($C1102,'Policy Characteristics'!$C:$C,0))),"",INDEX('Policy Characteristics'!H:H,MATCH($C1102,'Policy Characteristics'!$C:$C,0)))</f>
        <v>0.01</v>
      </c>
      <c r="O1102" s="293" t="str">
        <f>IF(ISBLANK(INDEX('Policy Characteristics'!I:I,MATCH($C1102,'Policy Characteristics'!$C:$C,0))),"",INDEX('Policy Characteristics'!I:I,MATCH($C1102,'Policy Characteristics'!$C:$C,0)))</f>
        <v>% of price deregulated</v>
      </c>
      <c r="P1102" s="293"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293" t="str">
        <f>IF(ISBLANK(INDEX('Policy Characteristics'!K:K,MATCH($C1102,'Policy Characteristics'!$C:$C,0))),"",INDEX('Policy Characteristics'!K:K,MATCH($C1102,'Policy Characteristics'!$C:$C,0)))</f>
        <v>fuels.html#fuel-price-deregulation</v>
      </c>
      <c r="R1102" s="293" t="str">
        <f>IF(ISBLANK(INDEX('Policy Characteristics'!L:L,MATCH($C1102,'Policy Characteristics'!$C:$C,0))),"",INDEX('Policy Characteristics'!L:L,MATCH($C1102,'Policy Characteristics'!$C:$C,0)))</f>
        <v/>
      </c>
    </row>
    <row r="1103" spans="1:18" s="275" customFormat="1" x14ac:dyDescent="0.25">
      <c r="A1103" s="293" t="str">
        <f>IF(ISBLANK(INDEX('Policy Characteristics'!A:A,MATCH($C1103,'Policy Characteristics'!$C:$C,0))),"",INDEX('Policy Characteristics'!A:A,MATCH($C1103,'Policy Characteristics'!$C:$C,0)))</f>
        <v>Cross-Sector</v>
      </c>
      <c r="B1103" s="294" t="str">
        <f>IF(ISBLANK(INDEX('Policy Characteristics'!B:B,MATCH($C1103,'Policy Characteristics'!$C:$C,0))),"",INDEX('Policy Characteristics'!B:B,MATCH($C1103,'Policy Characteristics'!$C:$C,0)))</f>
        <v>Fuel Price Deregulation</v>
      </c>
      <c r="C1103" s="293" t="str">
        <f t="shared" si="55"/>
        <v>Fuel Price Deregulation</v>
      </c>
      <c r="D1103" s="299" t="s">
        <v>854</v>
      </c>
      <c r="E1103" s="298"/>
      <c r="F1103" s="299" t="s">
        <v>709</v>
      </c>
      <c r="G1103" s="299"/>
      <c r="H1103" s="20">
        <v>725</v>
      </c>
      <c r="I1103" s="297" t="s">
        <v>660</v>
      </c>
      <c r="J1103" s="296" t="str">
        <f>IF(ISBLANK(INDEX('Policy Characteristics'!D:D,MATCH($C1103,'Policy Characteristics'!$C:$C,0))),"",INDEX('Policy Characteristics'!D:D,MATCH($C1103,'Policy Characteristics'!$C:$C,0)))</f>
        <v>Fuel Price Deregulation</v>
      </c>
      <c r="K1103" s="293" t="str">
        <f>IF(ISBLANK(INDEX('Policy Characteristics'!E:E,MATCH($C1103,'Policy Characteristics'!$C:$C,0))),"",INDEX('Policy Characteristics'!E:E,MATCH($C1103,'Policy Characteristics'!$C:$C,0)))</f>
        <v>cross fuel price deregulation</v>
      </c>
      <c r="L1103" s="237">
        <f>IF(ISBLANK(INDEX('Policy Characteristics'!F:F,MATCH($C1103,'Policy Characteristics'!$C:$C,0))),"",INDEX('Policy Characteristics'!F:F,MATCH($C1103,'Policy Characteristics'!$C:$C,0)))</f>
        <v>0</v>
      </c>
      <c r="M1103" s="237">
        <f>IF(ISBLANK(INDEX('Policy Characteristics'!G:G,MATCH($C1103,'Policy Characteristics'!$C:$C,0))),"",INDEX('Policy Characteristics'!G:G,MATCH($C1103,'Policy Characteristics'!$C:$C,0)))</f>
        <v>1</v>
      </c>
      <c r="N1103" s="237">
        <f>IF(ISBLANK(INDEX('Policy Characteristics'!H:H,MATCH($C1103,'Policy Characteristics'!$C:$C,0))),"",INDEX('Policy Characteristics'!H:H,MATCH($C1103,'Policy Characteristics'!$C:$C,0)))</f>
        <v>0.01</v>
      </c>
      <c r="O1103" s="293" t="str">
        <f>IF(ISBLANK(INDEX('Policy Characteristics'!I:I,MATCH($C1103,'Policy Characteristics'!$C:$C,0))),"",INDEX('Policy Characteristics'!I:I,MATCH($C1103,'Policy Characteristics'!$C:$C,0)))</f>
        <v>% of price deregulated</v>
      </c>
      <c r="P1103" s="293"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293" t="str">
        <f>IF(ISBLANK(INDEX('Policy Characteristics'!K:K,MATCH($C1103,'Policy Characteristics'!$C:$C,0))),"",INDEX('Policy Characteristics'!K:K,MATCH($C1103,'Policy Characteristics'!$C:$C,0)))</f>
        <v>fuels.html#fuel-price-deregulation</v>
      </c>
      <c r="R1103" s="293" t="str">
        <f>IF(ISBLANK(INDEX('Policy Characteristics'!L:L,MATCH($C1103,'Policy Characteristics'!$C:$C,0))),"",INDEX('Policy Characteristics'!L:L,MATCH($C1103,'Policy Characteristics'!$C:$C,0)))</f>
        <v/>
      </c>
    </row>
    <row r="1104" spans="1:18" s="275" customFormat="1" x14ac:dyDescent="0.25">
      <c r="A1104" s="293" t="str">
        <f>IF(ISBLANK(INDEX('Policy Characteristics'!A:A,MATCH($C1104,'Policy Characteristics'!$C:$C,0))),"",INDEX('Policy Characteristics'!A:A,MATCH($C1104,'Policy Characteristics'!$C:$C,0)))</f>
        <v>Cross-Sector</v>
      </c>
      <c r="B1104" s="294" t="str">
        <f>IF(ISBLANK(INDEX('Policy Characteristics'!B:B,MATCH($C1104,'Policy Characteristics'!$C:$C,0))),"",INDEX('Policy Characteristics'!B:B,MATCH($C1104,'Policy Characteristics'!$C:$C,0)))</f>
        <v>Fuel Price Deregulation</v>
      </c>
      <c r="C1104" s="293" t="str">
        <f t="shared" si="55"/>
        <v>Fuel Price Deregulation</v>
      </c>
      <c r="D1104" s="299" t="s">
        <v>859</v>
      </c>
      <c r="E1104" s="298"/>
      <c r="F1104" s="299" t="s">
        <v>719</v>
      </c>
      <c r="G1104" s="299"/>
      <c r="H1104" s="20">
        <v>726</v>
      </c>
      <c r="I1104" s="297" t="s">
        <v>660</v>
      </c>
      <c r="J1104" s="296" t="str">
        <f>IF(ISBLANK(INDEX('Policy Characteristics'!D:D,MATCH($C1104,'Policy Characteristics'!$C:$C,0))),"",INDEX('Policy Characteristics'!D:D,MATCH($C1104,'Policy Characteristics'!$C:$C,0)))</f>
        <v>Fuel Price Deregulation</v>
      </c>
      <c r="K1104" s="293" t="str">
        <f>IF(ISBLANK(INDEX('Policy Characteristics'!E:E,MATCH($C1104,'Policy Characteristics'!$C:$C,0))),"",INDEX('Policy Characteristics'!E:E,MATCH($C1104,'Policy Characteristics'!$C:$C,0)))</f>
        <v>cross fuel price deregulation</v>
      </c>
      <c r="L1104" s="237">
        <f>IF(ISBLANK(INDEX('Policy Characteristics'!F:F,MATCH($C1104,'Policy Characteristics'!$C:$C,0))),"",INDEX('Policy Characteristics'!F:F,MATCH($C1104,'Policy Characteristics'!$C:$C,0)))</f>
        <v>0</v>
      </c>
      <c r="M1104" s="237">
        <f>IF(ISBLANK(INDEX('Policy Characteristics'!G:G,MATCH($C1104,'Policy Characteristics'!$C:$C,0))),"",INDEX('Policy Characteristics'!G:G,MATCH($C1104,'Policy Characteristics'!$C:$C,0)))</f>
        <v>1</v>
      </c>
      <c r="N1104" s="237">
        <f>IF(ISBLANK(INDEX('Policy Characteristics'!H:H,MATCH($C1104,'Policy Characteristics'!$C:$C,0))),"",INDEX('Policy Characteristics'!H:H,MATCH($C1104,'Policy Characteristics'!$C:$C,0)))</f>
        <v>0.01</v>
      </c>
      <c r="O1104" s="293" t="str">
        <f>IF(ISBLANK(INDEX('Policy Characteristics'!I:I,MATCH($C1104,'Policy Characteristics'!$C:$C,0))),"",INDEX('Policy Characteristics'!I:I,MATCH($C1104,'Policy Characteristics'!$C:$C,0)))</f>
        <v>% of price deregulated</v>
      </c>
      <c r="P1104" s="293"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293" t="str">
        <f>IF(ISBLANK(INDEX('Policy Characteristics'!K:K,MATCH($C1104,'Policy Characteristics'!$C:$C,0))),"",INDEX('Policy Characteristics'!K:K,MATCH($C1104,'Policy Characteristics'!$C:$C,0)))</f>
        <v>fuels.html#fuel-price-deregulation</v>
      </c>
      <c r="R1104" s="293" t="str">
        <f>IF(ISBLANK(INDEX('Policy Characteristics'!L:L,MATCH($C1104,'Policy Characteristics'!$C:$C,0))),"",INDEX('Policy Characteristics'!L:L,MATCH($C1104,'Policy Characteristics'!$C:$C,0)))</f>
        <v/>
      </c>
    </row>
    <row r="1105" spans="1:18" s="275" customFormat="1" x14ac:dyDescent="0.25">
      <c r="A1105" s="293" t="str">
        <f>IF(ISBLANK(INDEX('Policy Characteristics'!A:A,MATCH($C1105,'Policy Characteristics'!$C:$C,0))),"",INDEX('Policy Characteristics'!A:A,MATCH($C1105,'Policy Characteristics'!$C:$C,0)))</f>
        <v>Cross-Sector</v>
      </c>
      <c r="B1105" s="294" t="str">
        <f>IF(ISBLANK(INDEX('Policy Characteristics'!B:B,MATCH($C1105,'Policy Characteristics'!$C:$C,0))),"",INDEX('Policy Characteristics'!B:B,MATCH($C1105,'Policy Characteristics'!$C:$C,0)))</f>
        <v>Fuel Price Deregulation</v>
      </c>
      <c r="C1105" s="293" t="str">
        <f t="shared" si="55"/>
        <v>Fuel Price Deregulation</v>
      </c>
      <c r="D1105" s="299" t="s">
        <v>828</v>
      </c>
      <c r="E1105" s="298"/>
      <c r="F1105" s="299" t="s">
        <v>829</v>
      </c>
      <c r="G1105" s="299"/>
      <c r="H1105" s="20">
        <v>727</v>
      </c>
      <c r="I1105" s="297" t="s">
        <v>660</v>
      </c>
      <c r="J1105" s="296" t="str">
        <f>IF(ISBLANK(INDEX('Policy Characteristics'!D:D,MATCH($C1105,'Policy Characteristics'!$C:$C,0))),"",INDEX('Policy Characteristics'!D:D,MATCH($C1105,'Policy Characteristics'!$C:$C,0)))</f>
        <v>Fuel Price Deregulation</v>
      </c>
      <c r="K1105" s="293" t="str">
        <f>IF(ISBLANK(INDEX('Policy Characteristics'!E:E,MATCH($C1105,'Policy Characteristics'!$C:$C,0))),"",INDEX('Policy Characteristics'!E:E,MATCH($C1105,'Policy Characteristics'!$C:$C,0)))</f>
        <v>cross fuel price deregulation</v>
      </c>
      <c r="L1105" s="237">
        <f>IF(ISBLANK(INDEX('Policy Characteristics'!F:F,MATCH($C1105,'Policy Characteristics'!$C:$C,0))),"",INDEX('Policy Characteristics'!F:F,MATCH($C1105,'Policy Characteristics'!$C:$C,0)))</f>
        <v>0</v>
      </c>
      <c r="M1105" s="237">
        <f>IF(ISBLANK(INDEX('Policy Characteristics'!G:G,MATCH($C1105,'Policy Characteristics'!$C:$C,0))),"",INDEX('Policy Characteristics'!G:G,MATCH($C1105,'Policy Characteristics'!$C:$C,0)))</f>
        <v>1</v>
      </c>
      <c r="N1105" s="237">
        <f>IF(ISBLANK(INDEX('Policy Characteristics'!H:H,MATCH($C1105,'Policy Characteristics'!$C:$C,0))),"",INDEX('Policy Characteristics'!H:H,MATCH($C1105,'Policy Characteristics'!$C:$C,0)))</f>
        <v>0.01</v>
      </c>
      <c r="O1105" s="293" t="str">
        <f>IF(ISBLANK(INDEX('Policy Characteristics'!I:I,MATCH($C1105,'Policy Characteristics'!$C:$C,0))),"",INDEX('Policy Characteristics'!I:I,MATCH($C1105,'Policy Characteristics'!$C:$C,0)))</f>
        <v>% of price deregulated</v>
      </c>
      <c r="P1105" s="293"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293" t="str">
        <f>IF(ISBLANK(INDEX('Policy Characteristics'!K:K,MATCH($C1105,'Policy Characteristics'!$C:$C,0))),"",INDEX('Policy Characteristics'!K:K,MATCH($C1105,'Policy Characteristics'!$C:$C,0)))</f>
        <v>fuels.html#fuel-price-deregulation</v>
      </c>
      <c r="R1105" s="293" t="str">
        <f>IF(ISBLANK(INDEX('Policy Characteristics'!L:L,MATCH($C1105,'Policy Characteristics'!$C:$C,0))),"",INDEX('Policy Characteristics'!L:L,MATCH($C1105,'Policy Characteristics'!$C:$C,0)))</f>
        <v/>
      </c>
    </row>
    <row r="1106" spans="1:18" s="275" customFormat="1" x14ac:dyDescent="0.25">
      <c r="A1106" s="293" t="str">
        <f>IF(ISBLANK(INDEX('Policy Characteristics'!A:A,MATCH($C1106,'Policy Characteristics'!$C:$C,0))),"",INDEX('Policy Characteristics'!A:A,MATCH($C1106,'Policy Characteristics'!$C:$C,0)))</f>
        <v>Cross-Sector</v>
      </c>
      <c r="B1106" s="294" t="str">
        <f>IF(ISBLANK(INDEX('Policy Characteristics'!B:B,MATCH($C1106,'Policy Characteristics'!$C:$C,0))),"",INDEX('Policy Characteristics'!B:B,MATCH($C1106,'Policy Characteristics'!$C:$C,0)))</f>
        <v>Fuel Price Deregulation</v>
      </c>
      <c r="C1106" s="293" t="str">
        <f t="shared" si="55"/>
        <v>Fuel Price Deregulation</v>
      </c>
      <c r="D1106" s="299" t="s">
        <v>830</v>
      </c>
      <c r="E1106" s="298"/>
      <c r="F1106" s="299" t="s">
        <v>831</v>
      </c>
      <c r="G1106" s="299"/>
      <c r="H1106" s="20">
        <v>728</v>
      </c>
      <c r="I1106" s="297" t="s">
        <v>660</v>
      </c>
      <c r="J1106" s="296" t="str">
        <f>IF(ISBLANK(INDEX('Policy Characteristics'!D:D,MATCH($C1106,'Policy Characteristics'!$C:$C,0))),"",INDEX('Policy Characteristics'!D:D,MATCH($C1106,'Policy Characteristics'!$C:$C,0)))</f>
        <v>Fuel Price Deregulation</v>
      </c>
      <c r="K1106" s="293" t="str">
        <f>IF(ISBLANK(INDEX('Policy Characteristics'!E:E,MATCH($C1106,'Policy Characteristics'!$C:$C,0))),"",INDEX('Policy Characteristics'!E:E,MATCH($C1106,'Policy Characteristics'!$C:$C,0)))</f>
        <v>cross fuel price deregulation</v>
      </c>
      <c r="L1106" s="237">
        <f>IF(ISBLANK(INDEX('Policy Characteristics'!F:F,MATCH($C1106,'Policy Characteristics'!$C:$C,0))),"",INDEX('Policy Characteristics'!F:F,MATCH($C1106,'Policy Characteristics'!$C:$C,0)))</f>
        <v>0</v>
      </c>
      <c r="M1106" s="237">
        <f>IF(ISBLANK(INDEX('Policy Characteristics'!G:G,MATCH($C1106,'Policy Characteristics'!$C:$C,0))),"",INDEX('Policy Characteristics'!G:G,MATCH($C1106,'Policy Characteristics'!$C:$C,0)))</f>
        <v>1</v>
      </c>
      <c r="N1106" s="237">
        <f>IF(ISBLANK(INDEX('Policy Characteristics'!H:H,MATCH($C1106,'Policy Characteristics'!$C:$C,0))),"",INDEX('Policy Characteristics'!H:H,MATCH($C1106,'Policy Characteristics'!$C:$C,0)))</f>
        <v>0.01</v>
      </c>
      <c r="O1106" s="293" t="str">
        <f>IF(ISBLANK(INDEX('Policy Characteristics'!I:I,MATCH($C1106,'Policy Characteristics'!$C:$C,0))),"",INDEX('Policy Characteristics'!I:I,MATCH($C1106,'Policy Characteristics'!$C:$C,0)))</f>
        <v>% of price deregulated</v>
      </c>
      <c r="P1106" s="293"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293" t="str">
        <f>IF(ISBLANK(INDEX('Policy Characteristics'!K:K,MATCH($C1106,'Policy Characteristics'!$C:$C,0))),"",INDEX('Policy Characteristics'!K:K,MATCH($C1106,'Policy Characteristics'!$C:$C,0)))</f>
        <v>fuels.html#fuel-price-deregulation</v>
      </c>
      <c r="R1106" s="293" t="str">
        <f>IF(ISBLANK(INDEX('Policy Characteristics'!L:L,MATCH($C1106,'Policy Characteristics'!$C:$C,0))),"",INDEX('Policy Characteristics'!L:L,MATCH($C1106,'Policy Characteristics'!$C:$C,0)))</f>
        <v/>
      </c>
    </row>
    <row r="1107" spans="1:18" s="275" customFormat="1" x14ac:dyDescent="0.25">
      <c r="A1107" s="293" t="str">
        <f>IF(ISBLANK(INDEX('Policy Characteristics'!A:A,MATCH($C1107,'Policy Characteristics'!$C:$C,0))),"",INDEX('Policy Characteristics'!A:A,MATCH($C1107,'Policy Characteristics'!$C:$C,0)))</f>
        <v>Cross-Sector</v>
      </c>
      <c r="B1107" s="294" t="str">
        <f>IF(ISBLANK(INDEX('Policy Characteristics'!B:B,MATCH($C1107,'Policy Characteristics'!$C:$C,0))),"",INDEX('Policy Characteristics'!B:B,MATCH($C1107,'Policy Characteristics'!$C:$C,0)))</f>
        <v>Fuel Price Deregulation</v>
      </c>
      <c r="C1107" s="293" t="str">
        <f t="shared" si="55"/>
        <v>Fuel Price Deregulation</v>
      </c>
      <c r="D1107" s="299" t="s">
        <v>860</v>
      </c>
      <c r="E1107" s="298"/>
      <c r="F1107" s="299" t="s">
        <v>861</v>
      </c>
      <c r="G1107" s="299"/>
      <c r="H1107" s="20">
        <v>729</v>
      </c>
      <c r="I1107" s="297" t="s">
        <v>660</v>
      </c>
      <c r="J1107" s="296" t="str">
        <f>IF(ISBLANK(INDEX('Policy Characteristics'!D:D,MATCH($C1107,'Policy Characteristics'!$C:$C,0))),"",INDEX('Policy Characteristics'!D:D,MATCH($C1107,'Policy Characteristics'!$C:$C,0)))</f>
        <v>Fuel Price Deregulation</v>
      </c>
      <c r="K1107" s="293" t="str">
        <f>IF(ISBLANK(INDEX('Policy Characteristics'!E:E,MATCH($C1107,'Policy Characteristics'!$C:$C,0))),"",INDEX('Policy Characteristics'!E:E,MATCH($C1107,'Policy Characteristics'!$C:$C,0)))</f>
        <v>cross fuel price deregulation</v>
      </c>
      <c r="L1107" s="237">
        <f>IF(ISBLANK(INDEX('Policy Characteristics'!F:F,MATCH($C1107,'Policy Characteristics'!$C:$C,0))),"",INDEX('Policy Characteristics'!F:F,MATCH($C1107,'Policy Characteristics'!$C:$C,0)))</f>
        <v>0</v>
      </c>
      <c r="M1107" s="237">
        <f>IF(ISBLANK(INDEX('Policy Characteristics'!G:G,MATCH($C1107,'Policy Characteristics'!$C:$C,0))),"",INDEX('Policy Characteristics'!G:G,MATCH($C1107,'Policy Characteristics'!$C:$C,0)))</f>
        <v>1</v>
      </c>
      <c r="N1107" s="237">
        <f>IF(ISBLANK(INDEX('Policy Characteristics'!H:H,MATCH($C1107,'Policy Characteristics'!$C:$C,0))),"",INDEX('Policy Characteristics'!H:H,MATCH($C1107,'Policy Characteristics'!$C:$C,0)))</f>
        <v>0.01</v>
      </c>
      <c r="O1107" s="293" t="str">
        <f>IF(ISBLANK(INDEX('Policy Characteristics'!I:I,MATCH($C1107,'Policy Characteristics'!$C:$C,0))),"",INDEX('Policy Characteristics'!I:I,MATCH($C1107,'Policy Characteristics'!$C:$C,0)))</f>
        <v>% of price deregulated</v>
      </c>
      <c r="P1107" s="293"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293" t="str">
        <f>IF(ISBLANK(INDEX('Policy Characteristics'!K:K,MATCH($C1107,'Policy Characteristics'!$C:$C,0))),"",INDEX('Policy Characteristics'!K:K,MATCH($C1107,'Policy Characteristics'!$C:$C,0)))</f>
        <v>fuels.html#fuel-price-deregulation</v>
      </c>
      <c r="R1107" s="293" t="str">
        <f>IF(ISBLANK(INDEX('Policy Characteristics'!L:L,MATCH($C1107,'Policy Characteristics'!$C:$C,0))),"",INDEX('Policy Characteristics'!L:L,MATCH($C1107,'Policy Characteristics'!$C:$C,0)))</f>
        <v/>
      </c>
    </row>
    <row r="1108" spans="1:18" s="275" customFormat="1" x14ac:dyDescent="0.25">
      <c r="A1108" s="293" t="str">
        <f>IF(ISBLANK(INDEX('Policy Characteristics'!A:A,MATCH($C1108,'Policy Characteristics'!$C:$C,0))),"",INDEX('Policy Characteristics'!A:A,MATCH($C1108,'Policy Characteristics'!$C:$C,0)))</f>
        <v>Cross-Sector</v>
      </c>
      <c r="B1108" s="294" t="str">
        <f>IF(ISBLANK(INDEX('Policy Characteristics'!B:B,MATCH($C1108,'Policy Characteristics'!$C:$C,0))),"",INDEX('Policy Characteristics'!B:B,MATCH($C1108,'Policy Characteristics'!$C:$C,0)))</f>
        <v>Fuel Price Deregulation</v>
      </c>
      <c r="C1108" s="293" t="str">
        <f t="shared" si="55"/>
        <v>Fuel Price Deregulation</v>
      </c>
      <c r="D1108" s="299" t="s">
        <v>862</v>
      </c>
      <c r="E1108" s="298"/>
      <c r="F1108" s="299" t="s">
        <v>863</v>
      </c>
      <c r="G1108" s="299"/>
      <c r="H1108" s="20">
        <v>730</v>
      </c>
      <c r="I1108" s="297" t="s">
        <v>660</v>
      </c>
      <c r="J1108" s="296" t="str">
        <f>IF(ISBLANK(INDEX('Policy Characteristics'!D:D,MATCH($C1108,'Policy Characteristics'!$C:$C,0))),"",INDEX('Policy Characteristics'!D:D,MATCH($C1108,'Policy Characteristics'!$C:$C,0)))</f>
        <v>Fuel Price Deregulation</v>
      </c>
      <c r="K1108" s="293" t="str">
        <f>IF(ISBLANK(INDEX('Policy Characteristics'!E:E,MATCH($C1108,'Policy Characteristics'!$C:$C,0))),"",INDEX('Policy Characteristics'!E:E,MATCH($C1108,'Policy Characteristics'!$C:$C,0)))</f>
        <v>cross fuel price deregulation</v>
      </c>
      <c r="L1108" s="237">
        <f>IF(ISBLANK(INDEX('Policy Characteristics'!F:F,MATCH($C1108,'Policy Characteristics'!$C:$C,0))),"",INDEX('Policy Characteristics'!F:F,MATCH($C1108,'Policy Characteristics'!$C:$C,0)))</f>
        <v>0</v>
      </c>
      <c r="M1108" s="237">
        <f>IF(ISBLANK(INDEX('Policy Characteristics'!G:G,MATCH($C1108,'Policy Characteristics'!$C:$C,0))),"",INDEX('Policy Characteristics'!G:G,MATCH($C1108,'Policy Characteristics'!$C:$C,0)))</f>
        <v>1</v>
      </c>
      <c r="N1108" s="237">
        <f>IF(ISBLANK(INDEX('Policy Characteristics'!H:H,MATCH($C1108,'Policy Characteristics'!$C:$C,0))),"",INDEX('Policy Characteristics'!H:H,MATCH($C1108,'Policy Characteristics'!$C:$C,0)))</f>
        <v>0.01</v>
      </c>
      <c r="O1108" s="293" t="str">
        <f>IF(ISBLANK(INDEX('Policy Characteristics'!I:I,MATCH($C1108,'Policy Characteristics'!$C:$C,0))),"",INDEX('Policy Characteristics'!I:I,MATCH($C1108,'Policy Characteristics'!$C:$C,0)))</f>
        <v>% of price deregulated</v>
      </c>
      <c r="P1108" s="293"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293" t="str">
        <f>IF(ISBLANK(INDEX('Policy Characteristics'!K:K,MATCH($C1108,'Policy Characteristics'!$C:$C,0))),"",INDEX('Policy Characteristics'!K:K,MATCH($C1108,'Policy Characteristics'!$C:$C,0)))</f>
        <v>fuels.html#fuel-price-deregulation</v>
      </c>
      <c r="R1108" s="293" t="str">
        <f>IF(ISBLANK(INDEX('Policy Characteristics'!L:L,MATCH($C1108,'Policy Characteristics'!$C:$C,0))),"",INDEX('Policy Characteristics'!L:L,MATCH($C1108,'Policy Characteristics'!$C:$C,0)))</f>
        <v/>
      </c>
    </row>
    <row r="1109" spans="1:18" s="275" customFormat="1" x14ac:dyDescent="0.25">
      <c r="A1109" s="293" t="str">
        <f>IF(ISBLANK(INDEX('Policy Characteristics'!A:A,MATCH($C1109,'Policy Characteristics'!$C:$C,0))),"",INDEX('Policy Characteristics'!A:A,MATCH($C1109,'Policy Characteristics'!$C:$C,0)))</f>
        <v>Cross-Sector</v>
      </c>
      <c r="B1109" s="294" t="str">
        <f>IF(ISBLANK(INDEX('Policy Characteristics'!B:B,MATCH($C1109,'Policy Characteristics'!$C:$C,0))),"",INDEX('Policy Characteristics'!B:B,MATCH($C1109,'Policy Characteristics'!$C:$C,0)))</f>
        <v>Fuel Price Deregulation</v>
      </c>
      <c r="C1109" s="293" t="str">
        <f t="shared" si="55"/>
        <v>Fuel Price Deregulation</v>
      </c>
      <c r="D1109" s="299" t="s">
        <v>832</v>
      </c>
      <c r="E1109" s="298"/>
      <c r="F1109" s="299" t="s">
        <v>833</v>
      </c>
      <c r="G1109" s="299"/>
      <c r="H1109" s="20">
        <v>731</v>
      </c>
      <c r="I1109" s="297" t="s">
        <v>660</v>
      </c>
      <c r="J1109" s="296" t="str">
        <f>IF(ISBLANK(INDEX('Policy Characteristics'!D:D,MATCH($C1109,'Policy Characteristics'!$C:$C,0))),"",INDEX('Policy Characteristics'!D:D,MATCH($C1109,'Policy Characteristics'!$C:$C,0)))</f>
        <v>Fuel Price Deregulation</v>
      </c>
      <c r="K1109" s="293" t="str">
        <f>IF(ISBLANK(INDEX('Policy Characteristics'!E:E,MATCH($C1109,'Policy Characteristics'!$C:$C,0))),"",INDEX('Policy Characteristics'!E:E,MATCH($C1109,'Policy Characteristics'!$C:$C,0)))</f>
        <v>cross fuel price deregulation</v>
      </c>
      <c r="L1109" s="237">
        <f>IF(ISBLANK(INDEX('Policy Characteristics'!F:F,MATCH($C1109,'Policy Characteristics'!$C:$C,0))),"",INDEX('Policy Characteristics'!F:F,MATCH($C1109,'Policy Characteristics'!$C:$C,0)))</f>
        <v>0</v>
      </c>
      <c r="M1109" s="237">
        <f>IF(ISBLANK(INDEX('Policy Characteristics'!G:G,MATCH($C1109,'Policy Characteristics'!$C:$C,0))),"",INDEX('Policy Characteristics'!G:G,MATCH($C1109,'Policy Characteristics'!$C:$C,0)))</f>
        <v>1</v>
      </c>
      <c r="N1109" s="237">
        <f>IF(ISBLANK(INDEX('Policy Characteristics'!H:H,MATCH($C1109,'Policy Characteristics'!$C:$C,0))),"",INDEX('Policy Characteristics'!H:H,MATCH($C1109,'Policy Characteristics'!$C:$C,0)))</f>
        <v>0.01</v>
      </c>
      <c r="O1109" s="293" t="str">
        <f>IF(ISBLANK(INDEX('Policy Characteristics'!I:I,MATCH($C1109,'Policy Characteristics'!$C:$C,0))),"",INDEX('Policy Characteristics'!I:I,MATCH($C1109,'Policy Characteristics'!$C:$C,0)))</f>
        <v>% of price deregulated</v>
      </c>
      <c r="P1109" s="293"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293" t="str">
        <f>IF(ISBLANK(INDEX('Policy Characteristics'!K:K,MATCH($C1109,'Policy Characteristics'!$C:$C,0))),"",INDEX('Policy Characteristics'!K:K,MATCH($C1109,'Policy Characteristics'!$C:$C,0)))</f>
        <v>fuels.html#fuel-price-deregulation</v>
      </c>
      <c r="R1109" s="293" t="str">
        <f>IF(ISBLANK(INDEX('Policy Characteristics'!L:L,MATCH($C1109,'Policy Characteristics'!$C:$C,0))),"",INDEX('Policy Characteristics'!L:L,MATCH($C1109,'Policy Characteristics'!$C:$C,0)))</f>
        <v/>
      </c>
    </row>
    <row r="1110" spans="1:18" s="275" customFormat="1" x14ac:dyDescent="0.25">
      <c r="A1110" s="293" t="str">
        <f>IF(ISBLANK(INDEX('Policy Characteristics'!A:A,MATCH($C1110,'Policy Characteristics'!$C:$C,0))),"",INDEX('Policy Characteristics'!A:A,MATCH($C1110,'Policy Characteristics'!$C:$C,0)))</f>
        <v>Cross-Sector</v>
      </c>
      <c r="B1110" s="294" t="str">
        <f>IF(ISBLANK(INDEX('Policy Characteristics'!B:B,MATCH($C1110,'Policy Characteristics'!$C:$C,0))),"",INDEX('Policy Characteristics'!B:B,MATCH($C1110,'Policy Characteristics'!$C:$C,0)))</f>
        <v>Fuel Price Deregulation</v>
      </c>
      <c r="C1110" s="293" t="str">
        <f t="shared" si="55"/>
        <v>Fuel Price Deregulation</v>
      </c>
      <c r="D1110" s="299" t="s">
        <v>834</v>
      </c>
      <c r="E1110" s="298"/>
      <c r="F1110" s="299" t="s">
        <v>727</v>
      </c>
      <c r="G1110" s="299"/>
      <c r="H1110" s="20">
        <v>732</v>
      </c>
      <c r="I1110" s="297" t="s">
        <v>660</v>
      </c>
      <c r="J1110" s="296" t="str">
        <f>IF(ISBLANK(INDEX('Policy Characteristics'!D:D,MATCH($C1110,'Policy Characteristics'!$C:$C,0))),"",INDEX('Policy Characteristics'!D:D,MATCH($C1110,'Policy Characteristics'!$C:$C,0)))</f>
        <v>Fuel Price Deregulation</v>
      </c>
      <c r="K1110" s="293" t="str">
        <f>IF(ISBLANK(INDEX('Policy Characteristics'!E:E,MATCH($C1110,'Policy Characteristics'!$C:$C,0))),"",INDEX('Policy Characteristics'!E:E,MATCH($C1110,'Policy Characteristics'!$C:$C,0)))</f>
        <v>cross fuel price deregulation</v>
      </c>
      <c r="L1110" s="237">
        <f>IF(ISBLANK(INDEX('Policy Characteristics'!F:F,MATCH($C1110,'Policy Characteristics'!$C:$C,0))),"",INDEX('Policy Characteristics'!F:F,MATCH($C1110,'Policy Characteristics'!$C:$C,0)))</f>
        <v>0</v>
      </c>
      <c r="M1110" s="237">
        <f>IF(ISBLANK(INDEX('Policy Characteristics'!G:G,MATCH($C1110,'Policy Characteristics'!$C:$C,0))),"",INDEX('Policy Characteristics'!G:G,MATCH($C1110,'Policy Characteristics'!$C:$C,0)))</f>
        <v>1</v>
      </c>
      <c r="N1110" s="237">
        <f>IF(ISBLANK(INDEX('Policy Characteristics'!H:H,MATCH($C1110,'Policy Characteristics'!$C:$C,0))),"",INDEX('Policy Characteristics'!H:H,MATCH($C1110,'Policy Characteristics'!$C:$C,0)))</f>
        <v>0.01</v>
      </c>
      <c r="O1110" s="293" t="str">
        <f>IF(ISBLANK(INDEX('Policy Characteristics'!I:I,MATCH($C1110,'Policy Characteristics'!$C:$C,0))),"",INDEX('Policy Characteristics'!I:I,MATCH($C1110,'Policy Characteristics'!$C:$C,0)))</f>
        <v>% of price deregulated</v>
      </c>
      <c r="P1110" s="293"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293" t="str">
        <f>IF(ISBLANK(INDEX('Policy Characteristics'!K:K,MATCH($C1110,'Policy Characteristics'!$C:$C,0))),"",INDEX('Policy Characteristics'!K:K,MATCH($C1110,'Policy Characteristics'!$C:$C,0)))</f>
        <v>fuels.html#fuel-price-deregulation</v>
      </c>
      <c r="R1110" s="293" t="str">
        <f>IF(ISBLANK(INDEX('Policy Characteristics'!L:L,MATCH($C1110,'Policy Characteristics'!$C:$C,0))),"",INDEX('Policy Characteristics'!L:L,MATCH($C1110,'Policy Characteristics'!$C:$C,0)))</f>
        <v/>
      </c>
    </row>
    <row r="1111" spans="1:18" s="275" customFormat="1" x14ac:dyDescent="0.25">
      <c r="A1111" s="293" t="str">
        <f>IF(ISBLANK(INDEX('Policy Characteristics'!A:A,MATCH($C1111,'Policy Characteristics'!$C:$C,0))),"",INDEX('Policy Characteristics'!A:A,MATCH($C1111,'Policy Characteristics'!$C:$C,0)))</f>
        <v>Cross-Sector</v>
      </c>
      <c r="B1111" s="294" t="str">
        <f>IF(ISBLANK(INDEX('Policy Characteristics'!B:B,MATCH($C1111,'Policy Characteristics'!$C:$C,0))),"",INDEX('Policy Characteristics'!B:B,MATCH($C1111,'Policy Characteristics'!$C:$C,0)))</f>
        <v>Fuel Price Deregulation</v>
      </c>
      <c r="C1111" s="293" t="str">
        <f t="shared" si="55"/>
        <v>Fuel Price Deregulation</v>
      </c>
      <c r="D1111" s="299" t="s">
        <v>835</v>
      </c>
      <c r="E1111" s="298"/>
      <c r="F1111" s="299" t="s">
        <v>731</v>
      </c>
      <c r="G1111" s="299"/>
      <c r="H1111" s="20">
        <v>733</v>
      </c>
      <c r="I1111" s="297" t="s">
        <v>660</v>
      </c>
      <c r="J1111" s="296" t="str">
        <f>IF(ISBLANK(INDEX('Policy Characteristics'!D:D,MATCH($C1111,'Policy Characteristics'!$C:$C,0))),"",INDEX('Policy Characteristics'!D:D,MATCH($C1111,'Policy Characteristics'!$C:$C,0)))</f>
        <v>Fuel Price Deregulation</v>
      </c>
      <c r="K1111" s="293" t="str">
        <f>IF(ISBLANK(INDEX('Policy Characteristics'!E:E,MATCH($C1111,'Policy Characteristics'!$C:$C,0))),"",INDEX('Policy Characteristics'!E:E,MATCH($C1111,'Policy Characteristics'!$C:$C,0)))</f>
        <v>cross fuel price deregulation</v>
      </c>
      <c r="L1111" s="237">
        <f>IF(ISBLANK(INDEX('Policy Characteristics'!F:F,MATCH($C1111,'Policy Characteristics'!$C:$C,0))),"",INDEX('Policy Characteristics'!F:F,MATCH($C1111,'Policy Characteristics'!$C:$C,0)))</f>
        <v>0</v>
      </c>
      <c r="M1111" s="237">
        <f>IF(ISBLANK(INDEX('Policy Characteristics'!G:G,MATCH($C1111,'Policy Characteristics'!$C:$C,0))),"",INDEX('Policy Characteristics'!G:G,MATCH($C1111,'Policy Characteristics'!$C:$C,0)))</f>
        <v>1</v>
      </c>
      <c r="N1111" s="237">
        <f>IF(ISBLANK(INDEX('Policy Characteristics'!H:H,MATCH($C1111,'Policy Characteristics'!$C:$C,0))),"",INDEX('Policy Characteristics'!H:H,MATCH($C1111,'Policy Characteristics'!$C:$C,0)))</f>
        <v>0.01</v>
      </c>
      <c r="O1111" s="293" t="str">
        <f>IF(ISBLANK(INDEX('Policy Characteristics'!I:I,MATCH($C1111,'Policy Characteristics'!$C:$C,0))),"",INDEX('Policy Characteristics'!I:I,MATCH($C1111,'Policy Characteristics'!$C:$C,0)))</f>
        <v>% of price deregulated</v>
      </c>
      <c r="P1111" s="293"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293" t="str">
        <f>IF(ISBLANK(INDEX('Policy Characteristics'!K:K,MATCH($C1111,'Policy Characteristics'!$C:$C,0))),"",INDEX('Policy Characteristics'!K:K,MATCH($C1111,'Policy Characteristics'!$C:$C,0)))</f>
        <v>fuels.html#fuel-price-deregulation</v>
      </c>
      <c r="R1111" s="293" t="str">
        <f>IF(ISBLANK(INDEX('Policy Characteristics'!L:L,MATCH($C1111,'Policy Characteristics'!$C:$C,0))),"",INDEX('Policy Characteristics'!L:L,MATCH($C1111,'Policy Characteristics'!$C:$C,0)))</f>
        <v/>
      </c>
    </row>
    <row r="1112" spans="1:18" s="275" customFormat="1" x14ac:dyDescent="0.25">
      <c r="A1112" s="293" t="str">
        <f>IF(ISBLANK(INDEX('Policy Characteristics'!A:A,MATCH($C1112,'Policy Characteristics'!$C:$C,0))),"",INDEX('Policy Characteristics'!A:A,MATCH($C1112,'Policy Characteristics'!$C:$C,0)))</f>
        <v>Cross-Sector</v>
      </c>
      <c r="B1112" s="294" t="str">
        <f>IF(ISBLANK(INDEX('Policy Characteristics'!B:B,MATCH($C1112,'Policy Characteristics'!$C:$C,0))),"",INDEX('Policy Characteristics'!B:B,MATCH($C1112,'Policy Characteristics'!$C:$C,0)))</f>
        <v>Fuel Price Deregulation</v>
      </c>
      <c r="C1112" s="293" t="str">
        <f t="shared" si="55"/>
        <v>Fuel Price Deregulation</v>
      </c>
      <c r="D1112" s="299" t="s">
        <v>836</v>
      </c>
      <c r="E1112" s="298"/>
      <c r="F1112" s="299" t="s">
        <v>837</v>
      </c>
      <c r="G1112" s="299"/>
      <c r="H1112" s="20">
        <v>734</v>
      </c>
      <c r="I1112" s="297" t="s">
        <v>660</v>
      </c>
      <c r="J1112" s="296" t="str">
        <f>IF(ISBLANK(INDEX('Policy Characteristics'!D:D,MATCH($C1112,'Policy Characteristics'!$C:$C,0))),"",INDEX('Policy Characteristics'!D:D,MATCH($C1112,'Policy Characteristics'!$C:$C,0)))</f>
        <v>Fuel Price Deregulation</v>
      </c>
      <c r="K1112" s="293" t="str">
        <f>IF(ISBLANK(INDEX('Policy Characteristics'!E:E,MATCH($C1112,'Policy Characteristics'!$C:$C,0))),"",INDEX('Policy Characteristics'!E:E,MATCH($C1112,'Policy Characteristics'!$C:$C,0)))</f>
        <v>cross fuel price deregulation</v>
      </c>
      <c r="L1112" s="237">
        <f>IF(ISBLANK(INDEX('Policy Characteristics'!F:F,MATCH($C1112,'Policy Characteristics'!$C:$C,0))),"",INDEX('Policy Characteristics'!F:F,MATCH($C1112,'Policy Characteristics'!$C:$C,0)))</f>
        <v>0</v>
      </c>
      <c r="M1112" s="237">
        <f>IF(ISBLANK(INDEX('Policy Characteristics'!G:G,MATCH($C1112,'Policy Characteristics'!$C:$C,0))),"",INDEX('Policy Characteristics'!G:G,MATCH($C1112,'Policy Characteristics'!$C:$C,0)))</f>
        <v>1</v>
      </c>
      <c r="N1112" s="237">
        <f>IF(ISBLANK(INDEX('Policy Characteristics'!H:H,MATCH($C1112,'Policy Characteristics'!$C:$C,0))),"",INDEX('Policy Characteristics'!H:H,MATCH($C1112,'Policy Characteristics'!$C:$C,0)))</f>
        <v>0.01</v>
      </c>
      <c r="O1112" s="293" t="str">
        <f>IF(ISBLANK(INDEX('Policy Characteristics'!I:I,MATCH($C1112,'Policy Characteristics'!$C:$C,0))),"",INDEX('Policy Characteristics'!I:I,MATCH($C1112,'Policy Characteristics'!$C:$C,0)))</f>
        <v>% of price deregulated</v>
      </c>
      <c r="P1112" s="293"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293" t="str">
        <f>IF(ISBLANK(INDEX('Policy Characteristics'!K:K,MATCH($C1112,'Policy Characteristics'!$C:$C,0))),"",INDEX('Policy Characteristics'!K:K,MATCH($C1112,'Policy Characteristics'!$C:$C,0)))</f>
        <v>fuels.html#fuel-price-deregulation</v>
      </c>
      <c r="R1112" s="293" t="str">
        <f>IF(ISBLANK(INDEX('Policy Characteristics'!L:L,MATCH($C1112,'Policy Characteristics'!$C:$C,0))),"",INDEX('Policy Characteristics'!L:L,MATCH($C1112,'Policy Characteristics'!$C:$C,0)))</f>
        <v/>
      </c>
    </row>
    <row r="1113" spans="1:18" s="275" customFormat="1" x14ac:dyDescent="0.25">
      <c r="A1113" s="293" t="str">
        <f>IF(ISBLANK(INDEX('Policy Characteristics'!A:A,MATCH($C1113,'Policy Characteristics'!$C:$C,0))),"",INDEX('Policy Characteristics'!A:A,MATCH($C1113,'Policy Characteristics'!$C:$C,0)))</f>
        <v>Cross-Sector</v>
      </c>
      <c r="B1113" s="294" t="str">
        <f>IF(ISBLANK(INDEX('Policy Characteristics'!B:B,MATCH($C1113,'Policy Characteristics'!$C:$C,0))),"",INDEX('Policy Characteristics'!B:B,MATCH($C1113,'Policy Characteristics'!$C:$C,0)))</f>
        <v>Fuel Price Deregulation</v>
      </c>
      <c r="C1113" s="293" t="str">
        <f t="shared" si="55"/>
        <v>Fuel Price Deregulation</v>
      </c>
      <c r="D1113" s="299" t="s">
        <v>838</v>
      </c>
      <c r="E1113" s="298"/>
      <c r="F1113" s="299" t="s">
        <v>839</v>
      </c>
      <c r="G1113" s="299"/>
      <c r="H1113" s="20">
        <v>735</v>
      </c>
      <c r="I1113" s="297" t="s">
        <v>660</v>
      </c>
      <c r="J1113" s="296" t="str">
        <f>IF(ISBLANK(INDEX('Policy Characteristics'!D:D,MATCH($C1113,'Policy Characteristics'!$C:$C,0))),"",INDEX('Policy Characteristics'!D:D,MATCH($C1113,'Policy Characteristics'!$C:$C,0)))</f>
        <v>Fuel Price Deregulation</v>
      </c>
      <c r="K1113" s="293" t="str">
        <f>IF(ISBLANK(INDEX('Policy Characteristics'!E:E,MATCH($C1113,'Policy Characteristics'!$C:$C,0))),"",INDEX('Policy Characteristics'!E:E,MATCH($C1113,'Policy Characteristics'!$C:$C,0)))</f>
        <v>cross fuel price deregulation</v>
      </c>
      <c r="L1113" s="237">
        <f>IF(ISBLANK(INDEX('Policy Characteristics'!F:F,MATCH($C1113,'Policy Characteristics'!$C:$C,0))),"",INDEX('Policy Characteristics'!F:F,MATCH($C1113,'Policy Characteristics'!$C:$C,0)))</f>
        <v>0</v>
      </c>
      <c r="M1113" s="237">
        <f>IF(ISBLANK(INDEX('Policy Characteristics'!G:G,MATCH($C1113,'Policy Characteristics'!$C:$C,0))),"",INDEX('Policy Characteristics'!G:G,MATCH($C1113,'Policy Characteristics'!$C:$C,0)))</f>
        <v>1</v>
      </c>
      <c r="N1113" s="237">
        <f>IF(ISBLANK(INDEX('Policy Characteristics'!H:H,MATCH($C1113,'Policy Characteristics'!$C:$C,0))),"",INDEX('Policy Characteristics'!H:H,MATCH($C1113,'Policy Characteristics'!$C:$C,0)))</f>
        <v>0.01</v>
      </c>
      <c r="O1113" s="293" t="str">
        <f>IF(ISBLANK(INDEX('Policy Characteristics'!I:I,MATCH($C1113,'Policy Characteristics'!$C:$C,0))),"",INDEX('Policy Characteristics'!I:I,MATCH($C1113,'Policy Characteristics'!$C:$C,0)))</f>
        <v>% of price deregulated</v>
      </c>
      <c r="P1113" s="293"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293" t="str">
        <f>IF(ISBLANK(INDEX('Policy Characteristics'!K:K,MATCH($C1113,'Policy Characteristics'!$C:$C,0))),"",INDEX('Policy Characteristics'!K:K,MATCH($C1113,'Policy Characteristics'!$C:$C,0)))</f>
        <v>fuels.html#fuel-price-deregulation</v>
      </c>
      <c r="R1113" s="293" t="str">
        <f>IF(ISBLANK(INDEX('Policy Characteristics'!L:L,MATCH($C1113,'Policy Characteristics'!$C:$C,0))),"",INDEX('Policy Characteristics'!L:L,MATCH($C1113,'Policy Characteristics'!$C:$C,0)))</f>
        <v/>
      </c>
    </row>
    <row r="1114" spans="1:18" s="275" customFormat="1" x14ac:dyDescent="0.25">
      <c r="A1114" s="293" t="str">
        <f>IF(ISBLANK(INDEX('Policy Characteristics'!A:A,MATCH($C1114,'Policy Characteristics'!$C:$C,0))),"",INDEX('Policy Characteristics'!A:A,MATCH($C1114,'Policy Characteristics'!$C:$C,0)))</f>
        <v>Cross-Sector</v>
      </c>
      <c r="B1114" s="294" t="str">
        <f>IF(ISBLANK(INDEX('Policy Characteristics'!B:B,MATCH($C1114,'Policy Characteristics'!$C:$C,0))),"",INDEX('Policy Characteristics'!B:B,MATCH($C1114,'Policy Characteristics'!$C:$C,0)))</f>
        <v>Fuel Price Deregulation</v>
      </c>
      <c r="C1114" s="293" t="str">
        <f t="shared" si="55"/>
        <v>Fuel Price Deregulation</v>
      </c>
      <c r="D1114" s="299" t="s">
        <v>867</v>
      </c>
      <c r="E1114" s="298"/>
      <c r="F1114" s="299" t="s">
        <v>735</v>
      </c>
      <c r="G1114" s="299"/>
      <c r="H1114" s="20">
        <v>736</v>
      </c>
      <c r="I1114" s="297" t="s">
        <v>660</v>
      </c>
      <c r="J1114" s="296" t="str">
        <f>IF(ISBLANK(INDEX('Policy Characteristics'!D:D,MATCH($C1114,'Policy Characteristics'!$C:$C,0))),"",INDEX('Policy Characteristics'!D:D,MATCH($C1114,'Policy Characteristics'!$C:$C,0)))</f>
        <v>Fuel Price Deregulation</v>
      </c>
      <c r="K1114" s="293" t="str">
        <f>IF(ISBLANK(INDEX('Policy Characteristics'!E:E,MATCH($C1114,'Policy Characteristics'!$C:$C,0))),"",INDEX('Policy Characteristics'!E:E,MATCH($C1114,'Policy Characteristics'!$C:$C,0)))</f>
        <v>cross fuel price deregulation</v>
      </c>
      <c r="L1114" s="237">
        <f>IF(ISBLANK(INDEX('Policy Characteristics'!F:F,MATCH($C1114,'Policy Characteristics'!$C:$C,0))),"",INDEX('Policy Characteristics'!F:F,MATCH($C1114,'Policy Characteristics'!$C:$C,0)))</f>
        <v>0</v>
      </c>
      <c r="M1114" s="237">
        <f>IF(ISBLANK(INDEX('Policy Characteristics'!G:G,MATCH($C1114,'Policy Characteristics'!$C:$C,0))),"",INDEX('Policy Characteristics'!G:G,MATCH($C1114,'Policy Characteristics'!$C:$C,0)))</f>
        <v>1</v>
      </c>
      <c r="N1114" s="237">
        <f>IF(ISBLANK(INDEX('Policy Characteristics'!H:H,MATCH($C1114,'Policy Characteristics'!$C:$C,0))),"",INDEX('Policy Characteristics'!H:H,MATCH($C1114,'Policy Characteristics'!$C:$C,0)))</f>
        <v>0.01</v>
      </c>
      <c r="O1114" s="293" t="str">
        <f>IF(ISBLANK(INDEX('Policy Characteristics'!I:I,MATCH($C1114,'Policy Characteristics'!$C:$C,0))),"",INDEX('Policy Characteristics'!I:I,MATCH($C1114,'Policy Characteristics'!$C:$C,0)))</f>
        <v>% of price deregulated</v>
      </c>
      <c r="P1114" s="293"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293" t="str">
        <f>IF(ISBLANK(INDEX('Policy Characteristics'!K:K,MATCH($C1114,'Policy Characteristics'!$C:$C,0))),"",INDEX('Policy Characteristics'!K:K,MATCH($C1114,'Policy Characteristics'!$C:$C,0)))</f>
        <v>fuels.html#fuel-price-deregulation</v>
      </c>
      <c r="R1114" s="293" t="str">
        <f>IF(ISBLANK(INDEX('Policy Characteristics'!L:L,MATCH($C1114,'Policy Characteristics'!$C:$C,0))),"",INDEX('Policy Characteristics'!L:L,MATCH($C1114,'Policy Characteristics'!$C:$C,0)))</f>
        <v/>
      </c>
    </row>
    <row r="1115" spans="1:18" s="275" customFormat="1" x14ac:dyDescent="0.25">
      <c r="A1115" s="293" t="str">
        <f>IF(ISBLANK(INDEX('Policy Characteristics'!A:A,MATCH($C1115,'Policy Characteristics'!$C:$C,0))),"",INDEX('Policy Characteristics'!A:A,MATCH($C1115,'Policy Characteristics'!$C:$C,0)))</f>
        <v>Cross-Sector</v>
      </c>
      <c r="B1115" s="294" t="str">
        <f>IF(ISBLANK(INDEX('Policy Characteristics'!B:B,MATCH($C1115,'Policy Characteristics'!$C:$C,0))),"",INDEX('Policy Characteristics'!B:B,MATCH($C1115,'Policy Characteristics'!$C:$C,0)))</f>
        <v>Fuel Price Deregulation</v>
      </c>
      <c r="C1115" s="293" t="str">
        <f t="shared" si="55"/>
        <v>Fuel Price Deregulation</v>
      </c>
      <c r="D1115" s="299" t="s">
        <v>868</v>
      </c>
      <c r="E1115" s="298"/>
      <c r="F1115" s="299" t="s">
        <v>869</v>
      </c>
      <c r="G1115" s="299"/>
      <c r="H1115" s="20">
        <v>737</v>
      </c>
      <c r="I1115" s="297" t="s">
        <v>660</v>
      </c>
      <c r="J1115" s="296" t="str">
        <f>IF(ISBLANK(INDEX('Policy Characteristics'!D:D,MATCH($C1115,'Policy Characteristics'!$C:$C,0))),"",INDEX('Policy Characteristics'!D:D,MATCH($C1115,'Policy Characteristics'!$C:$C,0)))</f>
        <v>Fuel Price Deregulation</v>
      </c>
      <c r="K1115" s="293" t="str">
        <f>IF(ISBLANK(INDEX('Policy Characteristics'!E:E,MATCH($C1115,'Policy Characteristics'!$C:$C,0))),"",INDEX('Policy Characteristics'!E:E,MATCH($C1115,'Policy Characteristics'!$C:$C,0)))</f>
        <v>cross fuel price deregulation</v>
      </c>
      <c r="L1115" s="237">
        <f>IF(ISBLANK(INDEX('Policy Characteristics'!F:F,MATCH($C1115,'Policy Characteristics'!$C:$C,0))),"",INDEX('Policy Characteristics'!F:F,MATCH($C1115,'Policy Characteristics'!$C:$C,0)))</f>
        <v>0</v>
      </c>
      <c r="M1115" s="237">
        <f>IF(ISBLANK(INDEX('Policy Characteristics'!G:G,MATCH($C1115,'Policy Characteristics'!$C:$C,0))),"",INDEX('Policy Characteristics'!G:G,MATCH($C1115,'Policy Characteristics'!$C:$C,0)))</f>
        <v>1</v>
      </c>
      <c r="N1115" s="237">
        <f>IF(ISBLANK(INDEX('Policy Characteristics'!H:H,MATCH($C1115,'Policy Characteristics'!$C:$C,0))),"",INDEX('Policy Characteristics'!H:H,MATCH($C1115,'Policy Characteristics'!$C:$C,0)))</f>
        <v>0.01</v>
      </c>
      <c r="O1115" s="293" t="str">
        <f>IF(ISBLANK(INDEX('Policy Characteristics'!I:I,MATCH($C1115,'Policy Characteristics'!$C:$C,0))),"",INDEX('Policy Characteristics'!I:I,MATCH($C1115,'Policy Characteristics'!$C:$C,0)))</f>
        <v>% of price deregulated</v>
      </c>
      <c r="P1115" s="293" t="str">
        <f>IF(ISBLANK(INDEX('Policy Characteristics'!J:J,MATCH($C1115,'Policy Characteristics'!$C:$C,0))),"",INDEX('Policy Characteristics'!J:J,MATCH($C1115,'Policy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5" s="293" t="str">
        <f>IF(ISBLANK(INDEX('Policy Characteristics'!K:K,MATCH($C1115,'Policy Characteristics'!$C:$C,0))),"",INDEX('Policy Characteristics'!K:K,MATCH($C1115,'Policy Characteristics'!$C:$C,0)))</f>
        <v>fuels.html#fuel-price-deregulation</v>
      </c>
      <c r="R1115" s="293" t="str">
        <f>IF(ISBLANK(INDEX('Policy Characteristics'!L:L,MATCH($C1115,'Policy Characteristics'!$C:$C,0))),"",INDEX('Policy Characteristics'!L:L,MATCH($C1115,'Policy Characteristics'!$C:$C,0)))</f>
        <v/>
      </c>
    </row>
    <row r="1116" spans="1:18" s="293" customFormat="1" x14ac:dyDescent="0.25">
      <c r="A1116" s="293" t="str">
        <f>IF(ISBLANK(INDEX('Policy Characteristics'!A:A,MATCH($C1116,'Policy Characteristics'!$C:$C,0))),"",INDEX('Policy Characteristics'!A:A,MATCH($C1116,'Policy Characteristics'!$C:$C,0)))</f>
        <v>Cross-Sector</v>
      </c>
      <c r="B1116" s="294" t="str">
        <f>IF(ISBLANK(INDEX('Policy Characteristics'!B:B,MATCH($C1116,'Policy Characteristics'!$C:$C,0))),"",INDEX('Policy Characteristics'!B:B,MATCH($C1116,'Policy Characteristics'!$C:$C,0)))</f>
        <v>Fuel Taxes or Subsidies</v>
      </c>
      <c r="C1116" t="s">
        <v>558</v>
      </c>
      <c r="D1116" s="298" t="s">
        <v>852</v>
      </c>
      <c r="E1116" s="298"/>
      <c r="F1116" s="298" t="s">
        <v>853</v>
      </c>
      <c r="G1116" s="298"/>
      <c r="H1116" s="20">
        <v>78</v>
      </c>
      <c r="I1116" s="295" t="s">
        <v>650</v>
      </c>
      <c r="J1116" s="296" t="str">
        <f>IF(ISBLANK(INDEX('Policy Characteristics'!D:D,MATCH($C1116,'Policy Characteristics'!$C:$C,0))),"",INDEX('Policy Characteristics'!D:D,MATCH($C1116,'Policy Characteristics'!$C:$C,0)))</f>
        <v>Fuel Taxes or Subsidies</v>
      </c>
      <c r="K1116" s="293" t="str">
        <f>IF(ISBLANK(INDEX('Policy Characteristics'!E:E,MATCH($C1116,'Policy Characteristics'!$C:$C,0))),"",INDEX('Policy Characteristics'!E:E,MATCH($C1116,'Policy Characteristics'!$C:$C,0)))</f>
        <v>cross fuel tax</v>
      </c>
      <c r="L1116" s="237">
        <f>IF(ISBLANK(INDEX('Policy Characteristics'!F:F,MATCH($C1116,'Policy Characteristics'!$C:$C,0))),"",INDEX('Policy Characteristics'!F:F,MATCH($C1116,'Policy Characteristics'!$C:$C,0)))</f>
        <v>-0.5</v>
      </c>
      <c r="M1116" s="237">
        <f>IF(ISBLANK(INDEX('Policy Characteristics'!G:G,MATCH($C1116,'Policy Characteristics'!$C:$C,0))),"",INDEX('Policy Characteristics'!G:G,MATCH($C1116,'Policy Characteristics'!$C:$C,0)))</f>
        <v>0.5</v>
      </c>
      <c r="N1116" s="237">
        <f>IF(ISBLANK(INDEX('Policy Characteristics'!H:H,MATCH($C1116,'Policy Characteristics'!$C:$C,0))),"",INDEX('Policy Characteristics'!H:H,MATCH($C1116,'Policy Characteristics'!$C:$C,0)))</f>
        <v>0.01</v>
      </c>
      <c r="O1116" s="293" t="str">
        <f>IF(ISBLANK(INDEX('Policy Characteristics'!I:I,MATCH($C1116,'Policy Characteristics'!$C:$C,0))),"",INDEX('Policy Characteristics'!I:I,MATCH($C1116,'Policy Characteristics'!$C:$C,0)))</f>
        <v>% of BAU price</v>
      </c>
      <c r="P1116" s="293"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6" s="293" t="str">
        <f>IF(ISBLANK(INDEX('Policy Characteristics'!K:K,MATCH($C1116,'Policy Characteristics'!$C:$C,0))),"",INDEX('Policy Characteristics'!K:K,MATCH($C1116,'Policy Characteristics'!$C:$C,0)))</f>
        <v>fuels.html#fuel-taxes</v>
      </c>
      <c r="R1116" s="293" t="str">
        <f>IF(ISBLANK(INDEX('Policy Characteristics'!L:L,MATCH($C1116,'Policy Characteristics'!$C:$C,0))),"",INDEX('Policy Characteristics'!L:L,MATCH($C1116,'Policy Characteristics'!$C:$C,0)))</f>
        <v>fuel-taxes.html</v>
      </c>
    </row>
    <row r="1117" spans="1:18" s="293" customFormat="1" x14ac:dyDescent="0.25">
      <c r="A1117" s="293" t="str">
        <f>IF(ISBLANK(INDEX('Policy Characteristics'!A:A,MATCH($C1117,'Policy Characteristics'!$C:$C,0))),"",INDEX('Policy Characteristics'!A:A,MATCH($C1117,'Policy Characteristics'!$C:$C,0)))</f>
        <v>Cross-Sector</v>
      </c>
      <c r="B1117" s="294" t="str">
        <f>IF(ISBLANK(INDEX('Policy Characteristics'!B:B,MATCH($C1117,'Policy Characteristics'!$C:$C,0))),"",INDEX('Policy Characteristics'!B:B,MATCH($C1117,'Policy Characteristics'!$C:$C,0)))</f>
        <v>Fuel Taxes or Subsidies</v>
      </c>
      <c r="C1117" s="256" t="str">
        <f t="shared" ref="C1117:C1129" si="56">C$1116</f>
        <v>Additional Fuel Tax or Subsidy Rate by Fuel</v>
      </c>
      <c r="D1117" s="299" t="s">
        <v>825</v>
      </c>
      <c r="E1117" s="299"/>
      <c r="F1117" s="299" t="s">
        <v>705</v>
      </c>
      <c r="G1117" s="300"/>
      <c r="H1117" s="20">
        <v>79</v>
      </c>
      <c r="I1117" s="297" t="s">
        <v>650</v>
      </c>
      <c r="J1117" s="296" t="str">
        <f>IF(ISBLANK(INDEX('Policy Characteristics'!D:D,MATCH($C1117,'Policy Characteristics'!$C:$C,0))),"",INDEX('Policy Characteristics'!D:D,MATCH($C1117,'Policy Characteristics'!$C:$C,0)))</f>
        <v>Fuel Taxes or Subsidies</v>
      </c>
      <c r="K1117" s="293" t="str">
        <f>IF(ISBLANK(INDEX('Policy Characteristics'!E:E,MATCH($C1117,'Policy Characteristics'!$C:$C,0))),"",INDEX('Policy Characteristics'!E:E,MATCH($C1117,'Policy Characteristics'!$C:$C,0)))</f>
        <v>cross fuel tax</v>
      </c>
      <c r="L1117" s="237">
        <f>IF(ISBLANK(INDEX('Policy Characteristics'!F:F,MATCH($C1117,'Policy Characteristics'!$C:$C,0))),"",INDEX('Policy Characteristics'!F:F,MATCH($C1117,'Policy Characteristics'!$C:$C,0)))</f>
        <v>-0.5</v>
      </c>
      <c r="M1117" s="237">
        <f>IF(ISBLANK(INDEX('Policy Characteristics'!G:G,MATCH($C1117,'Policy Characteristics'!$C:$C,0))),"",INDEX('Policy Characteristics'!G:G,MATCH($C1117,'Policy Characteristics'!$C:$C,0)))</f>
        <v>0.5</v>
      </c>
      <c r="N1117" s="237">
        <f>IF(ISBLANK(INDEX('Policy Characteristics'!H:H,MATCH($C1117,'Policy Characteristics'!$C:$C,0))),"",INDEX('Policy Characteristics'!H:H,MATCH($C1117,'Policy Characteristics'!$C:$C,0)))</f>
        <v>0.01</v>
      </c>
      <c r="O1117" s="293" t="str">
        <f>IF(ISBLANK(INDEX('Policy Characteristics'!I:I,MATCH($C1117,'Policy Characteristics'!$C:$C,0))),"",INDEX('Policy Characteristics'!I:I,MATCH($C1117,'Policy Characteristics'!$C:$C,0)))</f>
        <v>% of BAU price</v>
      </c>
      <c r="P1117" s="293"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7" s="293" t="str">
        <f>IF(ISBLANK(INDEX('Policy Characteristics'!K:K,MATCH($C1117,'Policy Characteristics'!$C:$C,0))),"",INDEX('Policy Characteristics'!K:K,MATCH($C1117,'Policy Characteristics'!$C:$C,0)))</f>
        <v>fuels.html#fuel-taxes</v>
      </c>
      <c r="R1117" s="293" t="str">
        <f>IF(ISBLANK(INDEX('Policy Characteristics'!L:L,MATCH($C1117,'Policy Characteristics'!$C:$C,0))),"",INDEX('Policy Characteristics'!L:L,MATCH($C1117,'Policy Characteristics'!$C:$C,0)))</f>
        <v>fuel-taxes.html</v>
      </c>
    </row>
    <row r="1118" spans="1:18" s="293" customFormat="1" x14ac:dyDescent="0.25">
      <c r="A1118" s="293" t="str">
        <f>IF(ISBLANK(INDEX('Policy Characteristics'!A:A,MATCH($C1118,'Policy Characteristics'!$C:$C,0))),"",INDEX('Policy Characteristics'!A:A,MATCH($C1118,'Policy Characteristics'!$C:$C,0)))</f>
        <v>Cross-Sector</v>
      </c>
      <c r="B1118" s="294" t="str">
        <f>IF(ISBLANK(INDEX('Policy Characteristics'!B:B,MATCH($C1118,'Policy Characteristics'!$C:$C,0))),"",INDEX('Policy Characteristics'!B:B,MATCH($C1118,'Policy Characteristics'!$C:$C,0)))</f>
        <v>Fuel Taxes or Subsidies</v>
      </c>
      <c r="C1118" s="256" t="str">
        <f t="shared" si="56"/>
        <v>Additional Fuel Tax or Subsidy Rate by Fuel</v>
      </c>
      <c r="D1118" s="299" t="s">
        <v>826</v>
      </c>
      <c r="E1118" s="299"/>
      <c r="F1118" s="299" t="s">
        <v>827</v>
      </c>
      <c r="G1118" s="300"/>
      <c r="H1118" s="20">
        <v>80</v>
      </c>
      <c r="I1118" s="297" t="s">
        <v>650</v>
      </c>
      <c r="J1118" s="296" t="str">
        <f>IF(ISBLANK(INDEX('Policy Characteristics'!D:D,MATCH($C1118,'Policy Characteristics'!$C:$C,0))),"",INDEX('Policy Characteristics'!D:D,MATCH($C1118,'Policy Characteristics'!$C:$C,0)))</f>
        <v>Fuel Taxes or Subsidies</v>
      </c>
      <c r="K1118" s="293" t="str">
        <f>IF(ISBLANK(INDEX('Policy Characteristics'!E:E,MATCH($C1118,'Policy Characteristics'!$C:$C,0))),"",INDEX('Policy Characteristics'!E:E,MATCH($C1118,'Policy Characteristics'!$C:$C,0)))</f>
        <v>cross fuel tax</v>
      </c>
      <c r="L1118" s="237">
        <f>IF(ISBLANK(INDEX('Policy Characteristics'!F:F,MATCH($C1118,'Policy Characteristics'!$C:$C,0))),"",INDEX('Policy Characteristics'!F:F,MATCH($C1118,'Policy Characteristics'!$C:$C,0)))</f>
        <v>-0.5</v>
      </c>
      <c r="M1118" s="237">
        <f>IF(ISBLANK(INDEX('Policy Characteristics'!G:G,MATCH($C1118,'Policy Characteristics'!$C:$C,0))),"",INDEX('Policy Characteristics'!G:G,MATCH($C1118,'Policy Characteristics'!$C:$C,0)))</f>
        <v>0.5</v>
      </c>
      <c r="N1118" s="237">
        <f>IF(ISBLANK(INDEX('Policy Characteristics'!H:H,MATCH($C1118,'Policy Characteristics'!$C:$C,0))),"",INDEX('Policy Characteristics'!H:H,MATCH($C1118,'Policy Characteristics'!$C:$C,0)))</f>
        <v>0.01</v>
      </c>
      <c r="O1118" s="293" t="str">
        <f>IF(ISBLANK(INDEX('Policy Characteristics'!I:I,MATCH($C1118,'Policy Characteristics'!$C:$C,0))),"",INDEX('Policy Characteristics'!I:I,MATCH($C1118,'Policy Characteristics'!$C:$C,0)))</f>
        <v>% of BAU price</v>
      </c>
      <c r="P1118" s="293"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8" s="293" t="str">
        <f>IF(ISBLANK(INDEX('Policy Characteristics'!K:K,MATCH($C1118,'Policy Characteristics'!$C:$C,0))),"",INDEX('Policy Characteristics'!K:K,MATCH($C1118,'Policy Characteristics'!$C:$C,0)))</f>
        <v>fuels.html#fuel-taxes</v>
      </c>
      <c r="R1118" s="293" t="str">
        <f>IF(ISBLANK(INDEX('Policy Characteristics'!L:L,MATCH($C1118,'Policy Characteristics'!$C:$C,0))),"",INDEX('Policy Characteristics'!L:L,MATCH($C1118,'Policy Characteristics'!$C:$C,0)))</f>
        <v>fuel-taxes.html</v>
      </c>
    </row>
    <row r="1119" spans="1:18" s="293" customFormat="1" x14ac:dyDescent="0.25">
      <c r="A1119" s="293" t="str">
        <f>IF(ISBLANK(INDEX('Policy Characteristics'!A:A,MATCH($C1119,'Policy Characteristics'!$C:$C,0))),"",INDEX('Policy Characteristics'!A:A,MATCH($C1119,'Policy Characteristics'!$C:$C,0)))</f>
        <v>Cross-Sector</v>
      </c>
      <c r="B1119" s="294" t="str">
        <f>IF(ISBLANK(INDEX('Policy Characteristics'!B:B,MATCH($C1119,'Policy Characteristics'!$C:$C,0))),"",INDEX('Policy Characteristics'!B:B,MATCH($C1119,'Policy Characteristics'!$C:$C,0)))</f>
        <v>Fuel Taxes or Subsidies</v>
      </c>
      <c r="C1119" s="256" t="str">
        <f t="shared" si="56"/>
        <v>Additional Fuel Tax or Subsidy Rate by Fuel</v>
      </c>
      <c r="D1119" s="299" t="s">
        <v>854</v>
      </c>
      <c r="E1119" s="299"/>
      <c r="F1119" s="299" t="s">
        <v>709</v>
      </c>
      <c r="G1119" s="300"/>
      <c r="H1119" s="20">
        <v>738</v>
      </c>
      <c r="I1119" s="297" t="s">
        <v>660</v>
      </c>
      <c r="J1119" s="296" t="str">
        <f>IF(ISBLANK(INDEX('Policy Characteristics'!D:D,MATCH($C1119,'Policy Characteristics'!$C:$C,0))),"",INDEX('Policy Characteristics'!D:D,MATCH($C1119,'Policy Characteristics'!$C:$C,0)))</f>
        <v>Fuel Taxes or Subsidies</v>
      </c>
      <c r="K1119" s="293" t="str">
        <f>IF(ISBLANK(INDEX('Policy Characteristics'!E:E,MATCH($C1119,'Policy Characteristics'!$C:$C,0))),"",INDEX('Policy Characteristics'!E:E,MATCH($C1119,'Policy Characteristics'!$C:$C,0)))</f>
        <v>cross fuel tax</v>
      </c>
      <c r="L1119" s="237">
        <f>IF(ISBLANK(INDEX('Policy Characteristics'!F:F,MATCH($C1119,'Policy Characteristics'!$C:$C,0))),"",INDEX('Policy Characteristics'!F:F,MATCH($C1119,'Policy Characteristics'!$C:$C,0)))</f>
        <v>-0.5</v>
      </c>
      <c r="M1119" s="237">
        <f>IF(ISBLANK(INDEX('Policy Characteristics'!G:G,MATCH($C1119,'Policy Characteristics'!$C:$C,0))),"",INDEX('Policy Characteristics'!G:G,MATCH($C1119,'Policy Characteristics'!$C:$C,0)))</f>
        <v>0.5</v>
      </c>
      <c r="N1119" s="237">
        <f>IF(ISBLANK(INDEX('Policy Characteristics'!H:H,MATCH($C1119,'Policy Characteristics'!$C:$C,0))),"",INDEX('Policy Characteristics'!H:H,MATCH($C1119,'Policy Characteristics'!$C:$C,0)))</f>
        <v>0.01</v>
      </c>
      <c r="O1119" s="293" t="str">
        <f>IF(ISBLANK(INDEX('Policy Characteristics'!I:I,MATCH($C1119,'Policy Characteristics'!$C:$C,0))),"",INDEX('Policy Characteristics'!I:I,MATCH($C1119,'Policy Characteristics'!$C:$C,0)))</f>
        <v>% of BAU price</v>
      </c>
      <c r="P1119" s="293"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9" s="293" t="str">
        <f>IF(ISBLANK(INDEX('Policy Characteristics'!K:K,MATCH($C1119,'Policy Characteristics'!$C:$C,0))),"",INDEX('Policy Characteristics'!K:K,MATCH($C1119,'Policy Characteristics'!$C:$C,0)))</f>
        <v>fuels.html#fuel-taxes</v>
      </c>
      <c r="R1119" s="293" t="str">
        <f>IF(ISBLANK(INDEX('Policy Characteristics'!L:L,MATCH($C1119,'Policy Characteristics'!$C:$C,0))),"",INDEX('Policy Characteristics'!L:L,MATCH($C1119,'Policy Characteristics'!$C:$C,0)))</f>
        <v>fuel-taxes.html</v>
      </c>
    </row>
    <row r="1120" spans="1:18" s="293" customFormat="1" x14ac:dyDescent="0.25">
      <c r="A1120" s="293" t="str">
        <f>IF(ISBLANK(INDEX('Policy Characteristics'!A:A,MATCH($C1120,'Policy Characteristics'!$C:$C,0))),"",INDEX('Policy Characteristics'!A:A,MATCH($C1120,'Policy Characteristics'!$C:$C,0)))</f>
        <v>Cross-Sector</v>
      </c>
      <c r="B1120" s="294" t="str">
        <f>IF(ISBLANK(INDEX('Policy Characteristics'!B:B,MATCH($C1120,'Policy Characteristics'!$C:$C,0))),"",INDEX('Policy Characteristics'!B:B,MATCH($C1120,'Policy Characteristics'!$C:$C,0)))</f>
        <v>Fuel Taxes or Subsidies</v>
      </c>
      <c r="C1120" s="256" t="str">
        <f t="shared" si="56"/>
        <v>Additional Fuel Tax or Subsidy Rate by Fuel</v>
      </c>
      <c r="D1120" s="299" t="s">
        <v>859</v>
      </c>
      <c r="E1120" s="299"/>
      <c r="F1120" s="299" t="s">
        <v>719</v>
      </c>
      <c r="G1120" s="300"/>
      <c r="H1120" s="20">
        <v>739</v>
      </c>
      <c r="I1120" s="297" t="s">
        <v>660</v>
      </c>
      <c r="J1120" s="296" t="str">
        <f>IF(ISBLANK(INDEX('Policy Characteristics'!D:D,MATCH($C1120,'Policy Characteristics'!$C:$C,0))),"",INDEX('Policy Characteristics'!D:D,MATCH($C1120,'Policy Characteristics'!$C:$C,0)))</f>
        <v>Fuel Taxes or Subsidies</v>
      </c>
      <c r="K1120" s="293" t="str">
        <f>IF(ISBLANK(INDEX('Policy Characteristics'!E:E,MATCH($C1120,'Policy Characteristics'!$C:$C,0))),"",INDEX('Policy Characteristics'!E:E,MATCH($C1120,'Policy Characteristics'!$C:$C,0)))</f>
        <v>cross fuel tax</v>
      </c>
      <c r="L1120" s="237">
        <f>IF(ISBLANK(INDEX('Policy Characteristics'!F:F,MATCH($C1120,'Policy Characteristics'!$C:$C,0))),"",INDEX('Policy Characteristics'!F:F,MATCH($C1120,'Policy Characteristics'!$C:$C,0)))</f>
        <v>-0.5</v>
      </c>
      <c r="M1120" s="237">
        <f>IF(ISBLANK(INDEX('Policy Characteristics'!G:G,MATCH($C1120,'Policy Characteristics'!$C:$C,0))),"",INDEX('Policy Characteristics'!G:G,MATCH($C1120,'Policy Characteristics'!$C:$C,0)))</f>
        <v>0.5</v>
      </c>
      <c r="N1120" s="237">
        <f>IF(ISBLANK(INDEX('Policy Characteristics'!H:H,MATCH($C1120,'Policy Characteristics'!$C:$C,0))),"",INDEX('Policy Characteristics'!H:H,MATCH($C1120,'Policy Characteristics'!$C:$C,0)))</f>
        <v>0.01</v>
      </c>
      <c r="O1120" s="293" t="str">
        <f>IF(ISBLANK(INDEX('Policy Characteristics'!I:I,MATCH($C1120,'Policy Characteristics'!$C:$C,0))),"",INDEX('Policy Characteristics'!I:I,MATCH($C1120,'Policy Characteristics'!$C:$C,0)))</f>
        <v>% of BAU price</v>
      </c>
      <c r="P1120" s="293"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0" s="293" t="str">
        <f>IF(ISBLANK(INDEX('Policy Characteristics'!K:K,MATCH($C1120,'Policy Characteristics'!$C:$C,0))),"",INDEX('Policy Characteristics'!K:K,MATCH($C1120,'Policy Characteristics'!$C:$C,0)))</f>
        <v>fuels.html#fuel-taxes</v>
      </c>
      <c r="R1120" s="293" t="str">
        <f>IF(ISBLANK(INDEX('Policy Characteristics'!L:L,MATCH($C1120,'Policy Characteristics'!$C:$C,0))),"",INDEX('Policy Characteristics'!L:L,MATCH($C1120,'Policy Characteristics'!$C:$C,0)))</f>
        <v>fuel-taxes.html</v>
      </c>
    </row>
    <row r="1121" spans="1:18" s="293" customFormat="1" x14ac:dyDescent="0.25">
      <c r="A1121" s="293" t="str">
        <f>IF(ISBLANK(INDEX('Policy Characteristics'!A:A,MATCH($C1121,'Policy Characteristics'!$C:$C,0))),"",INDEX('Policy Characteristics'!A:A,MATCH($C1121,'Policy Characteristics'!$C:$C,0)))</f>
        <v>Cross-Sector</v>
      </c>
      <c r="B1121" s="294" t="str">
        <f>IF(ISBLANK(INDEX('Policy Characteristics'!B:B,MATCH($C1121,'Policy Characteristics'!$C:$C,0))),"",INDEX('Policy Characteristics'!B:B,MATCH($C1121,'Policy Characteristics'!$C:$C,0)))</f>
        <v>Fuel Taxes or Subsidies</v>
      </c>
      <c r="C1121" s="256" t="str">
        <f t="shared" si="56"/>
        <v>Additional Fuel Tax or Subsidy Rate by Fuel</v>
      </c>
      <c r="D1121" s="299" t="s">
        <v>828</v>
      </c>
      <c r="E1121" s="299"/>
      <c r="F1121" s="299" t="s">
        <v>829</v>
      </c>
      <c r="G1121" s="300"/>
      <c r="H1121" s="20">
        <v>81</v>
      </c>
      <c r="I1121" s="297" t="s">
        <v>650</v>
      </c>
      <c r="J1121" s="296" t="str">
        <f>IF(ISBLANK(INDEX('Policy Characteristics'!D:D,MATCH($C1121,'Policy Characteristics'!$C:$C,0))),"",INDEX('Policy Characteristics'!D:D,MATCH($C1121,'Policy Characteristics'!$C:$C,0)))</f>
        <v>Fuel Taxes or Subsidies</v>
      </c>
      <c r="K1121" s="293" t="str">
        <f>IF(ISBLANK(INDEX('Policy Characteristics'!E:E,MATCH($C1121,'Policy Characteristics'!$C:$C,0))),"",INDEX('Policy Characteristics'!E:E,MATCH($C1121,'Policy Characteristics'!$C:$C,0)))</f>
        <v>cross fuel tax</v>
      </c>
      <c r="L1121" s="237">
        <f>IF(ISBLANK(INDEX('Policy Characteristics'!F:F,MATCH($C1121,'Policy Characteristics'!$C:$C,0))),"",INDEX('Policy Characteristics'!F:F,MATCH($C1121,'Policy Characteristics'!$C:$C,0)))</f>
        <v>-0.5</v>
      </c>
      <c r="M1121" s="237">
        <f>IF(ISBLANK(INDEX('Policy Characteristics'!G:G,MATCH($C1121,'Policy Characteristics'!$C:$C,0))),"",INDEX('Policy Characteristics'!G:G,MATCH($C1121,'Policy Characteristics'!$C:$C,0)))</f>
        <v>0.5</v>
      </c>
      <c r="N1121" s="237">
        <f>IF(ISBLANK(INDEX('Policy Characteristics'!H:H,MATCH($C1121,'Policy Characteristics'!$C:$C,0))),"",INDEX('Policy Characteristics'!H:H,MATCH($C1121,'Policy Characteristics'!$C:$C,0)))</f>
        <v>0.01</v>
      </c>
      <c r="O1121" s="293" t="str">
        <f>IF(ISBLANK(INDEX('Policy Characteristics'!I:I,MATCH($C1121,'Policy Characteristics'!$C:$C,0))),"",INDEX('Policy Characteristics'!I:I,MATCH($C1121,'Policy Characteristics'!$C:$C,0)))</f>
        <v>% of BAU price</v>
      </c>
      <c r="P1121" s="293"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1" s="293" t="str">
        <f>IF(ISBLANK(INDEX('Policy Characteristics'!K:K,MATCH($C1121,'Policy Characteristics'!$C:$C,0))),"",INDEX('Policy Characteristics'!K:K,MATCH($C1121,'Policy Characteristics'!$C:$C,0)))</f>
        <v>fuels.html#fuel-taxes</v>
      </c>
      <c r="R1121" s="293" t="str">
        <f>IF(ISBLANK(INDEX('Policy Characteristics'!L:L,MATCH($C1121,'Policy Characteristics'!$C:$C,0))),"",INDEX('Policy Characteristics'!L:L,MATCH($C1121,'Policy Characteristics'!$C:$C,0)))</f>
        <v>fuel-taxes.html</v>
      </c>
    </row>
    <row r="1122" spans="1:18" s="293" customFormat="1" x14ac:dyDescent="0.25">
      <c r="A1122" s="293" t="str">
        <f>IF(ISBLANK(INDEX('Policy Characteristics'!A:A,MATCH($C1122,'Policy Characteristics'!$C:$C,0))),"",INDEX('Policy Characteristics'!A:A,MATCH($C1122,'Policy Characteristics'!$C:$C,0)))</f>
        <v>Cross-Sector</v>
      </c>
      <c r="B1122" s="294" t="str">
        <f>IF(ISBLANK(INDEX('Policy Characteristics'!B:B,MATCH($C1122,'Policy Characteristics'!$C:$C,0))),"",INDEX('Policy Characteristics'!B:B,MATCH($C1122,'Policy Characteristics'!$C:$C,0)))</f>
        <v>Fuel Taxes or Subsidies</v>
      </c>
      <c r="C1122" s="256" t="str">
        <f t="shared" si="56"/>
        <v>Additional Fuel Tax or Subsidy Rate by Fuel</v>
      </c>
      <c r="D1122" s="299" t="s">
        <v>830</v>
      </c>
      <c r="E1122" s="299"/>
      <c r="F1122" s="299" t="s">
        <v>831</v>
      </c>
      <c r="G1122" s="300"/>
      <c r="H1122" s="20">
        <v>82</v>
      </c>
      <c r="I1122" s="297" t="s">
        <v>650</v>
      </c>
      <c r="J1122" s="296" t="str">
        <f>IF(ISBLANK(INDEX('Policy Characteristics'!D:D,MATCH($C1122,'Policy Characteristics'!$C:$C,0))),"",INDEX('Policy Characteristics'!D:D,MATCH($C1122,'Policy Characteristics'!$C:$C,0)))</f>
        <v>Fuel Taxes or Subsidies</v>
      </c>
      <c r="K1122" s="293" t="str">
        <f>IF(ISBLANK(INDEX('Policy Characteristics'!E:E,MATCH($C1122,'Policy Characteristics'!$C:$C,0))),"",INDEX('Policy Characteristics'!E:E,MATCH($C1122,'Policy Characteristics'!$C:$C,0)))</f>
        <v>cross fuel tax</v>
      </c>
      <c r="L1122" s="237">
        <f>IF(ISBLANK(INDEX('Policy Characteristics'!F:F,MATCH($C1122,'Policy Characteristics'!$C:$C,0))),"",INDEX('Policy Characteristics'!F:F,MATCH($C1122,'Policy Characteristics'!$C:$C,0)))</f>
        <v>-0.5</v>
      </c>
      <c r="M1122" s="237">
        <f>IF(ISBLANK(INDEX('Policy Characteristics'!G:G,MATCH($C1122,'Policy Characteristics'!$C:$C,0))),"",INDEX('Policy Characteristics'!G:G,MATCH($C1122,'Policy Characteristics'!$C:$C,0)))</f>
        <v>0.5</v>
      </c>
      <c r="N1122" s="237">
        <f>IF(ISBLANK(INDEX('Policy Characteristics'!H:H,MATCH($C1122,'Policy Characteristics'!$C:$C,0))),"",INDEX('Policy Characteristics'!H:H,MATCH($C1122,'Policy Characteristics'!$C:$C,0)))</f>
        <v>0.01</v>
      </c>
      <c r="O1122" s="293" t="str">
        <f>IF(ISBLANK(INDEX('Policy Characteristics'!I:I,MATCH($C1122,'Policy Characteristics'!$C:$C,0))),"",INDEX('Policy Characteristics'!I:I,MATCH($C1122,'Policy Characteristics'!$C:$C,0)))</f>
        <v>% of BAU price</v>
      </c>
      <c r="P1122" s="293"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2" s="293" t="str">
        <f>IF(ISBLANK(INDEX('Policy Characteristics'!K:K,MATCH($C1122,'Policy Characteristics'!$C:$C,0))),"",INDEX('Policy Characteristics'!K:K,MATCH($C1122,'Policy Characteristics'!$C:$C,0)))</f>
        <v>fuels.html#fuel-taxes</v>
      </c>
      <c r="R1122" s="293" t="str">
        <f>IF(ISBLANK(INDEX('Policy Characteristics'!L:L,MATCH($C1122,'Policy Characteristics'!$C:$C,0))),"",INDEX('Policy Characteristics'!L:L,MATCH($C1122,'Policy Characteristics'!$C:$C,0)))</f>
        <v>fuel-taxes.html</v>
      </c>
    </row>
    <row r="1123" spans="1:18" s="293" customFormat="1" x14ac:dyDescent="0.25">
      <c r="A1123" s="293" t="str">
        <f>IF(ISBLANK(INDEX('Policy Characteristics'!A:A,MATCH($C1123,'Policy Characteristics'!$C:$C,0))),"",INDEX('Policy Characteristics'!A:A,MATCH($C1123,'Policy Characteristics'!$C:$C,0)))</f>
        <v>Cross-Sector</v>
      </c>
      <c r="B1123" s="294" t="str">
        <f>IF(ISBLANK(INDEX('Policy Characteristics'!B:B,MATCH($C1123,'Policy Characteristics'!$C:$C,0))),"",INDEX('Policy Characteristics'!B:B,MATCH($C1123,'Policy Characteristics'!$C:$C,0)))</f>
        <v>Fuel Taxes or Subsidies</v>
      </c>
      <c r="C1123" s="256" t="str">
        <f t="shared" si="56"/>
        <v>Additional Fuel Tax or Subsidy Rate by Fuel</v>
      </c>
      <c r="D1123" s="299" t="s">
        <v>860</v>
      </c>
      <c r="E1123" s="299"/>
      <c r="F1123" s="299" t="s">
        <v>861</v>
      </c>
      <c r="G1123" s="300"/>
      <c r="H1123" s="20">
        <v>740</v>
      </c>
      <c r="I1123" s="297" t="s">
        <v>660</v>
      </c>
      <c r="J1123" s="296" t="str">
        <f>IF(ISBLANK(INDEX('Policy Characteristics'!D:D,MATCH($C1123,'Policy Characteristics'!$C:$C,0))),"",INDEX('Policy Characteristics'!D:D,MATCH($C1123,'Policy Characteristics'!$C:$C,0)))</f>
        <v>Fuel Taxes or Subsidies</v>
      </c>
      <c r="K1123" s="293" t="str">
        <f>IF(ISBLANK(INDEX('Policy Characteristics'!E:E,MATCH($C1123,'Policy Characteristics'!$C:$C,0))),"",INDEX('Policy Characteristics'!E:E,MATCH($C1123,'Policy Characteristics'!$C:$C,0)))</f>
        <v>cross fuel tax</v>
      </c>
      <c r="L1123" s="237">
        <f>IF(ISBLANK(INDEX('Policy Characteristics'!F:F,MATCH($C1123,'Policy Characteristics'!$C:$C,0))),"",INDEX('Policy Characteristics'!F:F,MATCH($C1123,'Policy Characteristics'!$C:$C,0)))</f>
        <v>-0.5</v>
      </c>
      <c r="M1123" s="237">
        <f>IF(ISBLANK(INDEX('Policy Characteristics'!G:G,MATCH($C1123,'Policy Characteristics'!$C:$C,0))),"",INDEX('Policy Characteristics'!G:G,MATCH($C1123,'Policy Characteristics'!$C:$C,0)))</f>
        <v>0.5</v>
      </c>
      <c r="N1123" s="237">
        <f>IF(ISBLANK(INDEX('Policy Characteristics'!H:H,MATCH($C1123,'Policy Characteristics'!$C:$C,0))),"",INDEX('Policy Characteristics'!H:H,MATCH($C1123,'Policy Characteristics'!$C:$C,0)))</f>
        <v>0.01</v>
      </c>
      <c r="O1123" s="293" t="str">
        <f>IF(ISBLANK(INDEX('Policy Characteristics'!I:I,MATCH($C1123,'Policy Characteristics'!$C:$C,0))),"",INDEX('Policy Characteristics'!I:I,MATCH($C1123,'Policy Characteristics'!$C:$C,0)))</f>
        <v>% of BAU price</v>
      </c>
      <c r="P1123" s="293"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3" s="293" t="str">
        <f>IF(ISBLANK(INDEX('Policy Characteristics'!K:K,MATCH($C1123,'Policy Characteristics'!$C:$C,0))),"",INDEX('Policy Characteristics'!K:K,MATCH($C1123,'Policy Characteristics'!$C:$C,0)))</f>
        <v>fuels.html#fuel-taxes</v>
      </c>
      <c r="R1123" s="293" t="str">
        <f>IF(ISBLANK(INDEX('Policy Characteristics'!L:L,MATCH($C1123,'Policy Characteristics'!$C:$C,0))),"",INDEX('Policy Characteristics'!L:L,MATCH($C1123,'Policy Characteristics'!$C:$C,0)))</f>
        <v>fuel-taxes.html</v>
      </c>
    </row>
    <row r="1124" spans="1:18" s="293" customFormat="1" x14ac:dyDescent="0.25">
      <c r="A1124" s="293" t="str">
        <f>IF(ISBLANK(INDEX('Policy Characteristics'!A:A,MATCH($C1124,'Policy Characteristics'!$C:$C,0))),"",INDEX('Policy Characteristics'!A:A,MATCH($C1124,'Policy Characteristics'!$C:$C,0)))</f>
        <v>Cross-Sector</v>
      </c>
      <c r="B1124" s="294" t="str">
        <f>IF(ISBLANK(INDEX('Policy Characteristics'!B:B,MATCH($C1124,'Policy Characteristics'!$C:$C,0))),"",INDEX('Policy Characteristics'!B:B,MATCH($C1124,'Policy Characteristics'!$C:$C,0)))</f>
        <v>Fuel Taxes or Subsidies</v>
      </c>
      <c r="C1124" s="256" t="str">
        <f t="shared" si="56"/>
        <v>Additional Fuel Tax or Subsidy Rate by Fuel</v>
      </c>
      <c r="D1124" s="299" t="s">
        <v>862</v>
      </c>
      <c r="E1124" s="299"/>
      <c r="F1124" s="299" t="s">
        <v>863</v>
      </c>
      <c r="G1124" s="300"/>
      <c r="H1124" s="20">
        <v>741</v>
      </c>
      <c r="I1124" s="297" t="s">
        <v>660</v>
      </c>
      <c r="J1124" s="296" t="str">
        <f>IF(ISBLANK(INDEX('Policy Characteristics'!D:D,MATCH($C1124,'Policy Characteristics'!$C:$C,0))),"",INDEX('Policy Characteristics'!D:D,MATCH($C1124,'Policy Characteristics'!$C:$C,0)))</f>
        <v>Fuel Taxes or Subsidies</v>
      </c>
      <c r="K1124" s="293" t="str">
        <f>IF(ISBLANK(INDEX('Policy Characteristics'!E:E,MATCH($C1124,'Policy Characteristics'!$C:$C,0))),"",INDEX('Policy Characteristics'!E:E,MATCH($C1124,'Policy Characteristics'!$C:$C,0)))</f>
        <v>cross fuel tax</v>
      </c>
      <c r="L1124" s="237">
        <f>IF(ISBLANK(INDEX('Policy Characteristics'!F:F,MATCH($C1124,'Policy Characteristics'!$C:$C,0))),"",INDEX('Policy Characteristics'!F:F,MATCH($C1124,'Policy Characteristics'!$C:$C,0)))</f>
        <v>-0.5</v>
      </c>
      <c r="M1124" s="237">
        <f>IF(ISBLANK(INDEX('Policy Characteristics'!G:G,MATCH($C1124,'Policy Characteristics'!$C:$C,0))),"",INDEX('Policy Characteristics'!G:G,MATCH($C1124,'Policy Characteristics'!$C:$C,0)))</f>
        <v>0.5</v>
      </c>
      <c r="N1124" s="237">
        <f>IF(ISBLANK(INDEX('Policy Characteristics'!H:H,MATCH($C1124,'Policy Characteristics'!$C:$C,0))),"",INDEX('Policy Characteristics'!H:H,MATCH($C1124,'Policy Characteristics'!$C:$C,0)))</f>
        <v>0.01</v>
      </c>
      <c r="O1124" s="293" t="str">
        <f>IF(ISBLANK(INDEX('Policy Characteristics'!I:I,MATCH($C1124,'Policy Characteristics'!$C:$C,0))),"",INDEX('Policy Characteristics'!I:I,MATCH($C1124,'Policy Characteristics'!$C:$C,0)))</f>
        <v>% of BAU price</v>
      </c>
      <c r="P1124" s="293"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4" s="293" t="str">
        <f>IF(ISBLANK(INDEX('Policy Characteristics'!K:K,MATCH($C1124,'Policy Characteristics'!$C:$C,0))),"",INDEX('Policy Characteristics'!K:K,MATCH($C1124,'Policy Characteristics'!$C:$C,0)))</f>
        <v>fuels.html#fuel-taxes</v>
      </c>
      <c r="R1124" s="293" t="str">
        <f>IF(ISBLANK(INDEX('Policy Characteristics'!L:L,MATCH($C1124,'Policy Characteristics'!$C:$C,0))),"",INDEX('Policy Characteristics'!L:L,MATCH($C1124,'Policy Characteristics'!$C:$C,0)))</f>
        <v>fuel-taxes.html</v>
      </c>
    </row>
    <row r="1125" spans="1:18" x14ac:dyDescent="0.25">
      <c r="A1125" s="293" t="str">
        <f>IF(ISBLANK(INDEX('Policy Characteristics'!A:A,MATCH($C1125,'Policy Characteristics'!$C:$C,0))),"",INDEX('Policy Characteristics'!A:A,MATCH($C1125,'Policy Characteristics'!$C:$C,0)))</f>
        <v>Cross-Sector</v>
      </c>
      <c r="B1125" s="294" t="str">
        <f>IF(ISBLANK(INDEX('Policy Characteristics'!B:B,MATCH($C1125,'Policy Characteristics'!$C:$C,0))),"",INDEX('Policy Characteristics'!B:B,MATCH($C1125,'Policy Characteristics'!$C:$C,0)))</f>
        <v>Fuel Taxes or Subsidies</v>
      </c>
      <c r="C1125" s="256" t="str">
        <f t="shared" si="56"/>
        <v>Additional Fuel Tax or Subsidy Rate by Fuel</v>
      </c>
      <c r="D1125" s="299" t="s">
        <v>832</v>
      </c>
      <c r="E1125" s="299"/>
      <c r="F1125" s="299" t="s">
        <v>833</v>
      </c>
      <c r="G1125" s="300"/>
      <c r="H1125" s="20">
        <v>742</v>
      </c>
      <c r="I1125" s="297" t="s">
        <v>660</v>
      </c>
      <c r="J1125" s="296" t="str">
        <f>IF(ISBLANK(INDEX('Policy Characteristics'!D:D,MATCH($C1125,'Policy Characteristics'!$C:$C,0))),"",INDEX('Policy Characteristics'!D:D,MATCH($C1125,'Policy Characteristics'!$C:$C,0)))</f>
        <v>Fuel Taxes or Subsidies</v>
      </c>
      <c r="K1125" s="293" t="str">
        <f>IF(ISBLANK(INDEX('Policy Characteristics'!E:E,MATCH($C1125,'Policy Characteristics'!$C:$C,0))),"",INDEX('Policy Characteristics'!E:E,MATCH($C1125,'Policy Characteristics'!$C:$C,0)))</f>
        <v>cross fuel tax</v>
      </c>
      <c r="L1125" s="237">
        <f>IF(ISBLANK(INDEX('Policy Characteristics'!F:F,MATCH($C1125,'Policy Characteristics'!$C:$C,0))),"",INDEX('Policy Characteristics'!F:F,MATCH($C1125,'Policy Characteristics'!$C:$C,0)))</f>
        <v>-0.5</v>
      </c>
      <c r="M1125" s="237">
        <f>IF(ISBLANK(INDEX('Policy Characteristics'!G:G,MATCH($C1125,'Policy Characteristics'!$C:$C,0))),"",INDEX('Policy Characteristics'!G:G,MATCH($C1125,'Policy Characteristics'!$C:$C,0)))</f>
        <v>0.5</v>
      </c>
      <c r="N1125" s="237">
        <f>IF(ISBLANK(INDEX('Policy Characteristics'!H:H,MATCH($C1125,'Policy Characteristics'!$C:$C,0))),"",INDEX('Policy Characteristics'!H:H,MATCH($C1125,'Policy Characteristics'!$C:$C,0)))</f>
        <v>0.01</v>
      </c>
      <c r="O1125" s="293" t="str">
        <f>IF(ISBLANK(INDEX('Policy Characteristics'!I:I,MATCH($C1125,'Policy Characteristics'!$C:$C,0))),"",INDEX('Policy Characteristics'!I:I,MATCH($C1125,'Policy Characteristics'!$C:$C,0)))</f>
        <v>% of BAU price</v>
      </c>
      <c r="P1125" s="293"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5" s="293" t="str">
        <f>IF(ISBLANK(INDEX('Policy Characteristics'!K:K,MATCH($C1125,'Policy Characteristics'!$C:$C,0))),"",INDEX('Policy Characteristics'!K:K,MATCH($C1125,'Policy Characteristics'!$C:$C,0)))</f>
        <v>fuels.html#fuel-taxes</v>
      </c>
      <c r="R1125" s="293" t="str">
        <f>IF(ISBLANK(INDEX('Policy Characteristics'!L:L,MATCH($C1125,'Policy Characteristics'!$C:$C,0))),"",INDEX('Policy Characteristics'!L:L,MATCH($C1125,'Policy Characteristics'!$C:$C,0)))</f>
        <v>fuel-taxes.html</v>
      </c>
    </row>
    <row r="1126" spans="1:18" x14ac:dyDescent="0.25">
      <c r="A1126" s="293" t="str">
        <f>IF(ISBLANK(INDEX('Policy Characteristics'!A:A,MATCH($C1126,'Policy Characteristics'!$C:$C,0))),"",INDEX('Policy Characteristics'!A:A,MATCH($C1126,'Policy Characteristics'!$C:$C,0)))</f>
        <v>Cross-Sector</v>
      </c>
      <c r="B1126" s="294" t="str">
        <f>IF(ISBLANK(INDEX('Policy Characteristics'!B:B,MATCH($C1126,'Policy Characteristics'!$C:$C,0))),"",INDEX('Policy Characteristics'!B:B,MATCH($C1126,'Policy Characteristics'!$C:$C,0)))</f>
        <v>Fuel Taxes or Subsidies</v>
      </c>
      <c r="C1126" s="256" t="str">
        <f t="shared" si="56"/>
        <v>Additional Fuel Tax or Subsidy Rate by Fuel</v>
      </c>
      <c r="D1126" s="299" t="s">
        <v>864</v>
      </c>
      <c r="E1126" s="299"/>
      <c r="F1126" s="299" t="s">
        <v>865</v>
      </c>
      <c r="G1126" s="300"/>
      <c r="H1126" s="20">
        <v>743</v>
      </c>
      <c r="I1126" s="297" t="s">
        <v>660</v>
      </c>
      <c r="J1126" s="296" t="str">
        <f>IF(ISBLANK(INDEX('Policy Characteristics'!D:D,MATCH($C1126,'Policy Characteristics'!$C:$C,0))),"",INDEX('Policy Characteristics'!D:D,MATCH($C1126,'Policy Characteristics'!$C:$C,0)))</f>
        <v>Fuel Taxes or Subsidies</v>
      </c>
      <c r="K1126" s="293" t="str">
        <f>IF(ISBLANK(INDEX('Policy Characteristics'!E:E,MATCH($C1126,'Policy Characteristics'!$C:$C,0))),"",INDEX('Policy Characteristics'!E:E,MATCH($C1126,'Policy Characteristics'!$C:$C,0)))</f>
        <v>cross fuel tax</v>
      </c>
      <c r="L1126" s="237">
        <f>IF(ISBLANK(INDEX('Policy Characteristics'!F:F,MATCH($C1126,'Policy Characteristics'!$C:$C,0))),"",INDEX('Policy Characteristics'!F:F,MATCH($C1126,'Policy Characteristics'!$C:$C,0)))</f>
        <v>-0.5</v>
      </c>
      <c r="M1126" s="237">
        <f>IF(ISBLANK(INDEX('Policy Characteristics'!G:G,MATCH($C1126,'Policy Characteristics'!$C:$C,0))),"",INDEX('Policy Characteristics'!G:G,MATCH($C1126,'Policy Characteristics'!$C:$C,0)))</f>
        <v>0.5</v>
      </c>
      <c r="N1126" s="237">
        <f>IF(ISBLANK(INDEX('Policy Characteristics'!H:H,MATCH($C1126,'Policy Characteristics'!$C:$C,0))),"",INDEX('Policy Characteristics'!H:H,MATCH($C1126,'Policy Characteristics'!$C:$C,0)))</f>
        <v>0.01</v>
      </c>
      <c r="O1126" s="293" t="str">
        <f>IF(ISBLANK(INDEX('Policy Characteristics'!I:I,MATCH($C1126,'Policy Characteristics'!$C:$C,0))),"",INDEX('Policy Characteristics'!I:I,MATCH($C1126,'Policy Characteristics'!$C:$C,0)))</f>
        <v>% of BAU price</v>
      </c>
      <c r="P1126" s="293"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6" s="293" t="str">
        <f>IF(ISBLANK(INDEX('Policy Characteristics'!K:K,MATCH($C1126,'Policy Characteristics'!$C:$C,0))),"",INDEX('Policy Characteristics'!K:K,MATCH($C1126,'Policy Characteristics'!$C:$C,0)))</f>
        <v>fuels.html#fuel-taxes</v>
      </c>
      <c r="R1126" s="293" t="str">
        <f>IF(ISBLANK(INDEX('Policy Characteristics'!L:L,MATCH($C1126,'Policy Characteristics'!$C:$C,0))),"",INDEX('Policy Characteristics'!L:L,MATCH($C1126,'Policy Characteristics'!$C:$C,0)))</f>
        <v>fuel-taxes.html</v>
      </c>
    </row>
    <row r="1127" spans="1:18" x14ac:dyDescent="0.25">
      <c r="A1127" s="293" t="str">
        <f>IF(ISBLANK(INDEX('Policy Characteristics'!A:A,MATCH($C1127,'Policy Characteristics'!$C:$C,0))),"",INDEX('Policy Characteristics'!A:A,MATCH($C1127,'Policy Characteristics'!$C:$C,0)))</f>
        <v>Cross-Sector</v>
      </c>
      <c r="B1127" s="294" t="str">
        <f>IF(ISBLANK(INDEX('Policy Characteristics'!B:B,MATCH($C1127,'Policy Characteristics'!$C:$C,0))),"",INDEX('Policy Characteristics'!B:B,MATCH($C1127,'Policy Characteristics'!$C:$C,0)))</f>
        <v>Fuel Taxes or Subsidies</v>
      </c>
      <c r="C1127" s="256" t="str">
        <f t="shared" si="56"/>
        <v>Additional Fuel Tax or Subsidy Rate by Fuel</v>
      </c>
      <c r="D1127" s="299" t="s">
        <v>834</v>
      </c>
      <c r="E1127" s="299"/>
      <c r="F1127" s="299" t="s">
        <v>727</v>
      </c>
      <c r="G1127" s="300"/>
      <c r="H1127" s="20">
        <v>744</v>
      </c>
      <c r="I1127" s="297" t="s">
        <v>660</v>
      </c>
      <c r="J1127" s="296" t="str">
        <f>IF(ISBLANK(INDEX('Policy Characteristics'!D:D,MATCH($C1127,'Policy Characteristics'!$C:$C,0))),"",INDEX('Policy Characteristics'!D:D,MATCH($C1127,'Policy Characteristics'!$C:$C,0)))</f>
        <v>Fuel Taxes or Subsidies</v>
      </c>
      <c r="K1127" s="293" t="str">
        <f>IF(ISBLANK(INDEX('Policy Characteristics'!E:E,MATCH($C1127,'Policy Characteristics'!$C:$C,0))),"",INDEX('Policy Characteristics'!E:E,MATCH($C1127,'Policy Characteristics'!$C:$C,0)))</f>
        <v>cross fuel tax</v>
      </c>
      <c r="L1127" s="237">
        <f>IF(ISBLANK(INDEX('Policy Characteristics'!F:F,MATCH($C1127,'Policy Characteristics'!$C:$C,0))),"",INDEX('Policy Characteristics'!F:F,MATCH($C1127,'Policy Characteristics'!$C:$C,0)))</f>
        <v>-0.5</v>
      </c>
      <c r="M1127" s="237">
        <f>IF(ISBLANK(INDEX('Policy Characteristics'!G:G,MATCH($C1127,'Policy Characteristics'!$C:$C,0))),"",INDEX('Policy Characteristics'!G:G,MATCH($C1127,'Policy Characteristics'!$C:$C,0)))</f>
        <v>0.5</v>
      </c>
      <c r="N1127" s="237">
        <f>IF(ISBLANK(INDEX('Policy Characteristics'!H:H,MATCH($C1127,'Policy Characteristics'!$C:$C,0))),"",INDEX('Policy Characteristics'!H:H,MATCH($C1127,'Policy Characteristics'!$C:$C,0)))</f>
        <v>0.01</v>
      </c>
      <c r="O1127" s="293" t="str">
        <f>IF(ISBLANK(INDEX('Policy Characteristics'!I:I,MATCH($C1127,'Policy Characteristics'!$C:$C,0))),"",INDEX('Policy Characteristics'!I:I,MATCH($C1127,'Policy Characteristics'!$C:$C,0)))</f>
        <v>% of BAU price</v>
      </c>
      <c r="P1127" s="293"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7" s="293" t="str">
        <f>IF(ISBLANK(INDEX('Policy Characteristics'!K:K,MATCH($C1127,'Policy Characteristics'!$C:$C,0))),"",INDEX('Policy Characteristics'!K:K,MATCH($C1127,'Policy Characteristics'!$C:$C,0)))</f>
        <v>fuels.html#fuel-taxes</v>
      </c>
      <c r="R1127" s="293" t="str">
        <f>IF(ISBLANK(INDEX('Policy Characteristics'!L:L,MATCH($C1127,'Policy Characteristics'!$C:$C,0))),"",INDEX('Policy Characteristics'!L:L,MATCH($C1127,'Policy Characteristics'!$C:$C,0)))</f>
        <v>fuel-taxes.html</v>
      </c>
    </row>
    <row r="1128" spans="1:18" x14ac:dyDescent="0.25">
      <c r="A1128" s="293" t="str">
        <f>IF(ISBLANK(INDEX('Policy Characteristics'!A:A,MATCH($C1128,'Policy Characteristics'!$C:$C,0))),"",INDEX('Policy Characteristics'!A:A,MATCH($C1128,'Policy Characteristics'!$C:$C,0)))</f>
        <v>Cross-Sector</v>
      </c>
      <c r="B1128" s="294" t="str">
        <f>IF(ISBLANK(INDEX('Policy Characteristics'!B:B,MATCH($C1128,'Policy Characteristics'!$C:$C,0))),"",INDEX('Policy Characteristics'!B:B,MATCH($C1128,'Policy Characteristics'!$C:$C,0)))</f>
        <v>Fuel Taxes or Subsidies</v>
      </c>
      <c r="C1128" s="256" t="str">
        <f t="shared" si="56"/>
        <v>Additional Fuel Tax or Subsidy Rate by Fuel</v>
      </c>
      <c r="D1128" s="299" t="s">
        <v>835</v>
      </c>
      <c r="E1128" s="299"/>
      <c r="F1128" s="299" t="s">
        <v>731</v>
      </c>
      <c r="G1128" s="300"/>
      <c r="H1128" s="20">
        <v>745</v>
      </c>
      <c r="I1128" s="297" t="s">
        <v>660</v>
      </c>
      <c r="J1128" s="296" t="str">
        <f>IF(ISBLANK(INDEX('Policy Characteristics'!D:D,MATCH($C1128,'Policy Characteristics'!$C:$C,0))),"",INDEX('Policy Characteristics'!D:D,MATCH($C1128,'Policy Characteristics'!$C:$C,0)))</f>
        <v>Fuel Taxes or Subsidies</v>
      </c>
      <c r="K1128" s="293" t="str">
        <f>IF(ISBLANK(INDEX('Policy Characteristics'!E:E,MATCH($C1128,'Policy Characteristics'!$C:$C,0))),"",INDEX('Policy Characteristics'!E:E,MATCH($C1128,'Policy Characteristics'!$C:$C,0)))</f>
        <v>cross fuel tax</v>
      </c>
      <c r="L1128" s="237">
        <f>IF(ISBLANK(INDEX('Policy Characteristics'!F:F,MATCH($C1128,'Policy Characteristics'!$C:$C,0))),"",INDEX('Policy Characteristics'!F:F,MATCH($C1128,'Policy Characteristics'!$C:$C,0)))</f>
        <v>-0.5</v>
      </c>
      <c r="M1128" s="237">
        <f>IF(ISBLANK(INDEX('Policy Characteristics'!G:G,MATCH($C1128,'Policy Characteristics'!$C:$C,0))),"",INDEX('Policy Characteristics'!G:G,MATCH($C1128,'Policy Characteristics'!$C:$C,0)))</f>
        <v>0.5</v>
      </c>
      <c r="N1128" s="237">
        <f>IF(ISBLANK(INDEX('Policy Characteristics'!H:H,MATCH($C1128,'Policy Characteristics'!$C:$C,0))),"",INDEX('Policy Characteristics'!H:H,MATCH($C1128,'Policy Characteristics'!$C:$C,0)))</f>
        <v>0.01</v>
      </c>
      <c r="O1128" s="293" t="str">
        <f>IF(ISBLANK(INDEX('Policy Characteristics'!I:I,MATCH($C1128,'Policy Characteristics'!$C:$C,0))),"",INDEX('Policy Characteristics'!I:I,MATCH($C1128,'Policy Characteristics'!$C:$C,0)))</f>
        <v>% of BAU price</v>
      </c>
      <c r="P1128" s="293"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8" s="293" t="str">
        <f>IF(ISBLANK(INDEX('Policy Characteristics'!K:K,MATCH($C1128,'Policy Characteristics'!$C:$C,0))),"",INDEX('Policy Characteristics'!K:K,MATCH($C1128,'Policy Characteristics'!$C:$C,0)))</f>
        <v>fuels.html#fuel-taxes</v>
      </c>
      <c r="R1128" s="293" t="str">
        <f>IF(ISBLANK(INDEX('Policy Characteristics'!L:L,MATCH($C1128,'Policy Characteristics'!$C:$C,0))),"",INDEX('Policy Characteristics'!L:L,MATCH($C1128,'Policy Characteristics'!$C:$C,0)))</f>
        <v>fuel-taxes.html</v>
      </c>
    </row>
    <row r="1129" spans="1:18" x14ac:dyDescent="0.25">
      <c r="A1129" s="293" t="str">
        <f>IF(ISBLANK(INDEX('Policy Characteristics'!A:A,MATCH($C1129,'Policy Characteristics'!$C:$C,0))),"",INDEX('Policy Characteristics'!A:A,MATCH($C1129,'Policy Characteristics'!$C:$C,0)))</f>
        <v>Cross-Sector</v>
      </c>
      <c r="B1129" s="294" t="str">
        <f>IF(ISBLANK(INDEX('Policy Characteristics'!B:B,MATCH($C1129,'Policy Characteristics'!$C:$C,0))),"",INDEX('Policy Characteristics'!B:B,MATCH($C1129,'Policy Characteristics'!$C:$C,0)))</f>
        <v>Fuel Taxes or Subsidies</v>
      </c>
      <c r="C1129" s="256" t="str">
        <f t="shared" si="56"/>
        <v>Additional Fuel Tax or Subsidy Rate by Fuel</v>
      </c>
      <c r="D1129" s="299" t="s">
        <v>836</v>
      </c>
      <c r="E1129" s="299"/>
      <c r="F1129" s="299" t="s">
        <v>837</v>
      </c>
      <c r="G1129" s="300"/>
      <c r="H1129" s="20">
        <v>746</v>
      </c>
      <c r="I1129" s="297" t="s">
        <v>660</v>
      </c>
      <c r="J1129" s="296" t="str">
        <f>IF(ISBLANK(INDEX('Policy Characteristics'!D:D,MATCH($C1129,'Policy Characteristics'!$C:$C,0))),"",INDEX('Policy Characteristics'!D:D,MATCH($C1129,'Policy Characteristics'!$C:$C,0)))</f>
        <v>Fuel Taxes or Subsidies</v>
      </c>
      <c r="K1129" s="293" t="str">
        <f>IF(ISBLANK(INDEX('Policy Characteristics'!E:E,MATCH($C1129,'Policy Characteristics'!$C:$C,0))),"",INDEX('Policy Characteristics'!E:E,MATCH($C1129,'Policy Characteristics'!$C:$C,0)))</f>
        <v>cross fuel tax</v>
      </c>
      <c r="L1129" s="237">
        <f>IF(ISBLANK(INDEX('Policy Characteristics'!F:F,MATCH($C1129,'Policy Characteristics'!$C:$C,0))),"",INDEX('Policy Characteristics'!F:F,MATCH($C1129,'Policy Characteristics'!$C:$C,0)))</f>
        <v>-0.5</v>
      </c>
      <c r="M1129" s="237">
        <f>IF(ISBLANK(INDEX('Policy Characteristics'!G:G,MATCH($C1129,'Policy Characteristics'!$C:$C,0))),"",INDEX('Policy Characteristics'!G:G,MATCH($C1129,'Policy Characteristics'!$C:$C,0)))</f>
        <v>0.5</v>
      </c>
      <c r="N1129" s="237">
        <f>IF(ISBLANK(INDEX('Policy Characteristics'!H:H,MATCH($C1129,'Policy Characteristics'!$C:$C,0))),"",INDEX('Policy Characteristics'!H:H,MATCH($C1129,'Policy Characteristics'!$C:$C,0)))</f>
        <v>0.01</v>
      </c>
      <c r="O1129" s="293" t="str">
        <f>IF(ISBLANK(INDEX('Policy Characteristics'!I:I,MATCH($C1129,'Policy Characteristics'!$C:$C,0))),"",INDEX('Policy Characteristics'!I:I,MATCH($C1129,'Policy Characteristics'!$C:$C,0)))</f>
        <v>% of BAU price</v>
      </c>
      <c r="P1129" s="293"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9" s="293" t="str">
        <f>IF(ISBLANK(INDEX('Policy Characteristics'!K:K,MATCH($C1129,'Policy Characteristics'!$C:$C,0))),"",INDEX('Policy Characteristics'!K:K,MATCH($C1129,'Policy Characteristics'!$C:$C,0)))</f>
        <v>fuels.html#fuel-taxes</v>
      </c>
      <c r="R1129" s="293" t="str">
        <f>IF(ISBLANK(INDEX('Policy Characteristics'!L:L,MATCH($C1129,'Policy Characteristics'!$C:$C,0))),"",INDEX('Policy Characteristics'!L:L,MATCH($C1129,'Policy Characteristics'!$C:$C,0)))</f>
        <v>fuel-taxes.html</v>
      </c>
    </row>
    <row r="1130" spans="1:18" x14ac:dyDescent="0.25">
      <c r="A1130" s="293" t="str">
        <f>IF(ISBLANK(INDEX('Policy Characteristics'!A:A,MATCH($C1130,'Policy Characteristics'!$C:$C,0))),"",INDEX('Policy Characteristics'!A:A,MATCH($C1130,'Policy Characteristics'!$C:$C,0)))</f>
        <v>Cross-Sector</v>
      </c>
      <c r="B1130" s="294" t="str">
        <f>IF(ISBLANK(INDEX('Policy Characteristics'!B:B,MATCH($C1130,'Policy Characteristics'!$C:$C,0))),"",INDEX('Policy Characteristics'!B:B,MATCH($C1130,'Policy Characteristics'!$C:$C,0)))</f>
        <v>Fuel Taxes or Subsidies</v>
      </c>
      <c r="C1130" s="256" t="str">
        <f t="shared" ref="C1130:C1132" si="57">C$1116</f>
        <v>Additional Fuel Tax or Subsidy Rate by Fuel</v>
      </c>
      <c r="D1130" s="299" t="s">
        <v>838</v>
      </c>
      <c r="E1130" s="299"/>
      <c r="F1130" s="299" t="s">
        <v>839</v>
      </c>
      <c r="G1130" s="300"/>
      <c r="H1130" s="20">
        <v>747</v>
      </c>
      <c r="I1130" s="297" t="s">
        <v>660</v>
      </c>
      <c r="J1130" s="296" t="str">
        <f>IF(ISBLANK(INDEX('Policy Characteristics'!D:D,MATCH($C1130,'Policy Characteristics'!$C:$C,0))),"",INDEX('Policy Characteristics'!D:D,MATCH($C1130,'Policy Characteristics'!$C:$C,0)))</f>
        <v>Fuel Taxes or Subsidies</v>
      </c>
      <c r="K1130" s="293" t="str">
        <f>IF(ISBLANK(INDEX('Policy Characteristics'!E:E,MATCH($C1130,'Policy Characteristics'!$C:$C,0))),"",INDEX('Policy Characteristics'!E:E,MATCH($C1130,'Policy Characteristics'!$C:$C,0)))</f>
        <v>cross fuel tax</v>
      </c>
      <c r="L1130" s="237">
        <f>IF(ISBLANK(INDEX('Policy Characteristics'!F:F,MATCH($C1130,'Policy Characteristics'!$C:$C,0))),"",INDEX('Policy Characteristics'!F:F,MATCH($C1130,'Policy Characteristics'!$C:$C,0)))</f>
        <v>-0.5</v>
      </c>
      <c r="M1130" s="237">
        <f>IF(ISBLANK(INDEX('Policy Characteristics'!G:G,MATCH($C1130,'Policy Characteristics'!$C:$C,0))),"",INDEX('Policy Characteristics'!G:G,MATCH($C1130,'Policy Characteristics'!$C:$C,0)))</f>
        <v>0.5</v>
      </c>
      <c r="N1130" s="237">
        <f>IF(ISBLANK(INDEX('Policy Characteristics'!H:H,MATCH($C1130,'Policy Characteristics'!$C:$C,0))),"",INDEX('Policy Characteristics'!H:H,MATCH($C1130,'Policy Characteristics'!$C:$C,0)))</f>
        <v>0.01</v>
      </c>
      <c r="O1130" s="293" t="str">
        <f>IF(ISBLANK(INDEX('Policy Characteristics'!I:I,MATCH($C1130,'Policy Characteristics'!$C:$C,0))),"",INDEX('Policy Characteristics'!I:I,MATCH($C1130,'Policy Characteristics'!$C:$C,0)))</f>
        <v>% of BAU price</v>
      </c>
      <c r="P1130" s="293"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30" s="293" t="str">
        <f>IF(ISBLANK(INDEX('Policy Characteristics'!K:K,MATCH($C1130,'Policy Characteristics'!$C:$C,0))),"",INDEX('Policy Characteristics'!K:K,MATCH($C1130,'Policy Characteristics'!$C:$C,0)))</f>
        <v>fuels.html#fuel-taxes</v>
      </c>
      <c r="R1130" s="293" t="str">
        <f>IF(ISBLANK(INDEX('Policy Characteristics'!L:L,MATCH($C1130,'Policy Characteristics'!$C:$C,0))),"",INDEX('Policy Characteristics'!L:L,MATCH($C1130,'Policy Characteristics'!$C:$C,0)))</f>
        <v>fuel-taxes.html</v>
      </c>
    </row>
    <row r="1131" spans="1:18" x14ac:dyDescent="0.25">
      <c r="A1131" s="293" t="str">
        <f>IF(ISBLANK(INDEX('Policy Characteristics'!A:A,MATCH($C1131,'Policy Characteristics'!$C:$C,0))),"",INDEX('Policy Characteristics'!A:A,MATCH($C1131,'Policy Characteristics'!$C:$C,0)))</f>
        <v>Cross-Sector</v>
      </c>
      <c r="B1131" s="294" t="str">
        <f>IF(ISBLANK(INDEX('Policy Characteristics'!B:B,MATCH($C1131,'Policy Characteristics'!$C:$C,0))),"",INDEX('Policy Characteristics'!B:B,MATCH($C1131,'Policy Characteristics'!$C:$C,0)))</f>
        <v>Fuel Taxes or Subsidies</v>
      </c>
      <c r="C1131" s="256" t="str">
        <f t="shared" si="57"/>
        <v>Additional Fuel Tax or Subsidy Rate by Fuel</v>
      </c>
      <c r="D1131" s="299" t="s">
        <v>867</v>
      </c>
      <c r="E1131" s="299"/>
      <c r="F1131" s="299" t="s">
        <v>735</v>
      </c>
      <c r="G1131" s="300"/>
      <c r="H1131" s="20">
        <v>748</v>
      </c>
      <c r="I1131" s="297" t="s">
        <v>660</v>
      </c>
      <c r="J1131" s="296" t="str">
        <f>IF(ISBLANK(INDEX('Policy Characteristics'!D:D,MATCH($C1131,'Policy Characteristics'!$C:$C,0))),"",INDEX('Policy Characteristics'!D:D,MATCH($C1131,'Policy Characteristics'!$C:$C,0)))</f>
        <v>Fuel Taxes or Subsidies</v>
      </c>
      <c r="K1131" s="293" t="str">
        <f>IF(ISBLANK(INDEX('Policy Characteristics'!E:E,MATCH($C1131,'Policy Characteristics'!$C:$C,0))),"",INDEX('Policy Characteristics'!E:E,MATCH($C1131,'Policy Characteristics'!$C:$C,0)))</f>
        <v>cross fuel tax</v>
      </c>
      <c r="L1131" s="237">
        <f>IF(ISBLANK(INDEX('Policy Characteristics'!F:F,MATCH($C1131,'Policy Characteristics'!$C:$C,0))),"",INDEX('Policy Characteristics'!F:F,MATCH($C1131,'Policy Characteristics'!$C:$C,0)))</f>
        <v>-0.5</v>
      </c>
      <c r="M1131" s="237">
        <f>IF(ISBLANK(INDEX('Policy Characteristics'!G:G,MATCH($C1131,'Policy Characteristics'!$C:$C,0))),"",INDEX('Policy Characteristics'!G:G,MATCH($C1131,'Policy Characteristics'!$C:$C,0)))</f>
        <v>0.5</v>
      </c>
      <c r="N1131" s="237">
        <f>IF(ISBLANK(INDEX('Policy Characteristics'!H:H,MATCH($C1131,'Policy Characteristics'!$C:$C,0))),"",INDEX('Policy Characteristics'!H:H,MATCH($C1131,'Policy Characteristics'!$C:$C,0)))</f>
        <v>0.01</v>
      </c>
      <c r="O1131" s="293" t="str">
        <f>IF(ISBLANK(INDEX('Policy Characteristics'!I:I,MATCH($C1131,'Policy Characteristics'!$C:$C,0))),"",INDEX('Policy Characteristics'!I:I,MATCH($C1131,'Policy Characteristics'!$C:$C,0)))</f>
        <v>% of BAU price</v>
      </c>
      <c r="P1131" s="293"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31" s="293" t="str">
        <f>IF(ISBLANK(INDEX('Policy Characteristics'!K:K,MATCH($C1131,'Policy Characteristics'!$C:$C,0))),"",INDEX('Policy Characteristics'!K:K,MATCH($C1131,'Policy Characteristics'!$C:$C,0)))</f>
        <v>fuels.html#fuel-taxes</v>
      </c>
      <c r="R1131" s="293" t="str">
        <f>IF(ISBLANK(INDEX('Policy Characteristics'!L:L,MATCH($C1131,'Policy Characteristics'!$C:$C,0))),"",INDEX('Policy Characteristics'!L:L,MATCH($C1131,'Policy Characteristics'!$C:$C,0)))</f>
        <v>fuel-taxes.html</v>
      </c>
    </row>
    <row r="1132" spans="1:18" x14ac:dyDescent="0.25">
      <c r="A1132" s="293" t="str">
        <f>IF(ISBLANK(INDEX('Policy Characteristics'!A:A,MATCH($C1132,'Policy Characteristics'!$C:$C,0))),"",INDEX('Policy Characteristics'!A:A,MATCH($C1132,'Policy Characteristics'!$C:$C,0)))</f>
        <v>Cross-Sector</v>
      </c>
      <c r="B1132" s="294" t="str">
        <f>IF(ISBLANK(INDEX('Policy Characteristics'!B:B,MATCH($C1132,'Policy Characteristics'!$C:$C,0))),"",INDEX('Policy Characteristics'!B:B,MATCH($C1132,'Policy Characteristics'!$C:$C,0)))</f>
        <v>Fuel Taxes or Subsidies</v>
      </c>
      <c r="C1132" s="256" t="str">
        <f t="shared" si="57"/>
        <v>Additional Fuel Tax or Subsidy Rate by Fuel</v>
      </c>
      <c r="D1132" s="299" t="s">
        <v>868</v>
      </c>
      <c r="E1132" s="299"/>
      <c r="F1132" s="299" t="s">
        <v>869</v>
      </c>
      <c r="G1132" s="300"/>
      <c r="H1132" s="20">
        <v>749</v>
      </c>
      <c r="I1132" s="297" t="s">
        <v>660</v>
      </c>
      <c r="J1132" s="296" t="str">
        <f>IF(ISBLANK(INDEX('Policy Characteristics'!D:D,MATCH($C1132,'Policy Characteristics'!$C:$C,0))),"",INDEX('Policy Characteristics'!D:D,MATCH($C1132,'Policy Characteristics'!$C:$C,0)))</f>
        <v>Fuel Taxes or Subsidies</v>
      </c>
      <c r="K1132" s="293" t="str">
        <f>IF(ISBLANK(INDEX('Policy Characteristics'!E:E,MATCH($C1132,'Policy Characteristics'!$C:$C,0))),"",INDEX('Policy Characteristics'!E:E,MATCH($C1132,'Policy Characteristics'!$C:$C,0)))</f>
        <v>cross fuel tax</v>
      </c>
      <c r="L1132" s="237">
        <f>IF(ISBLANK(INDEX('Policy Characteristics'!F:F,MATCH($C1132,'Policy Characteristics'!$C:$C,0))),"",INDEX('Policy Characteristics'!F:F,MATCH($C1132,'Policy Characteristics'!$C:$C,0)))</f>
        <v>-0.5</v>
      </c>
      <c r="M1132" s="237">
        <f>IF(ISBLANK(INDEX('Policy Characteristics'!G:G,MATCH($C1132,'Policy Characteristics'!$C:$C,0))),"",INDEX('Policy Characteristics'!G:G,MATCH($C1132,'Policy Characteristics'!$C:$C,0)))</f>
        <v>0.5</v>
      </c>
      <c r="N1132" s="237">
        <f>IF(ISBLANK(INDEX('Policy Characteristics'!H:H,MATCH($C1132,'Policy Characteristics'!$C:$C,0))),"",INDEX('Policy Characteristics'!H:H,MATCH($C1132,'Policy Characteristics'!$C:$C,0)))</f>
        <v>0.01</v>
      </c>
      <c r="O1132" s="293" t="str">
        <f>IF(ISBLANK(INDEX('Policy Characteristics'!I:I,MATCH($C1132,'Policy Characteristics'!$C:$C,0))),"",INDEX('Policy Characteristics'!I:I,MATCH($C1132,'Policy Characteristics'!$C:$C,0)))</f>
        <v>% of BAU price</v>
      </c>
      <c r="P1132" s="293" t="str">
        <f>IF(ISBLANK(INDEX('Policy Characteristics'!J:J,MATCH($C1132,'Policy Characteristics'!$C:$C,0))),"",INDEX('Policy Characteristics'!J:J,MATCH($C1132,'Policy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32" s="293" t="str">
        <f>IF(ISBLANK(INDEX('Policy Characteristics'!K:K,MATCH($C1132,'Policy Characteristics'!$C:$C,0))),"",INDEX('Policy Characteristics'!K:K,MATCH($C1132,'Policy Characteristics'!$C:$C,0)))</f>
        <v>fuels.html#fuel-taxes</v>
      </c>
      <c r="R1132" s="293" t="str">
        <f>IF(ISBLANK(INDEX('Policy Characteristics'!L:L,MATCH($C1132,'Policy Characteristics'!$C:$C,0))),"",INDEX('Policy Characteristics'!L:L,MATCH($C1132,'Policy Characteristics'!$C:$C,0)))</f>
        <v>fuel-taxes.html</v>
      </c>
    </row>
    <row r="1133" spans="1:18" x14ac:dyDescent="0.25">
      <c r="A1133" s="293" t="str">
        <f>IF(ISBLANK(INDEX('Policy Characteristics'!A:A,MATCH($C1133,'Policy Characteristics'!$C:$C,0))),"",INDEX('Policy Characteristics'!A:A,MATCH($C1133,'Policy Characteristics'!$C:$C,0)))</f>
        <v>Research and Development</v>
      </c>
      <c r="B1133" s="294" t="str">
        <f>IF(ISBLANK(INDEX('Policy Characteristics'!B:B,MATCH($C1133,'Policy Characteristics'!$C:$C,0))),"",INDEX('Policy Characteristics'!B:B,MATCH($C1133,'Policy Characteristics'!$C:$C,0)))</f>
        <v>Capital Cost Reduction</v>
      </c>
      <c r="C1133" t="s">
        <v>567</v>
      </c>
      <c r="D1133" s="298" t="s">
        <v>686</v>
      </c>
      <c r="E1133" s="298"/>
      <c r="F1133" s="298" t="s">
        <v>870</v>
      </c>
      <c r="G1133" s="298"/>
      <c r="H1133" s="20">
        <v>85</v>
      </c>
      <c r="I1133" s="295" t="s">
        <v>650</v>
      </c>
      <c r="J1133" s="296" t="str">
        <f>IF(ISBLANK(INDEX('Policy Characteristics'!D:D,MATCH($C1133,'Policy Characteristics'!$C:$C,0))),"",INDEX('Policy Characteristics'!D:D,MATCH($C1133,'Policy Characteristics'!$C:$C,0)))</f>
        <v>R&amp;D Capital Cost Reductions</v>
      </c>
      <c r="K1133" s="293" t="str">
        <f>IF(ISBLANK(INDEX('Policy Characteristics'!E:E,MATCH($C1133,'Policy Characteristics'!$C:$C,0))),"",INDEX('Policy Characteristics'!E:E,MATCH($C1133,'Policy Characteristics'!$C:$C,0)))</f>
        <v>RnD building capital cost reduction</v>
      </c>
      <c r="L1133" s="237">
        <f>IF(ISBLANK(INDEX('Policy Characteristics'!F:F,MATCH($C1133,'Policy Characteristics'!$C:$C,0))),"",INDEX('Policy Characteristics'!F:F,MATCH($C1133,'Policy Characteristics'!$C:$C,0)))</f>
        <v>0</v>
      </c>
      <c r="M1133" s="237">
        <f>IF(ISBLANK(INDEX('Policy Characteristics'!G:G,MATCH($C1133,'Policy Characteristics'!$C:$C,0))),"",INDEX('Policy Characteristics'!G:G,MATCH($C1133,'Policy Characteristics'!$C:$C,0)))</f>
        <v>0.4</v>
      </c>
      <c r="N1133" s="237">
        <f>IF(ISBLANK(INDEX('Policy Characteristics'!H:H,MATCH($C1133,'Policy Characteristics'!$C:$C,0))),"",INDEX('Policy Characteristics'!H:H,MATCH($C1133,'Policy Characteristics'!$C:$C,0)))</f>
        <v>0.01</v>
      </c>
      <c r="O1133" s="293" t="str">
        <f>IF(ISBLANK(INDEX('Policy Characteristics'!I:I,MATCH($C1133,'Policy Characteristics'!$C:$C,0))),"",INDEX('Policy Characteristics'!I:I,MATCH($C1133,'Policy Characteristics'!$C:$C,0)))</f>
        <v>% reduction in cost</v>
      </c>
      <c r="P1133" s="293"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293" t="str">
        <f>IF(ISBLANK(INDEX('Policy Characteristics'!K:K,MATCH($C1133,'Policy Characteristics'!$C:$C,0))),"",INDEX('Policy Characteristics'!K:K,MATCH($C1133,'Policy Characteristics'!$C:$C,0)))</f>
        <v>architectural-design.html#rnd</v>
      </c>
      <c r="R1133" s="293" t="str">
        <f>IF(ISBLANK(INDEX('Policy Characteristics'!L:L,MATCH($C1133,'Policy Characteristics'!$C:$C,0))),"",INDEX('Policy Characteristics'!L:L,MATCH($C1133,'Policy Characteristics'!$C:$C,0)))</f>
        <v>research-and-development.html</v>
      </c>
    </row>
    <row r="1134" spans="1:18" x14ac:dyDescent="0.25">
      <c r="A1134" s="293" t="str">
        <f>IF(ISBLANK(INDEX('Policy Characteristics'!A:A,MATCH($C1134,'Policy Characteristics'!$C:$C,0))),"",INDEX('Policy Characteristics'!A:A,MATCH($C1134,'Policy Characteristics'!$C:$C,0)))</f>
        <v>Research and Development</v>
      </c>
      <c r="B1134" s="294" t="str">
        <f>IF(ISBLANK(INDEX('Policy Characteristics'!B:B,MATCH($C1134,'Policy Characteristics'!$C:$C,0))),"",INDEX('Policy Characteristics'!B:B,MATCH($C1134,'Policy Characteristics'!$C:$C,0)))</f>
        <v>Capital Cost Reduction</v>
      </c>
      <c r="C1134" s="293" t="str">
        <f t="shared" ref="C1134:C1138" si="58">C$1133</f>
        <v>RnD Building Capital Cost Perc Reduction</v>
      </c>
      <c r="D1134" s="298" t="s">
        <v>690</v>
      </c>
      <c r="E1134" s="298"/>
      <c r="F1134" s="298" t="s">
        <v>871</v>
      </c>
      <c r="G1134" s="298"/>
      <c r="H1134" s="20">
        <v>86</v>
      </c>
      <c r="I1134" s="295" t="s">
        <v>650</v>
      </c>
      <c r="J1134" s="296" t="str">
        <f>IF(ISBLANK(INDEX('Policy Characteristics'!D:D,MATCH($C1134,'Policy Characteristics'!$C:$C,0))),"",INDEX('Policy Characteristics'!D:D,MATCH($C1134,'Policy Characteristics'!$C:$C,0)))</f>
        <v>R&amp;D Capital Cost Reductions</v>
      </c>
      <c r="K1134" s="293" t="str">
        <f>IF(ISBLANK(INDEX('Policy Characteristics'!E:E,MATCH($C1134,'Policy Characteristics'!$C:$C,0))),"",INDEX('Policy Characteristics'!E:E,MATCH($C1134,'Policy Characteristics'!$C:$C,0)))</f>
        <v>RnD building capital cost reduction</v>
      </c>
      <c r="L1134" s="237">
        <f>IF(ISBLANK(INDEX('Policy Characteristics'!F:F,MATCH($C1134,'Policy Characteristics'!$C:$C,0))),"",INDEX('Policy Characteristics'!F:F,MATCH($C1134,'Policy Characteristics'!$C:$C,0)))</f>
        <v>0</v>
      </c>
      <c r="M1134" s="237">
        <f>IF(ISBLANK(INDEX('Policy Characteristics'!G:G,MATCH($C1134,'Policy Characteristics'!$C:$C,0))),"",INDEX('Policy Characteristics'!G:G,MATCH($C1134,'Policy Characteristics'!$C:$C,0)))</f>
        <v>0.4</v>
      </c>
      <c r="N1134" s="237">
        <f>IF(ISBLANK(INDEX('Policy Characteristics'!H:H,MATCH($C1134,'Policy Characteristics'!$C:$C,0))),"",INDEX('Policy Characteristics'!H:H,MATCH($C1134,'Policy Characteristics'!$C:$C,0)))</f>
        <v>0.01</v>
      </c>
      <c r="O1134" s="293" t="str">
        <f>IF(ISBLANK(INDEX('Policy Characteristics'!I:I,MATCH($C1134,'Policy Characteristics'!$C:$C,0))),"",INDEX('Policy Characteristics'!I:I,MATCH($C1134,'Policy Characteristics'!$C:$C,0)))</f>
        <v>% reduction in cost</v>
      </c>
      <c r="P1134" s="293"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293" t="str">
        <f>IF(ISBLANK(INDEX('Policy Characteristics'!K:K,MATCH($C1134,'Policy Characteristics'!$C:$C,0))),"",INDEX('Policy Characteristics'!K:K,MATCH($C1134,'Policy Characteristics'!$C:$C,0)))</f>
        <v>architectural-design.html#rnd</v>
      </c>
      <c r="R1134" s="293" t="str">
        <f>IF(ISBLANK(INDEX('Policy Characteristics'!L:L,MATCH($C1134,'Policy Characteristics'!$C:$C,0))),"",INDEX('Policy Characteristics'!L:L,MATCH($C1134,'Policy Characteristics'!$C:$C,0)))</f>
        <v>research-and-development.html</v>
      </c>
    </row>
    <row r="1135" spans="1:18" x14ac:dyDescent="0.25">
      <c r="A1135" s="293" t="str">
        <f>IF(ISBLANK(INDEX('Policy Characteristics'!A:A,MATCH($C1135,'Policy Characteristics'!$C:$C,0))),"",INDEX('Policy Characteristics'!A:A,MATCH($C1135,'Policy Characteristics'!$C:$C,0)))</f>
        <v>Research and Development</v>
      </c>
      <c r="B1135" s="294" t="str">
        <f>IF(ISBLANK(INDEX('Policy Characteristics'!B:B,MATCH($C1135,'Policy Characteristics'!$C:$C,0))),"",INDEX('Policy Characteristics'!B:B,MATCH($C1135,'Policy Characteristics'!$C:$C,0)))</f>
        <v>Capital Cost Reduction</v>
      </c>
      <c r="C1135" s="293" t="str">
        <f t="shared" si="58"/>
        <v>RnD Building Capital Cost Perc Reduction</v>
      </c>
      <c r="D1135" s="298" t="s">
        <v>702</v>
      </c>
      <c r="E1135" s="298"/>
      <c r="F1135" s="298" t="s">
        <v>872</v>
      </c>
      <c r="G1135" s="298"/>
      <c r="H1135" s="20">
        <v>87</v>
      </c>
      <c r="I1135" s="295" t="s">
        <v>650</v>
      </c>
      <c r="J1135" s="296" t="str">
        <f>IF(ISBLANK(INDEX('Policy Characteristics'!D:D,MATCH($C1135,'Policy Characteristics'!$C:$C,0))),"",INDEX('Policy Characteristics'!D:D,MATCH($C1135,'Policy Characteristics'!$C:$C,0)))</f>
        <v>R&amp;D Capital Cost Reductions</v>
      </c>
      <c r="K1135" s="293" t="str">
        <f>IF(ISBLANK(INDEX('Policy Characteristics'!E:E,MATCH($C1135,'Policy Characteristics'!$C:$C,0))),"",INDEX('Policy Characteristics'!E:E,MATCH($C1135,'Policy Characteristics'!$C:$C,0)))</f>
        <v>RnD building capital cost reduction</v>
      </c>
      <c r="L1135" s="237">
        <f>IF(ISBLANK(INDEX('Policy Characteristics'!F:F,MATCH($C1135,'Policy Characteristics'!$C:$C,0))),"",INDEX('Policy Characteristics'!F:F,MATCH($C1135,'Policy Characteristics'!$C:$C,0)))</f>
        <v>0</v>
      </c>
      <c r="M1135" s="237">
        <f>IF(ISBLANK(INDEX('Policy Characteristics'!G:G,MATCH($C1135,'Policy Characteristics'!$C:$C,0))),"",INDEX('Policy Characteristics'!G:G,MATCH($C1135,'Policy Characteristics'!$C:$C,0)))</f>
        <v>0.4</v>
      </c>
      <c r="N1135" s="237">
        <f>IF(ISBLANK(INDEX('Policy Characteristics'!H:H,MATCH($C1135,'Policy Characteristics'!$C:$C,0))),"",INDEX('Policy Characteristics'!H:H,MATCH($C1135,'Policy Characteristics'!$C:$C,0)))</f>
        <v>0.01</v>
      </c>
      <c r="O1135" s="293" t="str">
        <f>IF(ISBLANK(INDEX('Policy Characteristics'!I:I,MATCH($C1135,'Policy Characteristics'!$C:$C,0))),"",INDEX('Policy Characteristics'!I:I,MATCH($C1135,'Policy Characteristics'!$C:$C,0)))</f>
        <v>% reduction in cost</v>
      </c>
      <c r="P1135" s="293"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293" t="str">
        <f>IF(ISBLANK(INDEX('Policy Characteristics'!K:K,MATCH($C1135,'Policy Characteristics'!$C:$C,0))),"",INDEX('Policy Characteristics'!K:K,MATCH($C1135,'Policy Characteristics'!$C:$C,0)))</f>
        <v>architectural-design.html#rnd</v>
      </c>
      <c r="R1135" s="293" t="str">
        <f>IF(ISBLANK(INDEX('Policy Characteristics'!L:L,MATCH($C1135,'Policy Characteristics'!$C:$C,0))),"",INDEX('Policy Characteristics'!L:L,MATCH($C1135,'Policy Characteristics'!$C:$C,0)))</f>
        <v>research-and-development.html</v>
      </c>
    </row>
    <row r="1136" spans="1:18" x14ac:dyDescent="0.25">
      <c r="A1136" s="293" t="str">
        <f>IF(ISBLANK(INDEX('Policy Characteristics'!A:A,MATCH($C1136,'Policy Characteristics'!$C:$C,0))),"",INDEX('Policy Characteristics'!A:A,MATCH($C1136,'Policy Characteristics'!$C:$C,0)))</f>
        <v>Research and Development</v>
      </c>
      <c r="B1136" s="294" t="str">
        <f>IF(ISBLANK(INDEX('Policy Characteristics'!B:B,MATCH($C1136,'Policy Characteristics'!$C:$C,0))),"",INDEX('Policy Characteristics'!B:B,MATCH($C1136,'Policy Characteristics'!$C:$C,0)))</f>
        <v>Capital Cost Reduction</v>
      </c>
      <c r="C1136" s="293" t="str">
        <f t="shared" si="58"/>
        <v>RnD Building Capital Cost Perc Reduction</v>
      </c>
      <c r="D1136" s="298" t="s">
        <v>692</v>
      </c>
      <c r="E1136" s="298"/>
      <c r="F1136" s="298" t="s">
        <v>873</v>
      </c>
      <c r="G1136" s="298"/>
      <c r="H1136" s="20">
        <v>88</v>
      </c>
      <c r="I1136" s="295" t="s">
        <v>650</v>
      </c>
      <c r="J1136" s="296" t="str">
        <f>IF(ISBLANK(INDEX('Policy Characteristics'!D:D,MATCH($C1136,'Policy Characteristics'!$C:$C,0))),"",INDEX('Policy Characteristics'!D:D,MATCH($C1136,'Policy Characteristics'!$C:$C,0)))</f>
        <v>R&amp;D Capital Cost Reductions</v>
      </c>
      <c r="K1136" s="293" t="str">
        <f>IF(ISBLANK(INDEX('Policy Characteristics'!E:E,MATCH($C1136,'Policy Characteristics'!$C:$C,0))),"",INDEX('Policy Characteristics'!E:E,MATCH($C1136,'Policy Characteristics'!$C:$C,0)))</f>
        <v>RnD building capital cost reduction</v>
      </c>
      <c r="L1136" s="237">
        <f>IF(ISBLANK(INDEX('Policy Characteristics'!F:F,MATCH($C1136,'Policy Characteristics'!$C:$C,0))),"",INDEX('Policy Characteristics'!F:F,MATCH($C1136,'Policy Characteristics'!$C:$C,0)))</f>
        <v>0</v>
      </c>
      <c r="M1136" s="237">
        <f>IF(ISBLANK(INDEX('Policy Characteristics'!G:G,MATCH($C1136,'Policy Characteristics'!$C:$C,0))),"",INDEX('Policy Characteristics'!G:G,MATCH($C1136,'Policy Characteristics'!$C:$C,0)))</f>
        <v>0.4</v>
      </c>
      <c r="N1136" s="237">
        <f>IF(ISBLANK(INDEX('Policy Characteristics'!H:H,MATCH($C1136,'Policy Characteristics'!$C:$C,0))),"",INDEX('Policy Characteristics'!H:H,MATCH($C1136,'Policy Characteristics'!$C:$C,0)))</f>
        <v>0.01</v>
      </c>
      <c r="O1136" s="293" t="str">
        <f>IF(ISBLANK(INDEX('Policy Characteristics'!I:I,MATCH($C1136,'Policy Characteristics'!$C:$C,0))),"",INDEX('Policy Characteristics'!I:I,MATCH($C1136,'Policy Characteristics'!$C:$C,0)))</f>
        <v>% reduction in cost</v>
      </c>
      <c r="P1136" s="293"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293" t="str">
        <f>IF(ISBLANK(INDEX('Policy Characteristics'!K:K,MATCH($C1136,'Policy Characteristics'!$C:$C,0))),"",INDEX('Policy Characteristics'!K:K,MATCH($C1136,'Policy Characteristics'!$C:$C,0)))</f>
        <v>architectural-design.html#rnd</v>
      </c>
      <c r="R1136" s="293" t="str">
        <f>IF(ISBLANK(INDEX('Policy Characteristics'!L:L,MATCH($C1136,'Policy Characteristics'!$C:$C,0))),"",INDEX('Policy Characteristics'!L:L,MATCH($C1136,'Policy Characteristics'!$C:$C,0)))</f>
        <v>research-and-development.html</v>
      </c>
    </row>
    <row r="1137" spans="1:18" x14ac:dyDescent="0.25">
      <c r="A1137" s="293" t="str">
        <f>IF(ISBLANK(INDEX('Policy Characteristics'!A:A,MATCH($C1137,'Policy Characteristics'!$C:$C,0))),"",INDEX('Policy Characteristics'!A:A,MATCH($C1137,'Policy Characteristics'!$C:$C,0)))</f>
        <v>Research and Development</v>
      </c>
      <c r="B1137" s="294" t="str">
        <f>IF(ISBLANK(INDEX('Policy Characteristics'!B:B,MATCH($C1137,'Policy Characteristics'!$C:$C,0))),"",INDEX('Policy Characteristics'!B:B,MATCH($C1137,'Policy Characteristics'!$C:$C,0)))</f>
        <v>Capital Cost Reduction</v>
      </c>
      <c r="C1137" s="293" t="str">
        <f t="shared" si="58"/>
        <v>RnD Building Capital Cost Perc Reduction</v>
      </c>
      <c r="D1137" s="298" t="s">
        <v>694</v>
      </c>
      <c r="E1137" s="298"/>
      <c r="F1137" s="298" t="s">
        <v>874</v>
      </c>
      <c r="G1137" s="298"/>
      <c r="H1137" s="20">
        <v>89</v>
      </c>
      <c r="I1137" s="295" t="s">
        <v>650</v>
      </c>
      <c r="J1137" s="296" t="str">
        <f>IF(ISBLANK(INDEX('Policy Characteristics'!D:D,MATCH($C1137,'Policy Characteristics'!$C:$C,0))),"",INDEX('Policy Characteristics'!D:D,MATCH($C1137,'Policy Characteristics'!$C:$C,0)))</f>
        <v>R&amp;D Capital Cost Reductions</v>
      </c>
      <c r="K1137" s="293" t="str">
        <f>IF(ISBLANK(INDEX('Policy Characteristics'!E:E,MATCH($C1137,'Policy Characteristics'!$C:$C,0))),"",INDEX('Policy Characteristics'!E:E,MATCH($C1137,'Policy Characteristics'!$C:$C,0)))</f>
        <v>RnD building capital cost reduction</v>
      </c>
      <c r="L1137" s="237">
        <f>IF(ISBLANK(INDEX('Policy Characteristics'!F:F,MATCH($C1137,'Policy Characteristics'!$C:$C,0))),"",INDEX('Policy Characteristics'!F:F,MATCH($C1137,'Policy Characteristics'!$C:$C,0)))</f>
        <v>0</v>
      </c>
      <c r="M1137" s="237">
        <f>IF(ISBLANK(INDEX('Policy Characteristics'!G:G,MATCH($C1137,'Policy Characteristics'!$C:$C,0))),"",INDEX('Policy Characteristics'!G:G,MATCH($C1137,'Policy Characteristics'!$C:$C,0)))</f>
        <v>0.4</v>
      </c>
      <c r="N1137" s="237">
        <f>IF(ISBLANK(INDEX('Policy Characteristics'!H:H,MATCH($C1137,'Policy Characteristics'!$C:$C,0))),"",INDEX('Policy Characteristics'!H:H,MATCH($C1137,'Policy Characteristics'!$C:$C,0)))</f>
        <v>0.01</v>
      </c>
      <c r="O1137" s="293" t="str">
        <f>IF(ISBLANK(INDEX('Policy Characteristics'!I:I,MATCH($C1137,'Policy Characteristics'!$C:$C,0))),"",INDEX('Policy Characteristics'!I:I,MATCH($C1137,'Policy Characteristics'!$C:$C,0)))</f>
        <v>% reduction in cost</v>
      </c>
      <c r="P1137" s="293"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293" t="str">
        <f>IF(ISBLANK(INDEX('Policy Characteristics'!K:K,MATCH($C1137,'Policy Characteristics'!$C:$C,0))),"",INDEX('Policy Characteristics'!K:K,MATCH($C1137,'Policy Characteristics'!$C:$C,0)))</f>
        <v>architectural-design.html#rnd</v>
      </c>
      <c r="R1137" s="293" t="str">
        <f>IF(ISBLANK(INDEX('Policy Characteristics'!L:L,MATCH($C1137,'Policy Characteristics'!$C:$C,0))),"",INDEX('Policy Characteristics'!L:L,MATCH($C1137,'Policy Characteristics'!$C:$C,0)))</f>
        <v>research-and-development.html</v>
      </c>
    </row>
    <row r="1138" spans="1:18" x14ac:dyDescent="0.25">
      <c r="A1138" s="293" t="str">
        <f>IF(ISBLANK(INDEX('Policy Characteristics'!A:A,MATCH($C1138,'Policy Characteristics'!$C:$C,0))),"",INDEX('Policy Characteristics'!A:A,MATCH($C1138,'Policy Characteristics'!$C:$C,0)))</f>
        <v>Research and Development</v>
      </c>
      <c r="B1138" s="294" t="str">
        <f>IF(ISBLANK(INDEX('Policy Characteristics'!B:B,MATCH($C1138,'Policy Characteristics'!$C:$C,0))),"",INDEX('Policy Characteristics'!B:B,MATCH($C1138,'Policy Characteristics'!$C:$C,0)))</f>
        <v>Capital Cost Reduction</v>
      </c>
      <c r="C1138" s="293" t="str">
        <f t="shared" si="58"/>
        <v>RnD Building Capital Cost Perc Reduction</v>
      </c>
      <c r="D1138" s="298" t="s">
        <v>696</v>
      </c>
      <c r="E1138" s="298"/>
      <c r="F1138" s="298" t="s">
        <v>875</v>
      </c>
      <c r="G1138" s="298"/>
      <c r="H1138" s="20">
        <v>90</v>
      </c>
      <c r="I1138" s="295" t="s">
        <v>650</v>
      </c>
      <c r="J1138" s="296" t="str">
        <f>IF(ISBLANK(INDEX('Policy Characteristics'!D:D,MATCH($C1138,'Policy Characteristics'!$C:$C,0))),"",INDEX('Policy Characteristics'!D:D,MATCH($C1138,'Policy Characteristics'!$C:$C,0)))</f>
        <v>R&amp;D Capital Cost Reductions</v>
      </c>
      <c r="K1138" s="293" t="str">
        <f>IF(ISBLANK(INDEX('Policy Characteristics'!E:E,MATCH($C1138,'Policy Characteristics'!$C:$C,0))),"",INDEX('Policy Characteristics'!E:E,MATCH($C1138,'Policy Characteristics'!$C:$C,0)))</f>
        <v>RnD building capital cost reduction</v>
      </c>
      <c r="L1138" s="237">
        <f>IF(ISBLANK(INDEX('Policy Characteristics'!F:F,MATCH($C1138,'Policy Characteristics'!$C:$C,0))),"",INDEX('Policy Characteristics'!F:F,MATCH($C1138,'Policy Characteristics'!$C:$C,0)))</f>
        <v>0</v>
      </c>
      <c r="M1138" s="237">
        <f>IF(ISBLANK(INDEX('Policy Characteristics'!G:G,MATCH($C1138,'Policy Characteristics'!$C:$C,0))),"",INDEX('Policy Characteristics'!G:G,MATCH($C1138,'Policy Characteristics'!$C:$C,0)))</f>
        <v>0.4</v>
      </c>
      <c r="N1138" s="237">
        <f>IF(ISBLANK(INDEX('Policy Characteristics'!H:H,MATCH($C1138,'Policy Characteristics'!$C:$C,0))),"",INDEX('Policy Characteristics'!H:H,MATCH($C1138,'Policy Characteristics'!$C:$C,0)))</f>
        <v>0.01</v>
      </c>
      <c r="O1138" s="293" t="str">
        <f>IF(ISBLANK(INDEX('Policy Characteristics'!I:I,MATCH($C1138,'Policy Characteristics'!$C:$C,0))),"",INDEX('Policy Characteristics'!I:I,MATCH($C1138,'Policy Characteristics'!$C:$C,0)))</f>
        <v>% reduction in cost</v>
      </c>
      <c r="P1138" s="293"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293" t="str">
        <f>IF(ISBLANK(INDEX('Policy Characteristics'!K:K,MATCH($C1138,'Policy Characteristics'!$C:$C,0))),"",INDEX('Policy Characteristics'!K:K,MATCH($C1138,'Policy Characteristics'!$C:$C,0)))</f>
        <v>architectural-design.html#rnd</v>
      </c>
      <c r="R1138" s="293" t="str">
        <f>IF(ISBLANK(INDEX('Policy Characteristics'!L:L,MATCH($C1138,'Policy Characteristics'!$C:$C,0))),"",INDEX('Policy Characteristics'!L:L,MATCH($C1138,'Policy Characteristics'!$C:$C,0)))</f>
        <v>research-and-development.html</v>
      </c>
    </row>
    <row r="1139" spans="1:18" x14ac:dyDescent="0.25">
      <c r="A1139" s="293" t="str">
        <f>IF(ISBLANK(INDEX('Policy Characteristics'!A:A,MATCH($C1139,'Policy Characteristics'!$C:$C,0))),"",INDEX('Policy Characteristics'!A:A,MATCH($C1139,'Policy Characteristics'!$C:$C,0)))</f>
        <v>Research and Development</v>
      </c>
      <c r="B1139" s="294" t="str">
        <f>IF(ISBLANK(INDEX('Policy Characteristics'!B:B,MATCH($C1139,'Policy Characteristics'!$C:$C,0))),"",INDEX('Policy Characteristics'!B:B,MATCH($C1139,'Policy Characteristics'!$C:$C,0)))</f>
        <v>Capital Cost Reduction</v>
      </c>
      <c r="C1139" t="s">
        <v>574</v>
      </c>
      <c r="D1139" s="298"/>
      <c r="E1139" s="298"/>
      <c r="F1139" s="298" t="s">
        <v>214</v>
      </c>
      <c r="G1139" s="298"/>
      <c r="H1139" s="20">
        <v>91</v>
      </c>
      <c r="I1139" s="295" t="s">
        <v>650</v>
      </c>
      <c r="J1139" s="296" t="str">
        <f>IF(ISBLANK(INDEX('Policy Characteristics'!D:D,MATCH($C1139,'Policy Characteristics'!$C:$C,0))),"",INDEX('Policy Characteristics'!D:D,MATCH($C1139,'Policy Characteristics'!$C:$C,0)))</f>
        <v>R&amp;D Capital Cost Reductions</v>
      </c>
      <c r="K1139" s="293" t="str">
        <f>IF(ISBLANK(INDEX('Policy Characteristics'!E:E,MATCH($C1139,'Policy Characteristics'!$C:$C,0))),"",INDEX('Policy Characteristics'!E:E,MATCH($C1139,'Policy Characteristics'!$C:$C,0)))</f>
        <v>RnD CCS capital cost reduction</v>
      </c>
      <c r="L1139" s="237">
        <f>IF(ISBLANK(INDEX('Policy Characteristics'!F:F,MATCH($C1139,'Policy Characteristics'!$C:$C,0))),"",INDEX('Policy Characteristics'!F:F,MATCH($C1139,'Policy Characteristics'!$C:$C,0)))</f>
        <v>0</v>
      </c>
      <c r="M1139" s="237">
        <f>IF(ISBLANK(INDEX('Policy Characteristics'!G:G,MATCH($C1139,'Policy Characteristics'!$C:$C,0))),"",INDEX('Policy Characteristics'!G:G,MATCH($C1139,'Policy Characteristics'!$C:$C,0)))</f>
        <v>0.4</v>
      </c>
      <c r="N1139" s="237">
        <f>IF(ISBLANK(INDEX('Policy Characteristics'!H:H,MATCH($C1139,'Policy Characteristics'!$C:$C,0))),"",INDEX('Policy Characteristics'!H:H,MATCH($C1139,'Policy Characteristics'!$C:$C,0)))</f>
        <v>0.01</v>
      </c>
      <c r="O1139" s="293" t="str">
        <f>IF(ISBLANK(INDEX('Policy Characteristics'!I:I,MATCH($C1139,'Policy Characteristics'!$C:$C,0))),"",INDEX('Policy Characteristics'!I:I,MATCH($C1139,'Policy Characteristics'!$C:$C,0)))</f>
        <v>% reduction in cost</v>
      </c>
      <c r="P1139" s="293"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293" t="str">
        <f>IF(ISBLANK(INDEX('Policy Characteristics'!K:K,MATCH($C1139,'Policy Characteristics'!$C:$C,0))),"",INDEX('Policy Characteristics'!K:K,MATCH($C1139,'Policy Characteristics'!$C:$C,0)))</f>
        <v>architectural-design.html#rnd</v>
      </c>
      <c r="R1139" s="293" t="str">
        <f>IF(ISBLANK(INDEX('Policy Characteristics'!L:L,MATCH($C1139,'Policy Characteristics'!$C:$C,0))),"",INDEX('Policy Characteristics'!L:L,MATCH($C1139,'Policy Characteristics'!$C:$C,0)))</f>
        <v>research-and-development.html</v>
      </c>
    </row>
    <row r="1140" spans="1:18" x14ac:dyDescent="0.25">
      <c r="A1140" s="293" t="str">
        <f>IF(ISBLANK(INDEX('Policy Characteristics'!A:A,MATCH($C1140,'Policy Characteristics'!$C:$C,0))),"",INDEX('Policy Characteristics'!A:A,MATCH($C1140,'Policy Characteristics'!$C:$C,0)))</f>
        <v>Research and Development</v>
      </c>
      <c r="B1140" s="294" t="str">
        <f>IF(ISBLANK(INDEX('Policy Characteristics'!B:B,MATCH($C1140,'Policy Characteristics'!$C:$C,0))),"",INDEX('Policy Characteristics'!B:B,MATCH($C1140,'Policy Characteristics'!$C:$C,0)))</f>
        <v>Capital Cost Reduction</v>
      </c>
      <c r="C1140" t="s">
        <v>576</v>
      </c>
      <c r="D1140" s="298" t="s">
        <v>704</v>
      </c>
      <c r="E1140" s="298"/>
      <c r="F1140" s="299" t="s">
        <v>876</v>
      </c>
      <c r="G1140" s="298"/>
      <c r="H1140" s="20">
        <v>92</v>
      </c>
      <c r="I1140" s="295" t="s">
        <v>650</v>
      </c>
      <c r="J1140" s="296" t="str">
        <f>IF(ISBLANK(INDEX('Policy Characteristics'!D:D,MATCH($C1140,'Policy Characteristics'!$C:$C,0))),"",INDEX('Policy Characteristics'!D:D,MATCH($C1140,'Policy Characteristics'!$C:$C,0)))</f>
        <v>R&amp;D Capital Cost Reductions</v>
      </c>
      <c r="K1140" s="293" t="str">
        <f>IF(ISBLANK(INDEX('Policy Characteristics'!E:E,MATCH($C1140,'Policy Characteristics'!$C:$C,0))),"",INDEX('Policy Characteristics'!E:E,MATCH($C1140,'Policy Characteristics'!$C:$C,0)))</f>
        <v>RnD electricity capital cost reduction</v>
      </c>
      <c r="L1140" s="237">
        <f>IF(ISBLANK(INDEX('Policy Characteristics'!F:F,MATCH($C1140,'Policy Characteristics'!$C:$C,0))),"",INDEX('Policy Characteristics'!F:F,MATCH($C1140,'Policy Characteristics'!$C:$C,0)))</f>
        <v>0</v>
      </c>
      <c r="M1140" s="237">
        <f>IF(ISBLANK(INDEX('Policy Characteristics'!G:G,MATCH($C1140,'Policy Characteristics'!$C:$C,0))),"",INDEX('Policy Characteristics'!G:G,MATCH($C1140,'Policy Characteristics'!$C:$C,0)))</f>
        <v>0.4</v>
      </c>
      <c r="N1140" s="237">
        <f>IF(ISBLANK(INDEX('Policy Characteristics'!H:H,MATCH($C1140,'Policy Characteristics'!$C:$C,0))),"",INDEX('Policy Characteristics'!H:H,MATCH($C1140,'Policy Characteristics'!$C:$C,0)))</f>
        <v>0.01</v>
      </c>
      <c r="O1140" s="293" t="str">
        <f>IF(ISBLANK(INDEX('Policy Characteristics'!I:I,MATCH($C1140,'Policy Characteristics'!$C:$C,0))),"",INDEX('Policy Characteristics'!I:I,MATCH($C1140,'Policy Characteristics'!$C:$C,0)))</f>
        <v>% reduction in cost</v>
      </c>
      <c r="P1140" s="293"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293" t="str">
        <f>IF(ISBLANK(INDEX('Policy Characteristics'!K:K,MATCH($C1140,'Policy Characteristics'!$C:$C,0))),"",INDEX('Policy Characteristics'!K:K,MATCH($C1140,'Policy Characteristics'!$C:$C,0)))</f>
        <v>architectural-design.html#rnd</v>
      </c>
      <c r="R1140" s="293" t="str">
        <f>IF(ISBLANK(INDEX('Policy Characteristics'!L:L,MATCH($C1140,'Policy Characteristics'!$C:$C,0))),"",INDEX('Policy Characteristics'!L:L,MATCH($C1140,'Policy Characteristics'!$C:$C,0)))</f>
        <v>research-and-development.html</v>
      </c>
    </row>
    <row r="1141" spans="1:18" x14ac:dyDescent="0.25">
      <c r="A1141" s="293" t="str">
        <f>IF(ISBLANK(INDEX('Policy Characteristics'!A:A,MATCH($C1141,'Policy Characteristics'!$C:$C,0))),"",INDEX('Policy Characteristics'!A:A,MATCH($C1141,'Policy Characteristics'!$C:$C,0)))</f>
        <v>Research and Development</v>
      </c>
      <c r="B1141" s="294" t="str">
        <f>IF(ISBLANK(INDEX('Policy Characteristics'!B:B,MATCH($C1141,'Policy Characteristics'!$C:$C,0))),"",INDEX('Policy Characteristics'!B:B,MATCH($C1141,'Policy Characteristics'!$C:$C,0)))</f>
        <v>Capital Cost Reduction</v>
      </c>
      <c r="C1141" s="293" t="str">
        <f t="shared" ref="C1141:C1148" si="59">C$1140</f>
        <v>RnD Electricity Capital Cost Perc Reduction</v>
      </c>
      <c r="D1141" s="299" t="s">
        <v>706</v>
      </c>
      <c r="E1141" s="300"/>
      <c r="F1141" s="299" t="s">
        <v>877</v>
      </c>
      <c r="G1141" s="298"/>
      <c r="H1141" s="20">
        <v>93</v>
      </c>
      <c r="I1141" s="295" t="s">
        <v>650</v>
      </c>
      <c r="J1141" s="296" t="str">
        <f>IF(ISBLANK(INDEX('Policy Characteristics'!D:D,MATCH($C1141,'Policy Characteristics'!$C:$C,0))),"",INDEX('Policy Characteristics'!D:D,MATCH($C1141,'Policy Characteristics'!$C:$C,0)))</f>
        <v>R&amp;D Capital Cost Reductions</v>
      </c>
      <c r="K1141" s="293" t="str">
        <f>IF(ISBLANK(INDEX('Policy Characteristics'!E:E,MATCH($C1141,'Policy Characteristics'!$C:$C,0))),"",INDEX('Policy Characteristics'!E:E,MATCH($C1141,'Policy Characteristics'!$C:$C,0)))</f>
        <v>RnD electricity capital cost reduction</v>
      </c>
      <c r="L1141" s="237">
        <f>IF(ISBLANK(INDEX('Policy Characteristics'!F:F,MATCH($C1141,'Policy Characteristics'!$C:$C,0))),"",INDEX('Policy Characteristics'!F:F,MATCH($C1141,'Policy Characteristics'!$C:$C,0)))</f>
        <v>0</v>
      </c>
      <c r="M1141" s="237">
        <f>IF(ISBLANK(INDEX('Policy Characteristics'!G:G,MATCH($C1141,'Policy Characteristics'!$C:$C,0))),"",INDEX('Policy Characteristics'!G:G,MATCH($C1141,'Policy Characteristics'!$C:$C,0)))</f>
        <v>0.4</v>
      </c>
      <c r="N1141" s="237">
        <f>IF(ISBLANK(INDEX('Policy Characteristics'!H:H,MATCH($C1141,'Policy Characteristics'!$C:$C,0))),"",INDEX('Policy Characteristics'!H:H,MATCH($C1141,'Policy Characteristics'!$C:$C,0)))</f>
        <v>0.01</v>
      </c>
      <c r="O1141" s="293" t="str">
        <f>IF(ISBLANK(INDEX('Policy Characteristics'!I:I,MATCH($C1141,'Policy Characteristics'!$C:$C,0))),"",INDEX('Policy Characteristics'!I:I,MATCH($C1141,'Policy Characteristics'!$C:$C,0)))</f>
        <v>% reduction in cost</v>
      </c>
      <c r="P1141" s="293"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293" t="str">
        <f>IF(ISBLANK(INDEX('Policy Characteristics'!K:K,MATCH($C1141,'Policy Characteristics'!$C:$C,0))),"",INDEX('Policy Characteristics'!K:K,MATCH($C1141,'Policy Characteristics'!$C:$C,0)))</f>
        <v>architectural-design.html#rnd</v>
      </c>
      <c r="R1141" s="293" t="str">
        <f>IF(ISBLANK(INDEX('Policy Characteristics'!L:L,MATCH($C1141,'Policy Characteristics'!$C:$C,0))),"",INDEX('Policy Characteristics'!L:L,MATCH($C1141,'Policy Characteristics'!$C:$C,0)))</f>
        <v>research-and-development.html</v>
      </c>
    </row>
    <row r="1142" spans="1:18" x14ac:dyDescent="0.25">
      <c r="A1142" s="293" t="str">
        <f>IF(ISBLANK(INDEX('Policy Characteristics'!A:A,MATCH($C1142,'Policy Characteristics'!$C:$C,0))),"",INDEX('Policy Characteristics'!A:A,MATCH($C1142,'Policy Characteristics'!$C:$C,0)))</f>
        <v>Research and Development</v>
      </c>
      <c r="B1142" s="294" t="str">
        <f>IF(ISBLANK(INDEX('Policy Characteristics'!B:B,MATCH($C1142,'Policy Characteristics'!$C:$C,0))),"",INDEX('Policy Characteristics'!B:B,MATCH($C1142,'Policy Characteristics'!$C:$C,0)))</f>
        <v>Capital Cost Reduction</v>
      </c>
      <c r="C1142" s="293" t="str">
        <f t="shared" si="59"/>
        <v>RnD Electricity Capital Cost Perc Reduction</v>
      </c>
      <c r="D1142" s="299" t="s">
        <v>708</v>
      </c>
      <c r="E1142" s="300"/>
      <c r="F1142" s="299" t="s">
        <v>878</v>
      </c>
      <c r="G1142" s="298"/>
      <c r="H1142" s="20">
        <v>94</v>
      </c>
      <c r="I1142" s="295" t="s">
        <v>650</v>
      </c>
      <c r="J1142" s="296" t="str">
        <f>IF(ISBLANK(INDEX('Policy Characteristics'!D:D,MATCH($C1142,'Policy Characteristics'!$C:$C,0))),"",INDEX('Policy Characteristics'!D:D,MATCH($C1142,'Policy Characteristics'!$C:$C,0)))</f>
        <v>R&amp;D Capital Cost Reductions</v>
      </c>
      <c r="K1142" s="293" t="str">
        <f>IF(ISBLANK(INDEX('Policy Characteristics'!E:E,MATCH($C1142,'Policy Characteristics'!$C:$C,0))),"",INDEX('Policy Characteristics'!E:E,MATCH($C1142,'Policy Characteristics'!$C:$C,0)))</f>
        <v>RnD electricity capital cost reduction</v>
      </c>
      <c r="L1142" s="237">
        <f>IF(ISBLANK(INDEX('Policy Characteristics'!F:F,MATCH($C1142,'Policy Characteristics'!$C:$C,0))),"",INDEX('Policy Characteristics'!F:F,MATCH($C1142,'Policy Characteristics'!$C:$C,0)))</f>
        <v>0</v>
      </c>
      <c r="M1142" s="237">
        <f>IF(ISBLANK(INDEX('Policy Characteristics'!G:G,MATCH($C1142,'Policy Characteristics'!$C:$C,0))),"",INDEX('Policy Characteristics'!G:G,MATCH($C1142,'Policy Characteristics'!$C:$C,0)))</f>
        <v>0.4</v>
      </c>
      <c r="N1142" s="237">
        <f>IF(ISBLANK(INDEX('Policy Characteristics'!H:H,MATCH($C1142,'Policy Characteristics'!$C:$C,0))),"",INDEX('Policy Characteristics'!H:H,MATCH($C1142,'Policy Characteristics'!$C:$C,0)))</f>
        <v>0.01</v>
      </c>
      <c r="O1142" s="293" t="str">
        <f>IF(ISBLANK(INDEX('Policy Characteristics'!I:I,MATCH($C1142,'Policy Characteristics'!$C:$C,0))),"",INDEX('Policy Characteristics'!I:I,MATCH($C1142,'Policy Characteristics'!$C:$C,0)))</f>
        <v>% reduction in cost</v>
      </c>
      <c r="P1142" s="293"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293" t="str">
        <f>IF(ISBLANK(INDEX('Policy Characteristics'!K:K,MATCH($C1142,'Policy Characteristics'!$C:$C,0))),"",INDEX('Policy Characteristics'!K:K,MATCH($C1142,'Policy Characteristics'!$C:$C,0)))</f>
        <v>architectural-design.html#rnd</v>
      </c>
      <c r="R1142" s="293" t="str">
        <f>IF(ISBLANK(INDEX('Policy Characteristics'!L:L,MATCH($C1142,'Policy Characteristics'!$C:$C,0))),"",INDEX('Policy Characteristics'!L:L,MATCH($C1142,'Policy Characteristics'!$C:$C,0)))</f>
        <v>research-and-development.html</v>
      </c>
    </row>
    <row r="1143" spans="1:18" x14ac:dyDescent="0.25">
      <c r="A1143" s="293" t="str">
        <f>IF(ISBLANK(INDEX('Policy Characteristics'!A:A,MATCH($C1143,'Policy Characteristics'!$C:$C,0))),"",INDEX('Policy Characteristics'!A:A,MATCH($C1143,'Policy Characteristics'!$C:$C,0)))</f>
        <v>Research and Development</v>
      </c>
      <c r="B1143" s="294" t="str">
        <f>IF(ISBLANK(INDEX('Policy Characteristics'!B:B,MATCH($C1143,'Policy Characteristics'!$C:$C,0))),"",INDEX('Policy Characteristics'!B:B,MATCH($C1143,'Policy Characteristics'!$C:$C,0)))</f>
        <v>Capital Cost Reduction</v>
      </c>
      <c r="C1143" s="293" t="str">
        <f t="shared" si="59"/>
        <v>RnD Electricity Capital Cost Perc Reduction</v>
      </c>
      <c r="D1143" s="299" t="s">
        <v>710</v>
      </c>
      <c r="E1143" s="300"/>
      <c r="F1143" s="299" t="s">
        <v>879</v>
      </c>
      <c r="G1143" s="298"/>
      <c r="H1143" s="20">
        <v>95</v>
      </c>
      <c r="I1143" s="295" t="s">
        <v>650</v>
      </c>
      <c r="J1143" s="296" t="str">
        <f>IF(ISBLANK(INDEX('Policy Characteristics'!D:D,MATCH($C1143,'Policy Characteristics'!$C:$C,0))),"",INDEX('Policy Characteristics'!D:D,MATCH($C1143,'Policy Characteristics'!$C:$C,0)))</f>
        <v>R&amp;D Capital Cost Reductions</v>
      </c>
      <c r="K1143" s="293" t="str">
        <f>IF(ISBLANK(INDEX('Policy Characteristics'!E:E,MATCH($C1143,'Policy Characteristics'!$C:$C,0))),"",INDEX('Policy Characteristics'!E:E,MATCH($C1143,'Policy Characteristics'!$C:$C,0)))</f>
        <v>RnD electricity capital cost reduction</v>
      </c>
      <c r="L1143" s="237">
        <f>IF(ISBLANK(INDEX('Policy Characteristics'!F:F,MATCH($C1143,'Policy Characteristics'!$C:$C,0))),"",INDEX('Policy Characteristics'!F:F,MATCH($C1143,'Policy Characteristics'!$C:$C,0)))</f>
        <v>0</v>
      </c>
      <c r="M1143" s="237">
        <f>IF(ISBLANK(INDEX('Policy Characteristics'!G:G,MATCH($C1143,'Policy Characteristics'!$C:$C,0))),"",INDEX('Policy Characteristics'!G:G,MATCH($C1143,'Policy Characteristics'!$C:$C,0)))</f>
        <v>0.4</v>
      </c>
      <c r="N1143" s="237">
        <f>IF(ISBLANK(INDEX('Policy Characteristics'!H:H,MATCH($C1143,'Policy Characteristics'!$C:$C,0))),"",INDEX('Policy Characteristics'!H:H,MATCH($C1143,'Policy Characteristics'!$C:$C,0)))</f>
        <v>0.01</v>
      </c>
      <c r="O1143" s="293" t="str">
        <f>IF(ISBLANK(INDEX('Policy Characteristics'!I:I,MATCH($C1143,'Policy Characteristics'!$C:$C,0))),"",INDEX('Policy Characteristics'!I:I,MATCH($C1143,'Policy Characteristics'!$C:$C,0)))</f>
        <v>% reduction in cost</v>
      </c>
      <c r="P1143" s="293"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293" t="str">
        <f>IF(ISBLANK(INDEX('Policy Characteristics'!K:K,MATCH($C1143,'Policy Characteristics'!$C:$C,0))),"",INDEX('Policy Characteristics'!K:K,MATCH($C1143,'Policy Characteristics'!$C:$C,0)))</f>
        <v>architectural-design.html#rnd</v>
      </c>
      <c r="R1143" s="293" t="str">
        <f>IF(ISBLANK(INDEX('Policy Characteristics'!L:L,MATCH($C1143,'Policy Characteristics'!$C:$C,0))),"",INDEX('Policy Characteristics'!L:L,MATCH($C1143,'Policy Characteristics'!$C:$C,0)))</f>
        <v>research-and-development.html</v>
      </c>
    </row>
    <row r="1144" spans="1:18" x14ac:dyDescent="0.25">
      <c r="A1144" s="293" t="str">
        <f>IF(ISBLANK(INDEX('Policy Characteristics'!A:A,MATCH($C1144,'Policy Characteristics'!$C:$C,0))),"",INDEX('Policy Characteristics'!A:A,MATCH($C1144,'Policy Characteristics'!$C:$C,0)))</f>
        <v>Research and Development</v>
      </c>
      <c r="B1144" s="294" t="str">
        <f>IF(ISBLANK(INDEX('Policy Characteristics'!B:B,MATCH($C1144,'Policy Characteristics'!$C:$C,0))),"",INDEX('Policy Characteristics'!B:B,MATCH($C1144,'Policy Characteristics'!$C:$C,0)))</f>
        <v>Capital Cost Reduction</v>
      </c>
      <c r="C1144" s="293" t="str">
        <f t="shared" si="59"/>
        <v>RnD Electricity Capital Cost Perc Reduction</v>
      </c>
      <c r="D1144" s="299" t="s">
        <v>712</v>
      </c>
      <c r="E1144" s="300"/>
      <c r="F1144" s="299" t="s">
        <v>880</v>
      </c>
      <c r="G1144" s="298"/>
      <c r="H1144" s="20">
        <v>96</v>
      </c>
      <c r="I1144" s="295" t="s">
        <v>650</v>
      </c>
      <c r="J1144" s="296" t="str">
        <f>IF(ISBLANK(INDEX('Policy Characteristics'!D:D,MATCH($C1144,'Policy Characteristics'!$C:$C,0))),"",INDEX('Policy Characteristics'!D:D,MATCH($C1144,'Policy Characteristics'!$C:$C,0)))</f>
        <v>R&amp;D Capital Cost Reductions</v>
      </c>
      <c r="K1144" s="293" t="str">
        <f>IF(ISBLANK(INDEX('Policy Characteristics'!E:E,MATCH($C1144,'Policy Characteristics'!$C:$C,0))),"",INDEX('Policy Characteristics'!E:E,MATCH($C1144,'Policy Characteristics'!$C:$C,0)))</f>
        <v>RnD electricity capital cost reduction</v>
      </c>
      <c r="L1144" s="237">
        <f>IF(ISBLANK(INDEX('Policy Characteristics'!F:F,MATCH($C1144,'Policy Characteristics'!$C:$C,0))),"",INDEX('Policy Characteristics'!F:F,MATCH($C1144,'Policy Characteristics'!$C:$C,0)))</f>
        <v>0</v>
      </c>
      <c r="M1144" s="237">
        <f>IF(ISBLANK(INDEX('Policy Characteristics'!G:G,MATCH($C1144,'Policy Characteristics'!$C:$C,0))),"",INDEX('Policy Characteristics'!G:G,MATCH($C1144,'Policy Characteristics'!$C:$C,0)))</f>
        <v>0.4</v>
      </c>
      <c r="N1144" s="237">
        <f>IF(ISBLANK(INDEX('Policy Characteristics'!H:H,MATCH($C1144,'Policy Characteristics'!$C:$C,0))),"",INDEX('Policy Characteristics'!H:H,MATCH($C1144,'Policy Characteristics'!$C:$C,0)))</f>
        <v>0.01</v>
      </c>
      <c r="O1144" s="293" t="str">
        <f>IF(ISBLANK(INDEX('Policy Characteristics'!I:I,MATCH($C1144,'Policy Characteristics'!$C:$C,0))),"",INDEX('Policy Characteristics'!I:I,MATCH($C1144,'Policy Characteristics'!$C:$C,0)))</f>
        <v>% reduction in cost</v>
      </c>
      <c r="P1144" s="293"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293" t="str">
        <f>IF(ISBLANK(INDEX('Policy Characteristics'!K:K,MATCH($C1144,'Policy Characteristics'!$C:$C,0))),"",INDEX('Policy Characteristics'!K:K,MATCH($C1144,'Policy Characteristics'!$C:$C,0)))</f>
        <v>architectural-design.html#rnd</v>
      </c>
      <c r="R1144" s="293" t="str">
        <f>IF(ISBLANK(INDEX('Policy Characteristics'!L:L,MATCH($C1144,'Policy Characteristics'!$C:$C,0))),"",INDEX('Policy Characteristics'!L:L,MATCH($C1144,'Policy Characteristics'!$C:$C,0)))</f>
        <v>research-and-development.html</v>
      </c>
    </row>
    <row r="1145" spans="1:18" x14ac:dyDescent="0.25">
      <c r="A1145" s="293" t="str">
        <f>IF(ISBLANK(INDEX('Policy Characteristics'!A:A,MATCH($C1145,'Policy Characteristics'!$C:$C,0))),"",INDEX('Policy Characteristics'!A:A,MATCH($C1145,'Policy Characteristics'!$C:$C,0)))</f>
        <v>Research and Development</v>
      </c>
      <c r="B1145" s="294" t="str">
        <f>IF(ISBLANK(INDEX('Policy Characteristics'!B:B,MATCH($C1145,'Policy Characteristics'!$C:$C,0))),"",INDEX('Policy Characteristics'!B:B,MATCH($C1145,'Policy Characteristics'!$C:$C,0)))</f>
        <v>Capital Cost Reduction</v>
      </c>
      <c r="C1145" s="293" t="str">
        <f t="shared" si="59"/>
        <v>RnD Electricity Capital Cost Perc Reduction</v>
      </c>
      <c r="D1145" s="299" t="s">
        <v>714</v>
      </c>
      <c r="E1145" s="300"/>
      <c r="F1145" s="299" t="s">
        <v>881</v>
      </c>
      <c r="G1145" s="298"/>
      <c r="H1145" s="20">
        <v>97</v>
      </c>
      <c r="I1145" s="295" t="s">
        <v>650</v>
      </c>
      <c r="J1145" s="296" t="str">
        <f>IF(ISBLANK(INDEX('Policy Characteristics'!D:D,MATCH($C1145,'Policy Characteristics'!$C:$C,0))),"",INDEX('Policy Characteristics'!D:D,MATCH($C1145,'Policy Characteristics'!$C:$C,0)))</f>
        <v>R&amp;D Capital Cost Reductions</v>
      </c>
      <c r="K1145" s="293" t="str">
        <f>IF(ISBLANK(INDEX('Policy Characteristics'!E:E,MATCH($C1145,'Policy Characteristics'!$C:$C,0))),"",INDEX('Policy Characteristics'!E:E,MATCH($C1145,'Policy Characteristics'!$C:$C,0)))</f>
        <v>RnD electricity capital cost reduction</v>
      </c>
      <c r="L1145" s="237">
        <f>IF(ISBLANK(INDEX('Policy Characteristics'!F:F,MATCH($C1145,'Policy Characteristics'!$C:$C,0))),"",INDEX('Policy Characteristics'!F:F,MATCH($C1145,'Policy Characteristics'!$C:$C,0)))</f>
        <v>0</v>
      </c>
      <c r="M1145" s="237">
        <f>IF(ISBLANK(INDEX('Policy Characteristics'!G:G,MATCH($C1145,'Policy Characteristics'!$C:$C,0))),"",INDEX('Policy Characteristics'!G:G,MATCH($C1145,'Policy Characteristics'!$C:$C,0)))</f>
        <v>0.4</v>
      </c>
      <c r="N1145" s="237">
        <f>IF(ISBLANK(INDEX('Policy Characteristics'!H:H,MATCH($C1145,'Policy Characteristics'!$C:$C,0))),"",INDEX('Policy Characteristics'!H:H,MATCH($C1145,'Policy Characteristics'!$C:$C,0)))</f>
        <v>0.01</v>
      </c>
      <c r="O1145" s="293" t="str">
        <f>IF(ISBLANK(INDEX('Policy Characteristics'!I:I,MATCH($C1145,'Policy Characteristics'!$C:$C,0))),"",INDEX('Policy Characteristics'!I:I,MATCH($C1145,'Policy Characteristics'!$C:$C,0)))</f>
        <v>% reduction in cost</v>
      </c>
      <c r="P1145" s="293"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293" t="str">
        <f>IF(ISBLANK(INDEX('Policy Characteristics'!K:K,MATCH($C1145,'Policy Characteristics'!$C:$C,0))),"",INDEX('Policy Characteristics'!K:K,MATCH($C1145,'Policy Characteristics'!$C:$C,0)))</f>
        <v>architectural-design.html#rnd</v>
      </c>
      <c r="R1145" s="293" t="str">
        <f>IF(ISBLANK(INDEX('Policy Characteristics'!L:L,MATCH($C1145,'Policy Characteristics'!$C:$C,0))),"",INDEX('Policy Characteristics'!L:L,MATCH($C1145,'Policy Characteristics'!$C:$C,0)))</f>
        <v>research-and-development.html</v>
      </c>
    </row>
    <row r="1146" spans="1:18" x14ac:dyDescent="0.25">
      <c r="A1146" s="293" t="str">
        <f>IF(ISBLANK(INDEX('Policy Characteristics'!A:A,MATCH($C1146,'Policy Characteristics'!$C:$C,0))),"",INDEX('Policy Characteristics'!A:A,MATCH($C1146,'Policy Characteristics'!$C:$C,0)))</f>
        <v>Research and Development</v>
      </c>
      <c r="B1146" s="294" t="str">
        <f>IF(ISBLANK(INDEX('Policy Characteristics'!B:B,MATCH($C1146,'Policy Characteristics'!$C:$C,0))),"",INDEX('Policy Characteristics'!B:B,MATCH($C1146,'Policy Characteristics'!$C:$C,0)))</f>
        <v>Capital Cost Reduction</v>
      </c>
      <c r="C1146" s="293" t="str">
        <f t="shared" si="59"/>
        <v>RnD Electricity Capital Cost Perc Reduction</v>
      </c>
      <c r="D1146" s="299" t="s">
        <v>716</v>
      </c>
      <c r="E1146" s="300"/>
      <c r="F1146" s="299" t="s">
        <v>882</v>
      </c>
      <c r="G1146" s="298"/>
      <c r="H1146" s="20">
        <v>98</v>
      </c>
      <c r="I1146" s="295" t="s">
        <v>650</v>
      </c>
      <c r="J1146" s="296" t="str">
        <f>IF(ISBLANK(INDEX('Policy Characteristics'!D:D,MATCH($C1146,'Policy Characteristics'!$C:$C,0))),"",INDEX('Policy Characteristics'!D:D,MATCH($C1146,'Policy Characteristics'!$C:$C,0)))</f>
        <v>R&amp;D Capital Cost Reductions</v>
      </c>
      <c r="K1146" s="293" t="str">
        <f>IF(ISBLANK(INDEX('Policy Characteristics'!E:E,MATCH($C1146,'Policy Characteristics'!$C:$C,0))),"",INDEX('Policy Characteristics'!E:E,MATCH($C1146,'Policy Characteristics'!$C:$C,0)))</f>
        <v>RnD electricity capital cost reduction</v>
      </c>
      <c r="L1146" s="237">
        <f>IF(ISBLANK(INDEX('Policy Characteristics'!F:F,MATCH($C1146,'Policy Characteristics'!$C:$C,0))),"",INDEX('Policy Characteristics'!F:F,MATCH($C1146,'Policy Characteristics'!$C:$C,0)))</f>
        <v>0</v>
      </c>
      <c r="M1146" s="237">
        <f>IF(ISBLANK(INDEX('Policy Characteristics'!G:G,MATCH($C1146,'Policy Characteristics'!$C:$C,0))),"",INDEX('Policy Characteristics'!G:G,MATCH($C1146,'Policy Characteristics'!$C:$C,0)))</f>
        <v>0.4</v>
      </c>
      <c r="N1146" s="237">
        <f>IF(ISBLANK(INDEX('Policy Characteristics'!H:H,MATCH($C1146,'Policy Characteristics'!$C:$C,0))),"",INDEX('Policy Characteristics'!H:H,MATCH($C1146,'Policy Characteristics'!$C:$C,0)))</f>
        <v>0.01</v>
      </c>
      <c r="O1146" s="293" t="str">
        <f>IF(ISBLANK(INDEX('Policy Characteristics'!I:I,MATCH($C1146,'Policy Characteristics'!$C:$C,0))),"",INDEX('Policy Characteristics'!I:I,MATCH($C1146,'Policy Characteristics'!$C:$C,0)))</f>
        <v>% reduction in cost</v>
      </c>
      <c r="P1146" s="293"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293" t="str">
        <f>IF(ISBLANK(INDEX('Policy Characteristics'!K:K,MATCH($C1146,'Policy Characteristics'!$C:$C,0))),"",INDEX('Policy Characteristics'!K:K,MATCH($C1146,'Policy Characteristics'!$C:$C,0)))</f>
        <v>architectural-design.html#rnd</v>
      </c>
      <c r="R1146" s="293" t="str">
        <f>IF(ISBLANK(INDEX('Policy Characteristics'!L:L,MATCH($C1146,'Policy Characteristics'!$C:$C,0))),"",INDEX('Policy Characteristics'!L:L,MATCH($C1146,'Policy Characteristics'!$C:$C,0)))</f>
        <v>research-and-development.html</v>
      </c>
    </row>
    <row r="1147" spans="1:18" x14ac:dyDescent="0.25">
      <c r="A1147" s="293" t="str">
        <f>IF(ISBLANK(INDEX('Policy Characteristics'!A:A,MATCH($C1147,'Policy Characteristics'!$C:$C,0))),"",INDEX('Policy Characteristics'!A:A,MATCH($C1147,'Policy Characteristics'!$C:$C,0)))</f>
        <v>Research and Development</v>
      </c>
      <c r="B1147" s="294" t="str">
        <f>IF(ISBLANK(INDEX('Policy Characteristics'!B:B,MATCH($C1147,'Policy Characteristics'!$C:$C,0))),"",INDEX('Policy Characteristics'!B:B,MATCH($C1147,'Policy Characteristics'!$C:$C,0)))</f>
        <v>Capital Cost Reduction</v>
      </c>
      <c r="C1147" s="293" t="str">
        <f t="shared" si="59"/>
        <v>RnD Electricity Capital Cost Perc Reduction</v>
      </c>
      <c r="D1147" s="299" t="s">
        <v>718</v>
      </c>
      <c r="E1147" s="300"/>
      <c r="F1147" s="299" t="s">
        <v>883</v>
      </c>
      <c r="G1147" s="298"/>
      <c r="H1147" s="20">
        <v>99</v>
      </c>
      <c r="I1147" s="295" t="s">
        <v>650</v>
      </c>
      <c r="J1147" s="296" t="str">
        <f>IF(ISBLANK(INDEX('Policy Characteristics'!D:D,MATCH($C1147,'Policy Characteristics'!$C:$C,0))),"",INDEX('Policy Characteristics'!D:D,MATCH($C1147,'Policy Characteristics'!$C:$C,0)))</f>
        <v>R&amp;D Capital Cost Reductions</v>
      </c>
      <c r="K1147" s="293" t="str">
        <f>IF(ISBLANK(INDEX('Policy Characteristics'!E:E,MATCH($C1147,'Policy Characteristics'!$C:$C,0))),"",INDEX('Policy Characteristics'!E:E,MATCH($C1147,'Policy Characteristics'!$C:$C,0)))</f>
        <v>RnD electricity capital cost reduction</v>
      </c>
      <c r="L1147" s="237">
        <f>IF(ISBLANK(INDEX('Policy Characteristics'!F:F,MATCH($C1147,'Policy Characteristics'!$C:$C,0))),"",INDEX('Policy Characteristics'!F:F,MATCH($C1147,'Policy Characteristics'!$C:$C,0)))</f>
        <v>0</v>
      </c>
      <c r="M1147" s="237">
        <f>IF(ISBLANK(INDEX('Policy Characteristics'!G:G,MATCH($C1147,'Policy Characteristics'!$C:$C,0))),"",INDEX('Policy Characteristics'!G:G,MATCH($C1147,'Policy Characteristics'!$C:$C,0)))</f>
        <v>0.4</v>
      </c>
      <c r="N1147" s="237">
        <f>IF(ISBLANK(INDEX('Policy Characteristics'!H:H,MATCH($C1147,'Policy Characteristics'!$C:$C,0))),"",INDEX('Policy Characteristics'!H:H,MATCH($C1147,'Policy Characteristics'!$C:$C,0)))</f>
        <v>0.01</v>
      </c>
      <c r="O1147" s="293" t="str">
        <f>IF(ISBLANK(INDEX('Policy Characteristics'!I:I,MATCH($C1147,'Policy Characteristics'!$C:$C,0))),"",INDEX('Policy Characteristics'!I:I,MATCH($C1147,'Policy Characteristics'!$C:$C,0)))</f>
        <v>% reduction in cost</v>
      </c>
      <c r="P1147" s="293"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293" t="str">
        <f>IF(ISBLANK(INDEX('Policy Characteristics'!K:K,MATCH($C1147,'Policy Characteristics'!$C:$C,0))),"",INDEX('Policy Characteristics'!K:K,MATCH($C1147,'Policy Characteristics'!$C:$C,0)))</f>
        <v>architectural-design.html#rnd</v>
      </c>
      <c r="R1147" s="293" t="str">
        <f>IF(ISBLANK(INDEX('Policy Characteristics'!L:L,MATCH($C1147,'Policy Characteristics'!$C:$C,0))),"",INDEX('Policy Characteristics'!L:L,MATCH($C1147,'Policy Characteristics'!$C:$C,0)))</f>
        <v>research-and-development.html</v>
      </c>
    </row>
    <row r="1148" spans="1:18" x14ac:dyDescent="0.25">
      <c r="A1148" s="293" t="str">
        <f>IF(ISBLANK(INDEX('Policy Characteristics'!A:A,MATCH($C1148,'Policy Characteristics'!$C:$C,0))),"",INDEX('Policy Characteristics'!A:A,MATCH($C1148,'Policy Characteristics'!$C:$C,0)))</f>
        <v>Research and Development</v>
      </c>
      <c r="B1148" s="294" t="str">
        <f>IF(ISBLANK(INDEX('Policy Characteristics'!B:B,MATCH($C1148,'Policy Characteristics'!$C:$C,0))),"",INDEX('Policy Characteristics'!B:B,MATCH($C1148,'Policy Characteristics'!$C:$C,0)))</f>
        <v>Capital Cost Reduction</v>
      </c>
      <c r="C1148" s="293" t="str">
        <f t="shared" si="59"/>
        <v>RnD Electricity Capital Cost Perc Reduction</v>
      </c>
      <c r="D1148" s="299" t="s">
        <v>724</v>
      </c>
      <c r="E1148" s="300"/>
      <c r="F1148" s="299" t="s">
        <v>884</v>
      </c>
      <c r="G1148" s="298"/>
      <c r="H1148" s="20">
        <v>192</v>
      </c>
      <c r="I1148" s="295" t="s">
        <v>650</v>
      </c>
      <c r="J1148" s="296" t="str">
        <f>IF(ISBLANK(INDEX('Policy Characteristics'!D:D,MATCH($C1148,'Policy Characteristics'!$C:$C,0))),"",INDEX('Policy Characteristics'!D:D,MATCH($C1148,'Policy Characteristics'!$C:$C,0)))</f>
        <v>R&amp;D Capital Cost Reductions</v>
      </c>
      <c r="K1148" s="293" t="str">
        <f>IF(ISBLANK(INDEX('Policy Characteristics'!E:E,MATCH($C1148,'Policy Characteristics'!$C:$C,0))),"",INDEX('Policy Characteristics'!E:E,MATCH($C1148,'Policy Characteristics'!$C:$C,0)))</f>
        <v>RnD electricity capital cost reduction</v>
      </c>
      <c r="L1148" s="237">
        <f>IF(ISBLANK(INDEX('Policy Characteristics'!F:F,MATCH($C1148,'Policy Characteristics'!$C:$C,0))),"",INDEX('Policy Characteristics'!F:F,MATCH($C1148,'Policy Characteristics'!$C:$C,0)))</f>
        <v>0</v>
      </c>
      <c r="M1148" s="237">
        <f>IF(ISBLANK(INDEX('Policy Characteristics'!G:G,MATCH($C1148,'Policy Characteristics'!$C:$C,0))),"",INDEX('Policy Characteristics'!G:G,MATCH($C1148,'Policy Characteristics'!$C:$C,0)))</f>
        <v>0.4</v>
      </c>
      <c r="N1148" s="237">
        <f>IF(ISBLANK(INDEX('Policy Characteristics'!H:H,MATCH($C1148,'Policy Characteristics'!$C:$C,0))),"",INDEX('Policy Characteristics'!H:H,MATCH($C1148,'Policy Characteristics'!$C:$C,0)))</f>
        <v>0.01</v>
      </c>
      <c r="O1148" s="293" t="str">
        <f>IF(ISBLANK(INDEX('Policy Characteristics'!I:I,MATCH($C1148,'Policy Characteristics'!$C:$C,0))),"",INDEX('Policy Characteristics'!I:I,MATCH($C1148,'Policy Characteristics'!$C:$C,0)))</f>
        <v>% reduction in cost</v>
      </c>
      <c r="P1148" s="293"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293" t="str">
        <f>IF(ISBLANK(INDEX('Policy Characteristics'!K:K,MATCH($C1148,'Policy Characteristics'!$C:$C,0))),"",INDEX('Policy Characteristics'!K:K,MATCH($C1148,'Policy Characteristics'!$C:$C,0)))</f>
        <v>architectural-design.html#rnd</v>
      </c>
      <c r="R1148" s="293" t="str">
        <f>IF(ISBLANK(INDEX('Policy Characteristics'!L:L,MATCH($C1148,'Policy Characteristics'!$C:$C,0))),"",INDEX('Policy Characteristics'!L:L,MATCH($C1148,'Policy Characteristics'!$C:$C,0)))</f>
        <v>research-and-development.html</v>
      </c>
    </row>
    <row r="1149" spans="1:18" x14ac:dyDescent="0.25">
      <c r="A1149" s="293" t="str">
        <f>IF(ISBLANK(INDEX('Policy Characteristics'!A:A,MATCH($C1149,'Policy Characteristics'!$C:$C,0))),"",INDEX('Policy Characteristics'!A:A,MATCH($C1149,'Policy Characteristics'!$C:$C,0)))</f>
        <v>Research and Development</v>
      </c>
      <c r="B1149" s="294" t="str">
        <f>IF(ISBLANK(INDEX('Policy Characteristics'!B:B,MATCH($C1149,'Policy Characteristics'!$C:$C,0))),"",INDEX('Policy Characteristics'!B:B,MATCH($C1149,'Policy Characteristics'!$C:$C,0)))</f>
        <v>Capital Cost Reduction</v>
      </c>
      <c r="C1149" s="293" t="str">
        <f t="shared" ref="C1149:C1150" si="60">C$1140</f>
        <v>RnD Electricity Capital Cost Perc Reduction</v>
      </c>
      <c r="D1149" s="299" t="s">
        <v>726</v>
      </c>
      <c r="E1149" s="300"/>
      <c r="F1149" s="299" t="s">
        <v>885</v>
      </c>
      <c r="G1149" s="298"/>
      <c r="H1149" s="20">
        <v>180</v>
      </c>
      <c r="I1149" s="295" t="s">
        <v>650</v>
      </c>
      <c r="J1149" s="296" t="str">
        <f>IF(ISBLANK(INDEX('Policy Characteristics'!D:D,MATCH($C1149,'Policy Characteristics'!$C:$C,0))),"",INDEX('Policy Characteristics'!D:D,MATCH($C1149,'Policy Characteristics'!$C:$C,0)))</f>
        <v>R&amp;D Capital Cost Reductions</v>
      </c>
      <c r="K1149" s="293" t="str">
        <f>IF(ISBLANK(INDEX('Policy Characteristics'!E:E,MATCH($C1149,'Policy Characteristics'!$C:$C,0))),"",INDEX('Policy Characteristics'!E:E,MATCH($C1149,'Policy Characteristics'!$C:$C,0)))</f>
        <v>RnD electricity capital cost reduction</v>
      </c>
      <c r="L1149" s="237">
        <f>IF(ISBLANK(INDEX('Policy Characteristics'!F:F,MATCH($C1149,'Policy Characteristics'!$C:$C,0))),"",INDEX('Policy Characteristics'!F:F,MATCH($C1149,'Policy Characteristics'!$C:$C,0)))</f>
        <v>0</v>
      </c>
      <c r="M1149" s="237">
        <f>IF(ISBLANK(INDEX('Policy Characteristics'!G:G,MATCH($C1149,'Policy Characteristics'!$C:$C,0))),"",INDEX('Policy Characteristics'!G:G,MATCH($C1149,'Policy Characteristics'!$C:$C,0)))</f>
        <v>0.4</v>
      </c>
      <c r="N1149" s="237">
        <f>IF(ISBLANK(INDEX('Policy Characteristics'!H:H,MATCH($C1149,'Policy Characteristics'!$C:$C,0))),"",INDEX('Policy Characteristics'!H:H,MATCH($C1149,'Policy Characteristics'!$C:$C,0)))</f>
        <v>0.01</v>
      </c>
      <c r="O1149" s="293" t="str">
        <f>IF(ISBLANK(INDEX('Policy Characteristics'!I:I,MATCH($C1149,'Policy Characteristics'!$C:$C,0))),"",INDEX('Policy Characteristics'!I:I,MATCH($C1149,'Policy Characteristics'!$C:$C,0)))</f>
        <v>% reduction in cost</v>
      </c>
      <c r="P1149" s="293"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293" t="str">
        <f>IF(ISBLANK(INDEX('Policy Characteristics'!K:K,MATCH($C1149,'Policy Characteristics'!$C:$C,0))),"",INDEX('Policy Characteristics'!K:K,MATCH($C1149,'Policy Characteristics'!$C:$C,0)))</f>
        <v>architectural-design.html#rnd</v>
      </c>
      <c r="R1149" s="293" t="str">
        <f>IF(ISBLANK(INDEX('Policy Characteristics'!L:L,MATCH($C1149,'Policy Characteristics'!$C:$C,0))),"",INDEX('Policy Characteristics'!L:L,MATCH($C1149,'Policy Characteristics'!$C:$C,0)))</f>
        <v>research-and-development.html</v>
      </c>
    </row>
    <row r="1150" spans="1:18" x14ac:dyDescent="0.25">
      <c r="A1150" s="293" t="str">
        <f>IF(ISBLANK(INDEX('Policy Characteristics'!A:A,MATCH($C1150,'Policy Characteristics'!$C:$C,0))),"",INDEX('Policy Characteristics'!A:A,MATCH($C1150,'Policy Characteristics'!$C:$C,0)))</f>
        <v>Research and Development</v>
      </c>
      <c r="B1150" s="294" t="str">
        <f>IF(ISBLANK(INDEX('Policy Characteristics'!B:B,MATCH($C1150,'Policy Characteristics'!$C:$C,0))),"",INDEX('Policy Characteristics'!B:B,MATCH($C1150,'Policy Characteristics'!$C:$C,0)))</f>
        <v>Capital Cost Reduction</v>
      </c>
      <c r="C1150" s="293" t="str">
        <f t="shared" si="60"/>
        <v>RnD Electricity Capital Cost Perc Reduction</v>
      </c>
      <c r="D1150" s="299" t="s">
        <v>728</v>
      </c>
      <c r="E1150" s="300"/>
      <c r="F1150" s="299" t="s">
        <v>886</v>
      </c>
      <c r="G1150" s="298"/>
      <c r="H1150" s="20">
        <v>183</v>
      </c>
      <c r="I1150" s="295" t="s">
        <v>650</v>
      </c>
      <c r="J1150" s="296" t="str">
        <f>IF(ISBLANK(INDEX('Policy Characteristics'!D:D,MATCH($C1150,'Policy Characteristics'!$C:$C,0))),"",INDEX('Policy Characteristics'!D:D,MATCH($C1150,'Policy Characteristics'!$C:$C,0)))</f>
        <v>R&amp;D Capital Cost Reductions</v>
      </c>
      <c r="K1150" s="293" t="str">
        <f>IF(ISBLANK(INDEX('Policy Characteristics'!E:E,MATCH($C1150,'Policy Characteristics'!$C:$C,0))),"",INDEX('Policy Characteristics'!E:E,MATCH($C1150,'Policy Characteristics'!$C:$C,0)))</f>
        <v>RnD electricity capital cost reduction</v>
      </c>
      <c r="L1150" s="237">
        <f>IF(ISBLANK(INDEX('Policy Characteristics'!F:F,MATCH($C1150,'Policy Characteristics'!$C:$C,0))),"",INDEX('Policy Characteristics'!F:F,MATCH($C1150,'Policy Characteristics'!$C:$C,0)))</f>
        <v>0</v>
      </c>
      <c r="M1150" s="237">
        <f>IF(ISBLANK(INDEX('Policy Characteristics'!G:G,MATCH($C1150,'Policy Characteristics'!$C:$C,0))),"",INDEX('Policy Characteristics'!G:G,MATCH($C1150,'Policy Characteristics'!$C:$C,0)))</f>
        <v>0.4</v>
      </c>
      <c r="N1150" s="237">
        <f>IF(ISBLANK(INDEX('Policy Characteristics'!H:H,MATCH($C1150,'Policy Characteristics'!$C:$C,0))),"",INDEX('Policy Characteristics'!H:H,MATCH($C1150,'Policy Characteristics'!$C:$C,0)))</f>
        <v>0.01</v>
      </c>
      <c r="O1150" s="293" t="str">
        <f>IF(ISBLANK(INDEX('Policy Characteristics'!I:I,MATCH($C1150,'Policy Characteristics'!$C:$C,0))),"",INDEX('Policy Characteristics'!I:I,MATCH($C1150,'Policy Characteristics'!$C:$C,0)))</f>
        <v>% reduction in cost</v>
      </c>
      <c r="P1150" s="293"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293" t="str">
        <f>IF(ISBLANK(INDEX('Policy Characteristics'!K:K,MATCH($C1150,'Policy Characteristics'!$C:$C,0))),"",INDEX('Policy Characteristics'!K:K,MATCH($C1150,'Policy Characteristics'!$C:$C,0)))</f>
        <v>architectural-design.html#rnd</v>
      </c>
      <c r="R1150" s="293" t="str">
        <f>IF(ISBLANK(INDEX('Policy Characteristics'!L:L,MATCH($C1150,'Policy Characteristics'!$C:$C,0))),"",INDEX('Policy Characteristics'!L:L,MATCH($C1150,'Policy Characteristics'!$C:$C,0)))</f>
        <v>research-and-development.html</v>
      </c>
    </row>
    <row r="1151" spans="1:18" x14ac:dyDescent="0.25">
      <c r="A1151" s="293" t="str">
        <f>IF(ISBLANK(INDEX('Policy Characteristics'!A:A,MATCH($C1151,'Policy Characteristics'!$C:$C,0))),"",INDEX('Policy Characteristics'!A:A,MATCH($C1151,'Policy Characteristics'!$C:$C,0)))</f>
        <v>Research and Development</v>
      </c>
      <c r="B1151" s="294" t="str">
        <f>IF(ISBLANK(INDEX('Policy Characteristics'!B:B,MATCH($C1151,'Policy Characteristics'!$C:$C,0))),"",INDEX('Policy Characteristics'!B:B,MATCH($C1151,'Policy Characteristics'!$C:$C,0)))</f>
        <v>Capital Cost Reduction</v>
      </c>
      <c r="C1151" t="s">
        <v>578</v>
      </c>
      <c r="D1151" t="s">
        <v>741</v>
      </c>
      <c r="E1151" s="298"/>
      <c r="F1151" s="299" t="s">
        <v>887</v>
      </c>
      <c r="G1151" s="298"/>
      <c r="H1151" s="20">
        <v>1462</v>
      </c>
      <c r="I1151" s="295" t="s">
        <v>650</v>
      </c>
      <c r="J1151" s="296" t="str">
        <f>IF(ISBLANK(INDEX('Policy Characteristics'!D:D,MATCH($C1151,'Policy Characteristics'!$C:$C,0))),"",INDEX('Policy Characteristics'!D:D,MATCH($C1151,'Policy Characteristics'!$C:$C,0)))</f>
        <v>R&amp;D Capital Cost Reductions</v>
      </c>
      <c r="K1151" s="293" t="str">
        <f>IF(ISBLANK(INDEX('Policy Characteristics'!E:E,MATCH($C1151,'Policy Characteristics'!$C:$C,0))),"",INDEX('Policy Characteristics'!E:E,MATCH($C1151,'Policy Characteristics'!$C:$C,0)))</f>
        <v>RnD industry capital cost reduction</v>
      </c>
      <c r="L1151" s="237">
        <f>IF(ISBLANK(INDEX('Policy Characteristics'!F:F,MATCH($C1151,'Policy Characteristics'!$C:$C,0))),"",INDEX('Policy Characteristics'!F:F,MATCH($C1151,'Policy Characteristics'!$C:$C,0)))</f>
        <v>0</v>
      </c>
      <c r="M1151" s="237">
        <f>IF(ISBLANK(INDEX('Policy Characteristics'!G:G,MATCH($C1151,'Policy Characteristics'!$C:$C,0))),"",INDEX('Policy Characteristics'!G:G,MATCH($C1151,'Policy Characteristics'!$C:$C,0)))</f>
        <v>0.4</v>
      </c>
      <c r="N1151" s="237">
        <f>IF(ISBLANK(INDEX('Policy Characteristics'!H:H,MATCH($C1151,'Policy Characteristics'!$C:$C,0))),"",INDEX('Policy Characteristics'!H:H,MATCH($C1151,'Policy Characteristics'!$C:$C,0)))</f>
        <v>0.01</v>
      </c>
      <c r="O1151" s="293" t="str">
        <f>IF(ISBLANK(INDEX('Policy Characteristics'!I:I,MATCH($C1151,'Policy Characteristics'!$C:$C,0))),"",INDEX('Policy Characteristics'!I:I,MATCH($C1151,'Policy Characteristics'!$C:$C,0)))</f>
        <v>% reduction in cost</v>
      </c>
      <c r="P1151" s="293"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293" t="str">
        <f>IF(ISBLANK(INDEX('Policy Characteristics'!K:K,MATCH($C1151,'Policy Characteristics'!$C:$C,0))),"",INDEX('Policy Characteristics'!K:K,MATCH($C1151,'Policy Characteristics'!$C:$C,0)))</f>
        <v>architectural-design.html#rnd</v>
      </c>
      <c r="R1151" s="293" t="str">
        <f>IF(ISBLANK(INDEX('Policy Characteristics'!L:L,MATCH($C1151,'Policy Characteristics'!$C:$C,0))),"",INDEX('Policy Characteristics'!L:L,MATCH($C1151,'Policy Characteristics'!$C:$C,0)))</f>
        <v>research-and-development.html</v>
      </c>
    </row>
    <row r="1152" spans="1:18" x14ac:dyDescent="0.25">
      <c r="A1152" s="293" t="str">
        <f>IF(ISBLANK(INDEX('Policy Characteristics'!A:A,MATCH($C1152,'Policy Characteristics'!$C:$C,0))),"",INDEX('Policy Characteristics'!A:A,MATCH($C1152,'Policy Characteristics'!$C:$C,0)))</f>
        <v>Research and Development</v>
      </c>
      <c r="B1152" s="294" t="str">
        <f>IF(ISBLANK(INDEX('Policy Characteristics'!B:B,MATCH($C1152,'Policy Characteristics'!$C:$C,0))),"",INDEX('Policy Characteristics'!B:B,MATCH($C1152,'Policy Characteristics'!$C:$C,0)))</f>
        <v>Capital Cost Reduction</v>
      </c>
      <c r="C1152" s="293" t="str">
        <f t="shared" ref="C1152:C1175" si="61">C$1151</f>
        <v>RnD Industry Capital Cost Perc Reduction</v>
      </c>
      <c r="D1152" t="s">
        <v>743</v>
      </c>
      <c r="E1152" s="298"/>
      <c r="F1152" s="299" t="s">
        <v>888</v>
      </c>
      <c r="G1152" s="298"/>
      <c r="H1152" s="20">
        <v>1463</v>
      </c>
      <c r="I1152" s="295" t="s">
        <v>650</v>
      </c>
      <c r="J1152" s="296" t="str">
        <f>IF(ISBLANK(INDEX('Policy Characteristics'!D:D,MATCH($C1152,'Policy Characteristics'!$C:$C,0))),"",INDEX('Policy Characteristics'!D:D,MATCH($C1152,'Policy Characteristics'!$C:$C,0)))</f>
        <v>R&amp;D Capital Cost Reductions</v>
      </c>
      <c r="K1152" s="293" t="str">
        <f>IF(ISBLANK(INDEX('Policy Characteristics'!E:E,MATCH($C1152,'Policy Characteristics'!$C:$C,0))),"",INDEX('Policy Characteristics'!E:E,MATCH($C1152,'Policy Characteristics'!$C:$C,0)))</f>
        <v>RnD industry capital cost reduction</v>
      </c>
      <c r="L1152" s="237">
        <f>IF(ISBLANK(INDEX('Policy Characteristics'!F:F,MATCH($C1152,'Policy Characteristics'!$C:$C,0))),"",INDEX('Policy Characteristics'!F:F,MATCH($C1152,'Policy Characteristics'!$C:$C,0)))</f>
        <v>0</v>
      </c>
      <c r="M1152" s="237">
        <f>IF(ISBLANK(INDEX('Policy Characteristics'!G:G,MATCH($C1152,'Policy Characteristics'!$C:$C,0))),"",INDEX('Policy Characteristics'!G:G,MATCH($C1152,'Policy Characteristics'!$C:$C,0)))</f>
        <v>0.4</v>
      </c>
      <c r="N1152" s="237">
        <f>IF(ISBLANK(INDEX('Policy Characteristics'!H:H,MATCH($C1152,'Policy Characteristics'!$C:$C,0))),"",INDEX('Policy Characteristics'!H:H,MATCH($C1152,'Policy Characteristics'!$C:$C,0)))</f>
        <v>0.01</v>
      </c>
      <c r="O1152" s="293" t="str">
        <f>IF(ISBLANK(INDEX('Policy Characteristics'!I:I,MATCH($C1152,'Policy Characteristics'!$C:$C,0))),"",INDEX('Policy Characteristics'!I:I,MATCH($C1152,'Policy Characteristics'!$C:$C,0)))</f>
        <v>% reduction in cost</v>
      </c>
      <c r="P1152" s="293"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293" t="str">
        <f>IF(ISBLANK(INDEX('Policy Characteristics'!K:K,MATCH($C1152,'Policy Characteristics'!$C:$C,0))),"",INDEX('Policy Characteristics'!K:K,MATCH($C1152,'Policy Characteristics'!$C:$C,0)))</f>
        <v>architectural-design.html#rnd</v>
      </c>
      <c r="R1152" s="293" t="str">
        <f>IF(ISBLANK(INDEX('Policy Characteristics'!L:L,MATCH($C1152,'Policy Characteristics'!$C:$C,0))),"",INDEX('Policy Characteristics'!L:L,MATCH($C1152,'Policy Characteristics'!$C:$C,0)))</f>
        <v>research-and-development.html</v>
      </c>
    </row>
    <row r="1153" spans="1:18" x14ac:dyDescent="0.25">
      <c r="A1153" s="293" t="str">
        <f>IF(ISBLANK(INDEX('Policy Characteristics'!A:A,MATCH($C1153,'Policy Characteristics'!$C:$C,0))),"",INDEX('Policy Characteristics'!A:A,MATCH($C1153,'Policy Characteristics'!$C:$C,0)))</f>
        <v>Research and Development</v>
      </c>
      <c r="B1153" s="294" t="str">
        <f>IF(ISBLANK(INDEX('Policy Characteristics'!B:B,MATCH($C1153,'Policy Characteristics'!$C:$C,0))),"",INDEX('Policy Characteristics'!B:B,MATCH($C1153,'Policy Characteristics'!$C:$C,0)))</f>
        <v>Capital Cost Reduction</v>
      </c>
      <c r="C1153" s="293" t="str">
        <f t="shared" si="61"/>
        <v>RnD Industry Capital Cost Perc Reduction</v>
      </c>
      <c r="D1153" t="s">
        <v>745</v>
      </c>
      <c r="E1153" s="298"/>
      <c r="F1153" s="299" t="s">
        <v>889</v>
      </c>
      <c r="G1153" s="298"/>
      <c r="H1153" s="20">
        <v>1464</v>
      </c>
      <c r="I1153" s="295" t="s">
        <v>650</v>
      </c>
      <c r="J1153" s="296" t="str">
        <f>IF(ISBLANK(INDEX('Policy Characteristics'!D:D,MATCH($C1153,'Policy Characteristics'!$C:$C,0))),"",INDEX('Policy Characteristics'!D:D,MATCH($C1153,'Policy Characteristics'!$C:$C,0)))</f>
        <v>R&amp;D Capital Cost Reductions</v>
      </c>
      <c r="K1153" s="293" t="str">
        <f>IF(ISBLANK(INDEX('Policy Characteristics'!E:E,MATCH($C1153,'Policy Characteristics'!$C:$C,0))),"",INDEX('Policy Characteristics'!E:E,MATCH($C1153,'Policy Characteristics'!$C:$C,0)))</f>
        <v>RnD industry capital cost reduction</v>
      </c>
      <c r="L1153" s="237">
        <f>IF(ISBLANK(INDEX('Policy Characteristics'!F:F,MATCH($C1153,'Policy Characteristics'!$C:$C,0))),"",INDEX('Policy Characteristics'!F:F,MATCH($C1153,'Policy Characteristics'!$C:$C,0)))</f>
        <v>0</v>
      </c>
      <c r="M1153" s="237">
        <f>IF(ISBLANK(INDEX('Policy Characteristics'!G:G,MATCH($C1153,'Policy Characteristics'!$C:$C,0))),"",INDEX('Policy Characteristics'!G:G,MATCH($C1153,'Policy Characteristics'!$C:$C,0)))</f>
        <v>0.4</v>
      </c>
      <c r="N1153" s="237">
        <f>IF(ISBLANK(INDEX('Policy Characteristics'!H:H,MATCH($C1153,'Policy Characteristics'!$C:$C,0))),"",INDEX('Policy Characteristics'!H:H,MATCH($C1153,'Policy Characteristics'!$C:$C,0)))</f>
        <v>0.01</v>
      </c>
      <c r="O1153" s="293" t="str">
        <f>IF(ISBLANK(INDEX('Policy Characteristics'!I:I,MATCH($C1153,'Policy Characteristics'!$C:$C,0))),"",INDEX('Policy Characteristics'!I:I,MATCH($C1153,'Policy Characteristics'!$C:$C,0)))</f>
        <v>% reduction in cost</v>
      </c>
      <c r="P1153" s="293"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293" t="str">
        <f>IF(ISBLANK(INDEX('Policy Characteristics'!K:K,MATCH($C1153,'Policy Characteristics'!$C:$C,0))),"",INDEX('Policy Characteristics'!K:K,MATCH($C1153,'Policy Characteristics'!$C:$C,0)))</f>
        <v>architectural-design.html#rnd</v>
      </c>
      <c r="R1153" s="293" t="str">
        <f>IF(ISBLANK(INDEX('Policy Characteristics'!L:L,MATCH($C1153,'Policy Characteristics'!$C:$C,0))),"",INDEX('Policy Characteristics'!L:L,MATCH($C1153,'Policy Characteristics'!$C:$C,0)))</f>
        <v>research-and-development.html</v>
      </c>
    </row>
    <row r="1154" spans="1:18" x14ac:dyDescent="0.25">
      <c r="A1154" s="293" t="str">
        <f>IF(ISBLANK(INDEX('Policy Characteristics'!A:A,MATCH($C1154,'Policy Characteristics'!$C:$C,0))),"",INDEX('Policy Characteristics'!A:A,MATCH($C1154,'Policy Characteristics'!$C:$C,0)))</f>
        <v>Research and Development</v>
      </c>
      <c r="B1154" s="294" t="str">
        <f>IF(ISBLANK(INDEX('Policy Characteristics'!B:B,MATCH($C1154,'Policy Characteristics'!$C:$C,0))),"",INDEX('Policy Characteristics'!B:B,MATCH($C1154,'Policy Characteristics'!$C:$C,0)))</f>
        <v>Capital Cost Reduction</v>
      </c>
      <c r="C1154" s="293" t="str">
        <f t="shared" si="61"/>
        <v>RnD Industry Capital Cost Perc Reduction</v>
      </c>
      <c r="D1154" t="s">
        <v>747</v>
      </c>
      <c r="E1154" s="298"/>
      <c r="F1154" s="299" t="s">
        <v>890</v>
      </c>
      <c r="G1154" s="298"/>
      <c r="H1154" s="20">
        <v>1465</v>
      </c>
      <c r="I1154" s="295" t="s">
        <v>650</v>
      </c>
      <c r="J1154" s="296" t="str">
        <f>IF(ISBLANK(INDEX('Policy Characteristics'!D:D,MATCH($C1154,'Policy Characteristics'!$C:$C,0))),"",INDEX('Policy Characteristics'!D:D,MATCH($C1154,'Policy Characteristics'!$C:$C,0)))</f>
        <v>R&amp;D Capital Cost Reductions</v>
      </c>
      <c r="K1154" s="293" t="str">
        <f>IF(ISBLANK(INDEX('Policy Characteristics'!E:E,MATCH($C1154,'Policy Characteristics'!$C:$C,0))),"",INDEX('Policy Characteristics'!E:E,MATCH($C1154,'Policy Characteristics'!$C:$C,0)))</f>
        <v>RnD industry capital cost reduction</v>
      </c>
      <c r="L1154" s="237">
        <f>IF(ISBLANK(INDEX('Policy Characteristics'!F:F,MATCH($C1154,'Policy Characteristics'!$C:$C,0))),"",INDEX('Policy Characteristics'!F:F,MATCH($C1154,'Policy Characteristics'!$C:$C,0)))</f>
        <v>0</v>
      </c>
      <c r="M1154" s="237">
        <f>IF(ISBLANK(INDEX('Policy Characteristics'!G:G,MATCH($C1154,'Policy Characteristics'!$C:$C,0))),"",INDEX('Policy Characteristics'!G:G,MATCH($C1154,'Policy Characteristics'!$C:$C,0)))</f>
        <v>0.4</v>
      </c>
      <c r="N1154" s="237">
        <f>IF(ISBLANK(INDEX('Policy Characteristics'!H:H,MATCH($C1154,'Policy Characteristics'!$C:$C,0))),"",INDEX('Policy Characteristics'!H:H,MATCH($C1154,'Policy Characteristics'!$C:$C,0)))</f>
        <v>0.01</v>
      </c>
      <c r="O1154" s="293" t="str">
        <f>IF(ISBLANK(INDEX('Policy Characteristics'!I:I,MATCH($C1154,'Policy Characteristics'!$C:$C,0))),"",INDEX('Policy Characteristics'!I:I,MATCH($C1154,'Policy Characteristics'!$C:$C,0)))</f>
        <v>% reduction in cost</v>
      </c>
      <c r="P1154" s="293"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293" t="str">
        <f>IF(ISBLANK(INDEX('Policy Characteristics'!K:K,MATCH($C1154,'Policy Characteristics'!$C:$C,0))),"",INDEX('Policy Characteristics'!K:K,MATCH($C1154,'Policy Characteristics'!$C:$C,0)))</f>
        <v>architectural-design.html#rnd</v>
      </c>
      <c r="R1154" s="293" t="str">
        <f>IF(ISBLANK(INDEX('Policy Characteristics'!L:L,MATCH($C1154,'Policy Characteristics'!$C:$C,0))),"",INDEX('Policy Characteristics'!L:L,MATCH($C1154,'Policy Characteristics'!$C:$C,0)))</f>
        <v>research-and-development.html</v>
      </c>
    </row>
    <row r="1155" spans="1:18" x14ac:dyDescent="0.25">
      <c r="A1155" s="293" t="str">
        <f>IF(ISBLANK(INDEX('Policy Characteristics'!A:A,MATCH($C1155,'Policy Characteristics'!$C:$C,0))),"",INDEX('Policy Characteristics'!A:A,MATCH($C1155,'Policy Characteristics'!$C:$C,0)))</f>
        <v>Research and Development</v>
      </c>
      <c r="B1155" s="294" t="str">
        <f>IF(ISBLANK(INDEX('Policy Characteristics'!B:B,MATCH($C1155,'Policy Characteristics'!$C:$C,0))),"",INDEX('Policy Characteristics'!B:B,MATCH($C1155,'Policy Characteristics'!$C:$C,0)))</f>
        <v>Capital Cost Reduction</v>
      </c>
      <c r="C1155" s="293" t="str">
        <f t="shared" si="61"/>
        <v>RnD Industry Capital Cost Perc Reduction</v>
      </c>
      <c r="D1155" t="s">
        <v>749</v>
      </c>
      <c r="E1155" s="298"/>
      <c r="F1155" s="299" t="s">
        <v>891</v>
      </c>
      <c r="G1155" s="298"/>
      <c r="H1155" s="20">
        <v>1466</v>
      </c>
      <c r="I1155" s="295" t="s">
        <v>650</v>
      </c>
      <c r="J1155" s="296" t="str">
        <f>IF(ISBLANK(INDEX('Policy Characteristics'!D:D,MATCH($C1155,'Policy Characteristics'!$C:$C,0))),"",INDEX('Policy Characteristics'!D:D,MATCH($C1155,'Policy Characteristics'!$C:$C,0)))</f>
        <v>R&amp;D Capital Cost Reductions</v>
      </c>
      <c r="K1155" s="293" t="str">
        <f>IF(ISBLANK(INDEX('Policy Characteristics'!E:E,MATCH($C1155,'Policy Characteristics'!$C:$C,0))),"",INDEX('Policy Characteristics'!E:E,MATCH($C1155,'Policy Characteristics'!$C:$C,0)))</f>
        <v>RnD industry capital cost reduction</v>
      </c>
      <c r="L1155" s="237">
        <f>IF(ISBLANK(INDEX('Policy Characteristics'!F:F,MATCH($C1155,'Policy Characteristics'!$C:$C,0))),"",INDEX('Policy Characteristics'!F:F,MATCH($C1155,'Policy Characteristics'!$C:$C,0)))</f>
        <v>0</v>
      </c>
      <c r="M1155" s="237">
        <f>IF(ISBLANK(INDEX('Policy Characteristics'!G:G,MATCH($C1155,'Policy Characteristics'!$C:$C,0))),"",INDEX('Policy Characteristics'!G:G,MATCH($C1155,'Policy Characteristics'!$C:$C,0)))</f>
        <v>0.4</v>
      </c>
      <c r="N1155" s="237">
        <f>IF(ISBLANK(INDEX('Policy Characteristics'!H:H,MATCH($C1155,'Policy Characteristics'!$C:$C,0))),"",INDEX('Policy Characteristics'!H:H,MATCH($C1155,'Policy Characteristics'!$C:$C,0)))</f>
        <v>0.01</v>
      </c>
      <c r="O1155" s="293" t="str">
        <f>IF(ISBLANK(INDEX('Policy Characteristics'!I:I,MATCH($C1155,'Policy Characteristics'!$C:$C,0))),"",INDEX('Policy Characteristics'!I:I,MATCH($C1155,'Policy Characteristics'!$C:$C,0)))</f>
        <v>% reduction in cost</v>
      </c>
      <c r="P1155" s="293"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293" t="str">
        <f>IF(ISBLANK(INDEX('Policy Characteristics'!K:K,MATCH($C1155,'Policy Characteristics'!$C:$C,0))),"",INDEX('Policy Characteristics'!K:K,MATCH($C1155,'Policy Characteristics'!$C:$C,0)))</f>
        <v>architectural-design.html#rnd</v>
      </c>
      <c r="R1155" s="293" t="str">
        <f>IF(ISBLANK(INDEX('Policy Characteristics'!L:L,MATCH($C1155,'Policy Characteristics'!$C:$C,0))),"",INDEX('Policy Characteristics'!L:L,MATCH($C1155,'Policy Characteristics'!$C:$C,0)))</f>
        <v>research-and-development.html</v>
      </c>
    </row>
    <row r="1156" spans="1:18" x14ac:dyDescent="0.25">
      <c r="A1156" s="293" t="str">
        <f>IF(ISBLANK(INDEX('Policy Characteristics'!A:A,MATCH($C1156,'Policy Characteristics'!$C:$C,0))),"",INDEX('Policy Characteristics'!A:A,MATCH($C1156,'Policy Characteristics'!$C:$C,0)))</f>
        <v>Research and Development</v>
      </c>
      <c r="B1156" s="294" t="str">
        <f>IF(ISBLANK(INDEX('Policy Characteristics'!B:B,MATCH($C1156,'Policy Characteristics'!$C:$C,0))),"",INDEX('Policy Characteristics'!B:B,MATCH($C1156,'Policy Characteristics'!$C:$C,0)))</f>
        <v>Capital Cost Reduction</v>
      </c>
      <c r="C1156" s="293" t="str">
        <f t="shared" si="61"/>
        <v>RnD Industry Capital Cost Perc Reduction</v>
      </c>
      <c r="D1156" t="s">
        <v>751</v>
      </c>
      <c r="E1156" s="298"/>
      <c r="F1156" s="299" t="s">
        <v>892</v>
      </c>
      <c r="G1156" s="298"/>
      <c r="H1156" s="20">
        <v>1467</v>
      </c>
      <c r="I1156" s="295" t="s">
        <v>650</v>
      </c>
      <c r="J1156" s="296" t="str">
        <f>IF(ISBLANK(INDEX('Policy Characteristics'!D:D,MATCH($C1156,'Policy Characteristics'!$C:$C,0))),"",INDEX('Policy Characteristics'!D:D,MATCH($C1156,'Policy Characteristics'!$C:$C,0)))</f>
        <v>R&amp;D Capital Cost Reductions</v>
      </c>
      <c r="K1156" s="293" t="str">
        <f>IF(ISBLANK(INDEX('Policy Characteristics'!E:E,MATCH($C1156,'Policy Characteristics'!$C:$C,0))),"",INDEX('Policy Characteristics'!E:E,MATCH($C1156,'Policy Characteristics'!$C:$C,0)))</f>
        <v>RnD industry capital cost reduction</v>
      </c>
      <c r="L1156" s="237">
        <f>IF(ISBLANK(INDEX('Policy Characteristics'!F:F,MATCH($C1156,'Policy Characteristics'!$C:$C,0))),"",INDEX('Policy Characteristics'!F:F,MATCH($C1156,'Policy Characteristics'!$C:$C,0)))</f>
        <v>0</v>
      </c>
      <c r="M1156" s="237">
        <f>IF(ISBLANK(INDEX('Policy Characteristics'!G:G,MATCH($C1156,'Policy Characteristics'!$C:$C,0))),"",INDEX('Policy Characteristics'!G:G,MATCH($C1156,'Policy Characteristics'!$C:$C,0)))</f>
        <v>0.4</v>
      </c>
      <c r="N1156" s="237">
        <f>IF(ISBLANK(INDEX('Policy Characteristics'!H:H,MATCH($C1156,'Policy Characteristics'!$C:$C,0))),"",INDEX('Policy Characteristics'!H:H,MATCH($C1156,'Policy Characteristics'!$C:$C,0)))</f>
        <v>0.01</v>
      </c>
      <c r="O1156" s="293" t="str">
        <f>IF(ISBLANK(INDEX('Policy Characteristics'!I:I,MATCH($C1156,'Policy Characteristics'!$C:$C,0))),"",INDEX('Policy Characteristics'!I:I,MATCH($C1156,'Policy Characteristics'!$C:$C,0)))</f>
        <v>% reduction in cost</v>
      </c>
      <c r="P1156" s="293"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293" t="str">
        <f>IF(ISBLANK(INDEX('Policy Characteristics'!K:K,MATCH($C1156,'Policy Characteristics'!$C:$C,0))),"",INDEX('Policy Characteristics'!K:K,MATCH($C1156,'Policy Characteristics'!$C:$C,0)))</f>
        <v>architectural-design.html#rnd</v>
      </c>
      <c r="R1156" s="293" t="str">
        <f>IF(ISBLANK(INDEX('Policy Characteristics'!L:L,MATCH($C1156,'Policy Characteristics'!$C:$C,0))),"",INDEX('Policy Characteristics'!L:L,MATCH($C1156,'Policy Characteristics'!$C:$C,0)))</f>
        <v>research-and-development.html</v>
      </c>
    </row>
    <row r="1157" spans="1:18" x14ac:dyDescent="0.25">
      <c r="A1157" s="293" t="str">
        <f>IF(ISBLANK(INDEX('Policy Characteristics'!A:A,MATCH($C1157,'Policy Characteristics'!$C:$C,0))),"",INDEX('Policy Characteristics'!A:A,MATCH($C1157,'Policy Characteristics'!$C:$C,0)))</f>
        <v>Research and Development</v>
      </c>
      <c r="B1157" s="294" t="str">
        <f>IF(ISBLANK(INDEX('Policy Characteristics'!B:B,MATCH($C1157,'Policy Characteristics'!$C:$C,0))),"",INDEX('Policy Characteristics'!B:B,MATCH($C1157,'Policy Characteristics'!$C:$C,0)))</f>
        <v>Capital Cost Reduction</v>
      </c>
      <c r="C1157" s="293" t="str">
        <f t="shared" si="61"/>
        <v>RnD Industry Capital Cost Perc Reduction</v>
      </c>
      <c r="D1157" t="s">
        <v>753</v>
      </c>
      <c r="E1157" s="298"/>
      <c r="F1157" s="299" t="s">
        <v>893</v>
      </c>
      <c r="G1157" s="298"/>
      <c r="H1157" s="20">
        <v>1468</v>
      </c>
      <c r="I1157" s="295" t="s">
        <v>650</v>
      </c>
      <c r="J1157" s="296" t="str">
        <f>IF(ISBLANK(INDEX('Policy Characteristics'!D:D,MATCH($C1157,'Policy Characteristics'!$C:$C,0))),"",INDEX('Policy Characteristics'!D:D,MATCH($C1157,'Policy Characteristics'!$C:$C,0)))</f>
        <v>R&amp;D Capital Cost Reductions</v>
      </c>
      <c r="K1157" s="293" t="str">
        <f>IF(ISBLANK(INDEX('Policy Characteristics'!E:E,MATCH($C1157,'Policy Characteristics'!$C:$C,0))),"",INDEX('Policy Characteristics'!E:E,MATCH($C1157,'Policy Characteristics'!$C:$C,0)))</f>
        <v>RnD industry capital cost reduction</v>
      </c>
      <c r="L1157" s="237">
        <f>IF(ISBLANK(INDEX('Policy Characteristics'!F:F,MATCH($C1157,'Policy Characteristics'!$C:$C,0))),"",INDEX('Policy Characteristics'!F:F,MATCH($C1157,'Policy Characteristics'!$C:$C,0)))</f>
        <v>0</v>
      </c>
      <c r="M1157" s="237">
        <f>IF(ISBLANK(INDEX('Policy Characteristics'!G:G,MATCH($C1157,'Policy Characteristics'!$C:$C,0))),"",INDEX('Policy Characteristics'!G:G,MATCH($C1157,'Policy Characteristics'!$C:$C,0)))</f>
        <v>0.4</v>
      </c>
      <c r="N1157" s="237">
        <f>IF(ISBLANK(INDEX('Policy Characteristics'!H:H,MATCH($C1157,'Policy Characteristics'!$C:$C,0))),"",INDEX('Policy Characteristics'!H:H,MATCH($C1157,'Policy Characteristics'!$C:$C,0)))</f>
        <v>0.01</v>
      </c>
      <c r="O1157" s="293" t="str">
        <f>IF(ISBLANK(INDEX('Policy Characteristics'!I:I,MATCH($C1157,'Policy Characteristics'!$C:$C,0))),"",INDEX('Policy Characteristics'!I:I,MATCH($C1157,'Policy Characteristics'!$C:$C,0)))</f>
        <v>% reduction in cost</v>
      </c>
      <c r="P1157" s="293"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293" t="str">
        <f>IF(ISBLANK(INDEX('Policy Characteristics'!K:K,MATCH($C1157,'Policy Characteristics'!$C:$C,0))),"",INDEX('Policy Characteristics'!K:K,MATCH($C1157,'Policy Characteristics'!$C:$C,0)))</f>
        <v>architectural-design.html#rnd</v>
      </c>
      <c r="R1157" s="293" t="str">
        <f>IF(ISBLANK(INDEX('Policy Characteristics'!L:L,MATCH($C1157,'Policy Characteristics'!$C:$C,0))),"",INDEX('Policy Characteristics'!L:L,MATCH($C1157,'Policy Characteristics'!$C:$C,0)))</f>
        <v>research-and-development.html</v>
      </c>
    </row>
    <row r="1158" spans="1:18" x14ac:dyDescent="0.25">
      <c r="A1158" s="293" t="str">
        <f>IF(ISBLANK(INDEX('Policy Characteristics'!A:A,MATCH($C1158,'Policy Characteristics'!$C:$C,0))),"",INDEX('Policy Characteristics'!A:A,MATCH($C1158,'Policy Characteristics'!$C:$C,0)))</f>
        <v>Research and Development</v>
      </c>
      <c r="B1158" s="294" t="str">
        <f>IF(ISBLANK(INDEX('Policy Characteristics'!B:B,MATCH($C1158,'Policy Characteristics'!$C:$C,0))),"",INDEX('Policy Characteristics'!B:B,MATCH($C1158,'Policy Characteristics'!$C:$C,0)))</f>
        <v>Capital Cost Reduction</v>
      </c>
      <c r="C1158" s="293" t="str">
        <f t="shared" si="61"/>
        <v>RnD Industry Capital Cost Perc Reduction</v>
      </c>
      <c r="D1158" t="s">
        <v>755</v>
      </c>
      <c r="E1158" s="298"/>
      <c r="F1158" s="299" t="s">
        <v>894</v>
      </c>
      <c r="G1158" s="298"/>
      <c r="H1158" s="20">
        <v>1469</v>
      </c>
      <c r="I1158" s="295" t="s">
        <v>650</v>
      </c>
      <c r="J1158" s="296" t="str">
        <f>IF(ISBLANK(INDEX('Policy Characteristics'!D:D,MATCH($C1158,'Policy Characteristics'!$C:$C,0))),"",INDEX('Policy Characteristics'!D:D,MATCH($C1158,'Policy Characteristics'!$C:$C,0)))</f>
        <v>R&amp;D Capital Cost Reductions</v>
      </c>
      <c r="K1158" s="293" t="str">
        <f>IF(ISBLANK(INDEX('Policy Characteristics'!E:E,MATCH($C1158,'Policy Characteristics'!$C:$C,0))),"",INDEX('Policy Characteristics'!E:E,MATCH($C1158,'Policy Characteristics'!$C:$C,0)))</f>
        <v>RnD industry capital cost reduction</v>
      </c>
      <c r="L1158" s="237">
        <f>IF(ISBLANK(INDEX('Policy Characteristics'!F:F,MATCH($C1158,'Policy Characteristics'!$C:$C,0))),"",INDEX('Policy Characteristics'!F:F,MATCH($C1158,'Policy Characteristics'!$C:$C,0)))</f>
        <v>0</v>
      </c>
      <c r="M1158" s="237">
        <f>IF(ISBLANK(INDEX('Policy Characteristics'!G:G,MATCH($C1158,'Policy Characteristics'!$C:$C,0))),"",INDEX('Policy Characteristics'!G:G,MATCH($C1158,'Policy Characteristics'!$C:$C,0)))</f>
        <v>0.4</v>
      </c>
      <c r="N1158" s="237">
        <f>IF(ISBLANK(INDEX('Policy Characteristics'!H:H,MATCH($C1158,'Policy Characteristics'!$C:$C,0))),"",INDEX('Policy Characteristics'!H:H,MATCH($C1158,'Policy Characteristics'!$C:$C,0)))</f>
        <v>0.01</v>
      </c>
      <c r="O1158" s="293" t="str">
        <f>IF(ISBLANK(INDEX('Policy Characteristics'!I:I,MATCH($C1158,'Policy Characteristics'!$C:$C,0))),"",INDEX('Policy Characteristics'!I:I,MATCH($C1158,'Policy Characteristics'!$C:$C,0)))</f>
        <v>% reduction in cost</v>
      </c>
      <c r="P1158" s="293"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293" t="str">
        <f>IF(ISBLANK(INDEX('Policy Characteristics'!K:K,MATCH($C1158,'Policy Characteristics'!$C:$C,0))),"",INDEX('Policy Characteristics'!K:K,MATCH($C1158,'Policy Characteristics'!$C:$C,0)))</f>
        <v>architectural-design.html#rnd</v>
      </c>
      <c r="R1158" s="293" t="str">
        <f>IF(ISBLANK(INDEX('Policy Characteristics'!L:L,MATCH($C1158,'Policy Characteristics'!$C:$C,0))),"",INDEX('Policy Characteristics'!L:L,MATCH($C1158,'Policy Characteristics'!$C:$C,0)))</f>
        <v>research-and-development.html</v>
      </c>
    </row>
    <row r="1159" spans="1:18" x14ac:dyDescent="0.25">
      <c r="A1159" s="293" t="str">
        <f>IF(ISBLANK(INDEX('Policy Characteristics'!A:A,MATCH($C1159,'Policy Characteristics'!$C:$C,0))),"",INDEX('Policy Characteristics'!A:A,MATCH($C1159,'Policy Characteristics'!$C:$C,0)))</f>
        <v>Research and Development</v>
      </c>
      <c r="B1159" s="294" t="str">
        <f>IF(ISBLANK(INDEX('Policy Characteristics'!B:B,MATCH($C1159,'Policy Characteristics'!$C:$C,0))),"",INDEX('Policy Characteristics'!B:B,MATCH($C1159,'Policy Characteristics'!$C:$C,0)))</f>
        <v>Capital Cost Reduction</v>
      </c>
      <c r="C1159" s="293" t="str">
        <f t="shared" si="61"/>
        <v>RnD Industry Capital Cost Perc Reduction</v>
      </c>
      <c r="D1159" t="s">
        <v>757</v>
      </c>
      <c r="E1159" s="298"/>
      <c r="F1159" s="299" t="s">
        <v>895</v>
      </c>
      <c r="G1159" s="298"/>
      <c r="H1159" s="20">
        <v>1470</v>
      </c>
      <c r="I1159" s="295" t="s">
        <v>650</v>
      </c>
      <c r="J1159" s="296" t="str">
        <f>IF(ISBLANK(INDEX('Policy Characteristics'!D:D,MATCH($C1159,'Policy Characteristics'!$C:$C,0))),"",INDEX('Policy Characteristics'!D:D,MATCH($C1159,'Policy Characteristics'!$C:$C,0)))</f>
        <v>R&amp;D Capital Cost Reductions</v>
      </c>
      <c r="K1159" s="293" t="str">
        <f>IF(ISBLANK(INDEX('Policy Characteristics'!E:E,MATCH($C1159,'Policy Characteristics'!$C:$C,0))),"",INDEX('Policy Characteristics'!E:E,MATCH($C1159,'Policy Characteristics'!$C:$C,0)))</f>
        <v>RnD industry capital cost reduction</v>
      </c>
      <c r="L1159" s="237">
        <f>IF(ISBLANK(INDEX('Policy Characteristics'!F:F,MATCH($C1159,'Policy Characteristics'!$C:$C,0))),"",INDEX('Policy Characteristics'!F:F,MATCH($C1159,'Policy Characteristics'!$C:$C,0)))</f>
        <v>0</v>
      </c>
      <c r="M1159" s="237">
        <f>IF(ISBLANK(INDEX('Policy Characteristics'!G:G,MATCH($C1159,'Policy Characteristics'!$C:$C,0))),"",INDEX('Policy Characteristics'!G:G,MATCH($C1159,'Policy Characteristics'!$C:$C,0)))</f>
        <v>0.4</v>
      </c>
      <c r="N1159" s="237">
        <f>IF(ISBLANK(INDEX('Policy Characteristics'!H:H,MATCH($C1159,'Policy Characteristics'!$C:$C,0))),"",INDEX('Policy Characteristics'!H:H,MATCH($C1159,'Policy Characteristics'!$C:$C,0)))</f>
        <v>0.01</v>
      </c>
      <c r="O1159" s="293" t="str">
        <f>IF(ISBLANK(INDEX('Policy Characteristics'!I:I,MATCH($C1159,'Policy Characteristics'!$C:$C,0))),"",INDEX('Policy Characteristics'!I:I,MATCH($C1159,'Policy Characteristics'!$C:$C,0)))</f>
        <v>% reduction in cost</v>
      </c>
      <c r="P1159" s="293"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293" t="str">
        <f>IF(ISBLANK(INDEX('Policy Characteristics'!K:K,MATCH($C1159,'Policy Characteristics'!$C:$C,0))),"",INDEX('Policy Characteristics'!K:K,MATCH($C1159,'Policy Characteristics'!$C:$C,0)))</f>
        <v>architectural-design.html#rnd</v>
      </c>
      <c r="R1159" s="293" t="str">
        <f>IF(ISBLANK(INDEX('Policy Characteristics'!L:L,MATCH($C1159,'Policy Characteristics'!$C:$C,0))),"",INDEX('Policy Characteristics'!L:L,MATCH($C1159,'Policy Characteristics'!$C:$C,0)))</f>
        <v>research-and-development.html</v>
      </c>
    </row>
    <row r="1160" spans="1:18" x14ac:dyDescent="0.25">
      <c r="A1160" s="293" t="str">
        <f>IF(ISBLANK(INDEX('Policy Characteristics'!A:A,MATCH($C1160,'Policy Characteristics'!$C:$C,0))),"",INDEX('Policy Characteristics'!A:A,MATCH($C1160,'Policy Characteristics'!$C:$C,0)))</f>
        <v>Research and Development</v>
      </c>
      <c r="B1160" s="294" t="str">
        <f>IF(ISBLANK(INDEX('Policy Characteristics'!B:B,MATCH($C1160,'Policy Characteristics'!$C:$C,0))),"",INDEX('Policy Characteristics'!B:B,MATCH($C1160,'Policy Characteristics'!$C:$C,0)))</f>
        <v>Capital Cost Reduction</v>
      </c>
      <c r="C1160" s="293" t="str">
        <f t="shared" si="61"/>
        <v>RnD Industry Capital Cost Perc Reduction</v>
      </c>
      <c r="D1160" t="s">
        <v>759</v>
      </c>
      <c r="E1160" s="298"/>
      <c r="F1160" s="299" t="s">
        <v>896</v>
      </c>
      <c r="G1160" s="298"/>
      <c r="H1160" s="20">
        <v>1471</v>
      </c>
      <c r="I1160" s="295" t="s">
        <v>650</v>
      </c>
      <c r="J1160" s="296" t="str">
        <f>IF(ISBLANK(INDEX('Policy Characteristics'!D:D,MATCH($C1160,'Policy Characteristics'!$C:$C,0))),"",INDEX('Policy Characteristics'!D:D,MATCH($C1160,'Policy Characteristics'!$C:$C,0)))</f>
        <v>R&amp;D Capital Cost Reductions</v>
      </c>
      <c r="K1160" s="293" t="str">
        <f>IF(ISBLANK(INDEX('Policy Characteristics'!E:E,MATCH($C1160,'Policy Characteristics'!$C:$C,0))),"",INDEX('Policy Characteristics'!E:E,MATCH($C1160,'Policy Characteristics'!$C:$C,0)))</f>
        <v>RnD industry capital cost reduction</v>
      </c>
      <c r="L1160" s="237">
        <f>IF(ISBLANK(INDEX('Policy Characteristics'!F:F,MATCH($C1160,'Policy Characteristics'!$C:$C,0))),"",INDEX('Policy Characteristics'!F:F,MATCH($C1160,'Policy Characteristics'!$C:$C,0)))</f>
        <v>0</v>
      </c>
      <c r="M1160" s="237">
        <f>IF(ISBLANK(INDEX('Policy Characteristics'!G:G,MATCH($C1160,'Policy Characteristics'!$C:$C,0))),"",INDEX('Policy Characteristics'!G:G,MATCH($C1160,'Policy Characteristics'!$C:$C,0)))</f>
        <v>0.4</v>
      </c>
      <c r="N1160" s="237">
        <f>IF(ISBLANK(INDEX('Policy Characteristics'!H:H,MATCH($C1160,'Policy Characteristics'!$C:$C,0))),"",INDEX('Policy Characteristics'!H:H,MATCH($C1160,'Policy Characteristics'!$C:$C,0)))</f>
        <v>0.01</v>
      </c>
      <c r="O1160" s="293" t="str">
        <f>IF(ISBLANK(INDEX('Policy Characteristics'!I:I,MATCH($C1160,'Policy Characteristics'!$C:$C,0))),"",INDEX('Policy Characteristics'!I:I,MATCH($C1160,'Policy Characteristics'!$C:$C,0)))</f>
        <v>% reduction in cost</v>
      </c>
      <c r="P1160" s="293"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293" t="str">
        <f>IF(ISBLANK(INDEX('Policy Characteristics'!K:K,MATCH($C1160,'Policy Characteristics'!$C:$C,0))),"",INDEX('Policy Characteristics'!K:K,MATCH($C1160,'Policy Characteristics'!$C:$C,0)))</f>
        <v>architectural-design.html#rnd</v>
      </c>
      <c r="R1160" s="293" t="str">
        <f>IF(ISBLANK(INDEX('Policy Characteristics'!L:L,MATCH($C1160,'Policy Characteristics'!$C:$C,0))),"",INDEX('Policy Characteristics'!L:L,MATCH($C1160,'Policy Characteristics'!$C:$C,0)))</f>
        <v>research-and-development.html</v>
      </c>
    </row>
    <row r="1161" spans="1:18" x14ac:dyDescent="0.25">
      <c r="A1161" s="293" t="str">
        <f>IF(ISBLANK(INDEX('Policy Characteristics'!A:A,MATCH($C1161,'Policy Characteristics'!$C:$C,0))),"",INDEX('Policy Characteristics'!A:A,MATCH($C1161,'Policy Characteristics'!$C:$C,0)))</f>
        <v>Research and Development</v>
      </c>
      <c r="B1161" s="294" t="str">
        <f>IF(ISBLANK(INDEX('Policy Characteristics'!B:B,MATCH($C1161,'Policy Characteristics'!$C:$C,0))),"",INDEX('Policy Characteristics'!B:B,MATCH($C1161,'Policy Characteristics'!$C:$C,0)))</f>
        <v>Capital Cost Reduction</v>
      </c>
      <c r="C1161" s="293" t="str">
        <f t="shared" si="61"/>
        <v>RnD Industry Capital Cost Perc Reduction</v>
      </c>
      <c r="D1161" t="s">
        <v>761</v>
      </c>
      <c r="E1161" s="298"/>
      <c r="F1161" s="299" t="s">
        <v>897</v>
      </c>
      <c r="G1161" s="298"/>
      <c r="H1161" s="20">
        <v>1472</v>
      </c>
      <c r="I1161" s="295" t="s">
        <v>650</v>
      </c>
      <c r="J1161" s="296" t="str">
        <f>IF(ISBLANK(INDEX('Policy Characteristics'!D:D,MATCH($C1161,'Policy Characteristics'!$C:$C,0))),"",INDEX('Policy Characteristics'!D:D,MATCH($C1161,'Policy Characteristics'!$C:$C,0)))</f>
        <v>R&amp;D Capital Cost Reductions</v>
      </c>
      <c r="K1161" s="293" t="str">
        <f>IF(ISBLANK(INDEX('Policy Characteristics'!E:E,MATCH($C1161,'Policy Characteristics'!$C:$C,0))),"",INDEX('Policy Characteristics'!E:E,MATCH($C1161,'Policy Characteristics'!$C:$C,0)))</f>
        <v>RnD industry capital cost reduction</v>
      </c>
      <c r="L1161" s="237">
        <f>IF(ISBLANK(INDEX('Policy Characteristics'!F:F,MATCH($C1161,'Policy Characteristics'!$C:$C,0))),"",INDEX('Policy Characteristics'!F:F,MATCH($C1161,'Policy Characteristics'!$C:$C,0)))</f>
        <v>0</v>
      </c>
      <c r="M1161" s="237">
        <f>IF(ISBLANK(INDEX('Policy Characteristics'!G:G,MATCH($C1161,'Policy Characteristics'!$C:$C,0))),"",INDEX('Policy Characteristics'!G:G,MATCH($C1161,'Policy Characteristics'!$C:$C,0)))</f>
        <v>0.4</v>
      </c>
      <c r="N1161" s="237">
        <f>IF(ISBLANK(INDEX('Policy Characteristics'!H:H,MATCH($C1161,'Policy Characteristics'!$C:$C,0))),"",INDEX('Policy Characteristics'!H:H,MATCH($C1161,'Policy Characteristics'!$C:$C,0)))</f>
        <v>0.01</v>
      </c>
      <c r="O1161" s="293" t="str">
        <f>IF(ISBLANK(INDEX('Policy Characteristics'!I:I,MATCH($C1161,'Policy Characteristics'!$C:$C,0))),"",INDEX('Policy Characteristics'!I:I,MATCH($C1161,'Policy Characteristics'!$C:$C,0)))</f>
        <v>% reduction in cost</v>
      </c>
      <c r="P1161" s="293"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293" t="str">
        <f>IF(ISBLANK(INDEX('Policy Characteristics'!K:K,MATCH($C1161,'Policy Characteristics'!$C:$C,0))),"",INDEX('Policy Characteristics'!K:K,MATCH($C1161,'Policy Characteristics'!$C:$C,0)))</f>
        <v>architectural-design.html#rnd</v>
      </c>
      <c r="R1161" s="293" t="str">
        <f>IF(ISBLANK(INDEX('Policy Characteristics'!L:L,MATCH($C1161,'Policy Characteristics'!$C:$C,0))),"",INDEX('Policy Characteristics'!L:L,MATCH($C1161,'Policy Characteristics'!$C:$C,0)))</f>
        <v>research-and-development.html</v>
      </c>
    </row>
    <row r="1162" spans="1:18" x14ac:dyDescent="0.25">
      <c r="A1162" s="293" t="str">
        <f>IF(ISBLANK(INDEX('Policy Characteristics'!A:A,MATCH($C1162,'Policy Characteristics'!$C:$C,0))),"",INDEX('Policy Characteristics'!A:A,MATCH($C1162,'Policy Characteristics'!$C:$C,0)))</f>
        <v>Research and Development</v>
      </c>
      <c r="B1162" s="294" t="str">
        <f>IF(ISBLANK(INDEX('Policy Characteristics'!B:B,MATCH($C1162,'Policy Characteristics'!$C:$C,0))),"",INDEX('Policy Characteristics'!B:B,MATCH($C1162,'Policy Characteristics'!$C:$C,0)))</f>
        <v>Capital Cost Reduction</v>
      </c>
      <c r="C1162" s="293" t="str">
        <f t="shared" si="61"/>
        <v>RnD Industry Capital Cost Perc Reduction</v>
      </c>
      <c r="D1162" t="s">
        <v>763</v>
      </c>
      <c r="E1162" s="298"/>
      <c r="F1162" s="299" t="s">
        <v>898</v>
      </c>
      <c r="G1162" s="298"/>
      <c r="H1162" s="20">
        <v>1473</v>
      </c>
      <c r="I1162" s="295" t="s">
        <v>650</v>
      </c>
      <c r="J1162" s="296" t="str">
        <f>IF(ISBLANK(INDEX('Policy Characteristics'!D:D,MATCH($C1162,'Policy Characteristics'!$C:$C,0))),"",INDEX('Policy Characteristics'!D:D,MATCH($C1162,'Policy Characteristics'!$C:$C,0)))</f>
        <v>R&amp;D Capital Cost Reductions</v>
      </c>
      <c r="K1162" s="293" t="str">
        <f>IF(ISBLANK(INDEX('Policy Characteristics'!E:E,MATCH($C1162,'Policy Characteristics'!$C:$C,0))),"",INDEX('Policy Characteristics'!E:E,MATCH($C1162,'Policy Characteristics'!$C:$C,0)))</f>
        <v>RnD industry capital cost reduction</v>
      </c>
      <c r="L1162" s="237">
        <f>IF(ISBLANK(INDEX('Policy Characteristics'!F:F,MATCH($C1162,'Policy Characteristics'!$C:$C,0))),"",INDEX('Policy Characteristics'!F:F,MATCH($C1162,'Policy Characteristics'!$C:$C,0)))</f>
        <v>0</v>
      </c>
      <c r="M1162" s="237">
        <f>IF(ISBLANK(INDEX('Policy Characteristics'!G:G,MATCH($C1162,'Policy Characteristics'!$C:$C,0))),"",INDEX('Policy Characteristics'!G:G,MATCH($C1162,'Policy Characteristics'!$C:$C,0)))</f>
        <v>0.4</v>
      </c>
      <c r="N1162" s="237">
        <f>IF(ISBLANK(INDEX('Policy Characteristics'!H:H,MATCH($C1162,'Policy Characteristics'!$C:$C,0))),"",INDEX('Policy Characteristics'!H:H,MATCH($C1162,'Policy Characteristics'!$C:$C,0)))</f>
        <v>0.01</v>
      </c>
      <c r="O1162" s="293" t="str">
        <f>IF(ISBLANK(INDEX('Policy Characteristics'!I:I,MATCH($C1162,'Policy Characteristics'!$C:$C,0))),"",INDEX('Policy Characteristics'!I:I,MATCH($C1162,'Policy Characteristics'!$C:$C,0)))</f>
        <v>% reduction in cost</v>
      </c>
      <c r="P1162" s="293"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293" t="str">
        <f>IF(ISBLANK(INDEX('Policy Characteristics'!K:K,MATCH($C1162,'Policy Characteristics'!$C:$C,0))),"",INDEX('Policy Characteristics'!K:K,MATCH($C1162,'Policy Characteristics'!$C:$C,0)))</f>
        <v>architectural-design.html#rnd</v>
      </c>
      <c r="R1162" s="293" t="str">
        <f>IF(ISBLANK(INDEX('Policy Characteristics'!L:L,MATCH($C1162,'Policy Characteristics'!$C:$C,0))),"",INDEX('Policy Characteristics'!L:L,MATCH($C1162,'Policy Characteristics'!$C:$C,0)))</f>
        <v>research-and-development.html</v>
      </c>
    </row>
    <row r="1163" spans="1:18" x14ac:dyDescent="0.25">
      <c r="A1163" s="293" t="str">
        <f>IF(ISBLANK(INDEX('Policy Characteristics'!A:A,MATCH($C1163,'Policy Characteristics'!$C:$C,0))),"",INDEX('Policy Characteristics'!A:A,MATCH($C1163,'Policy Characteristics'!$C:$C,0)))</f>
        <v>Research and Development</v>
      </c>
      <c r="B1163" s="294" t="str">
        <f>IF(ISBLANK(INDEX('Policy Characteristics'!B:B,MATCH($C1163,'Policy Characteristics'!$C:$C,0))),"",INDEX('Policy Characteristics'!B:B,MATCH($C1163,'Policy Characteristics'!$C:$C,0)))</f>
        <v>Capital Cost Reduction</v>
      </c>
      <c r="C1163" s="293" t="str">
        <f t="shared" si="61"/>
        <v>RnD Industry Capital Cost Perc Reduction</v>
      </c>
      <c r="D1163" t="s">
        <v>765</v>
      </c>
      <c r="E1163" s="298"/>
      <c r="F1163" s="299" t="s">
        <v>899</v>
      </c>
      <c r="G1163" s="298"/>
      <c r="H1163" s="20">
        <v>1474</v>
      </c>
      <c r="I1163" s="295" t="s">
        <v>650</v>
      </c>
      <c r="J1163" s="296" t="str">
        <f>IF(ISBLANK(INDEX('Policy Characteristics'!D:D,MATCH($C1163,'Policy Characteristics'!$C:$C,0))),"",INDEX('Policy Characteristics'!D:D,MATCH($C1163,'Policy Characteristics'!$C:$C,0)))</f>
        <v>R&amp;D Capital Cost Reductions</v>
      </c>
      <c r="K1163" s="293" t="str">
        <f>IF(ISBLANK(INDEX('Policy Characteristics'!E:E,MATCH($C1163,'Policy Characteristics'!$C:$C,0))),"",INDEX('Policy Characteristics'!E:E,MATCH($C1163,'Policy Characteristics'!$C:$C,0)))</f>
        <v>RnD industry capital cost reduction</v>
      </c>
      <c r="L1163" s="237">
        <f>IF(ISBLANK(INDEX('Policy Characteristics'!F:F,MATCH($C1163,'Policy Characteristics'!$C:$C,0))),"",INDEX('Policy Characteristics'!F:F,MATCH($C1163,'Policy Characteristics'!$C:$C,0)))</f>
        <v>0</v>
      </c>
      <c r="M1163" s="237">
        <f>IF(ISBLANK(INDEX('Policy Characteristics'!G:G,MATCH($C1163,'Policy Characteristics'!$C:$C,0))),"",INDEX('Policy Characteristics'!G:G,MATCH($C1163,'Policy Characteristics'!$C:$C,0)))</f>
        <v>0.4</v>
      </c>
      <c r="N1163" s="237">
        <f>IF(ISBLANK(INDEX('Policy Characteristics'!H:H,MATCH($C1163,'Policy Characteristics'!$C:$C,0))),"",INDEX('Policy Characteristics'!H:H,MATCH($C1163,'Policy Characteristics'!$C:$C,0)))</f>
        <v>0.01</v>
      </c>
      <c r="O1163" s="293" t="str">
        <f>IF(ISBLANK(INDEX('Policy Characteristics'!I:I,MATCH($C1163,'Policy Characteristics'!$C:$C,0))),"",INDEX('Policy Characteristics'!I:I,MATCH($C1163,'Policy Characteristics'!$C:$C,0)))</f>
        <v>% reduction in cost</v>
      </c>
      <c r="P1163" s="293"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293" t="str">
        <f>IF(ISBLANK(INDEX('Policy Characteristics'!K:K,MATCH($C1163,'Policy Characteristics'!$C:$C,0))),"",INDEX('Policy Characteristics'!K:K,MATCH($C1163,'Policy Characteristics'!$C:$C,0)))</f>
        <v>architectural-design.html#rnd</v>
      </c>
      <c r="R1163" s="293" t="str">
        <f>IF(ISBLANK(INDEX('Policy Characteristics'!L:L,MATCH($C1163,'Policy Characteristics'!$C:$C,0))),"",INDEX('Policy Characteristics'!L:L,MATCH($C1163,'Policy Characteristics'!$C:$C,0)))</f>
        <v>research-and-development.html</v>
      </c>
    </row>
    <row r="1164" spans="1:18" x14ac:dyDescent="0.25">
      <c r="A1164" s="293" t="str">
        <f>IF(ISBLANK(INDEX('Policy Characteristics'!A:A,MATCH($C1164,'Policy Characteristics'!$C:$C,0))),"",INDEX('Policy Characteristics'!A:A,MATCH($C1164,'Policy Characteristics'!$C:$C,0)))</f>
        <v>Research and Development</v>
      </c>
      <c r="B1164" s="294" t="str">
        <f>IF(ISBLANK(INDEX('Policy Characteristics'!B:B,MATCH($C1164,'Policy Characteristics'!$C:$C,0))),"",INDEX('Policy Characteristics'!B:B,MATCH($C1164,'Policy Characteristics'!$C:$C,0)))</f>
        <v>Capital Cost Reduction</v>
      </c>
      <c r="C1164" s="293" t="str">
        <f t="shared" si="61"/>
        <v>RnD Industry Capital Cost Perc Reduction</v>
      </c>
      <c r="D1164" t="s">
        <v>767</v>
      </c>
      <c r="E1164" s="298"/>
      <c r="F1164" s="299" t="s">
        <v>900</v>
      </c>
      <c r="G1164" s="298"/>
      <c r="H1164" s="20">
        <v>1475</v>
      </c>
      <c r="I1164" s="295" t="s">
        <v>650</v>
      </c>
      <c r="J1164" s="296" t="str">
        <f>IF(ISBLANK(INDEX('Policy Characteristics'!D:D,MATCH($C1164,'Policy Characteristics'!$C:$C,0))),"",INDEX('Policy Characteristics'!D:D,MATCH($C1164,'Policy Characteristics'!$C:$C,0)))</f>
        <v>R&amp;D Capital Cost Reductions</v>
      </c>
      <c r="K1164" s="293" t="str">
        <f>IF(ISBLANK(INDEX('Policy Characteristics'!E:E,MATCH($C1164,'Policy Characteristics'!$C:$C,0))),"",INDEX('Policy Characteristics'!E:E,MATCH($C1164,'Policy Characteristics'!$C:$C,0)))</f>
        <v>RnD industry capital cost reduction</v>
      </c>
      <c r="L1164" s="237">
        <f>IF(ISBLANK(INDEX('Policy Characteristics'!F:F,MATCH($C1164,'Policy Characteristics'!$C:$C,0))),"",INDEX('Policy Characteristics'!F:F,MATCH($C1164,'Policy Characteristics'!$C:$C,0)))</f>
        <v>0</v>
      </c>
      <c r="M1164" s="237">
        <f>IF(ISBLANK(INDEX('Policy Characteristics'!G:G,MATCH($C1164,'Policy Characteristics'!$C:$C,0))),"",INDEX('Policy Characteristics'!G:G,MATCH($C1164,'Policy Characteristics'!$C:$C,0)))</f>
        <v>0.4</v>
      </c>
      <c r="N1164" s="237">
        <f>IF(ISBLANK(INDEX('Policy Characteristics'!H:H,MATCH($C1164,'Policy Characteristics'!$C:$C,0))),"",INDEX('Policy Characteristics'!H:H,MATCH($C1164,'Policy Characteristics'!$C:$C,0)))</f>
        <v>0.01</v>
      </c>
      <c r="O1164" s="293" t="str">
        <f>IF(ISBLANK(INDEX('Policy Characteristics'!I:I,MATCH($C1164,'Policy Characteristics'!$C:$C,0))),"",INDEX('Policy Characteristics'!I:I,MATCH($C1164,'Policy Characteristics'!$C:$C,0)))</f>
        <v>% reduction in cost</v>
      </c>
      <c r="P1164" s="293"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293" t="str">
        <f>IF(ISBLANK(INDEX('Policy Characteristics'!K:K,MATCH($C1164,'Policy Characteristics'!$C:$C,0))),"",INDEX('Policy Characteristics'!K:K,MATCH($C1164,'Policy Characteristics'!$C:$C,0)))</f>
        <v>architectural-design.html#rnd</v>
      </c>
      <c r="R1164" s="293" t="str">
        <f>IF(ISBLANK(INDEX('Policy Characteristics'!L:L,MATCH($C1164,'Policy Characteristics'!$C:$C,0))),"",INDEX('Policy Characteristics'!L:L,MATCH($C1164,'Policy Characteristics'!$C:$C,0)))</f>
        <v>research-and-development.html</v>
      </c>
    </row>
    <row r="1165" spans="1:18" x14ac:dyDescent="0.25">
      <c r="A1165" s="293" t="str">
        <f>IF(ISBLANK(INDEX('Policy Characteristics'!A:A,MATCH($C1165,'Policy Characteristics'!$C:$C,0))),"",INDEX('Policy Characteristics'!A:A,MATCH($C1165,'Policy Characteristics'!$C:$C,0)))</f>
        <v>Research and Development</v>
      </c>
      <c r="B1165" s="294" t="str">
        <f>IF(ISBLANK(INDEX('Policy Characteristics'!B:B,MATCH($C1165,'Policy Characteristics'!$C:$C,0))),"",INDEX('Policy Characteristics'!B:B,MATCH($C1165,'Policy Characteristics'!$C:$C,0)))</f>
        <v>Capital Cost Reduction</v>
      </c>
      <c r="C1165" s="293" t="str">
        <f t="shared" si="61"/>
        <v>RnD Industry Capital Cost Perc Reduction</v>
      </c>
      <c r="D1165" t="s">
        <v>769</v>
      </c>
      <c r="E1165" s="298"/>
      <c r="F1165" s="299" t="s">
        <v>901</v>
      </c>
      <c r="G1165" s="298"/>
      <c r="H1165" s="20">
        <v>1476</v>
      </c>
      <c r="I1165" s="295" t="s">
        <v>650</v>
      </c>
      <c r="J1165" s="296" t="str">
        <f>IF(ISBLANK(INDEX('Policy Characteristics'!D:D,MATCH($C1165,'Policy Characteristics'!$C:$C,0))),"",INDEX('Policy Characteristics'!D:D,MATCH($C1165,'Policy Characteristics'!$C:$C,0)))</f>
        <v>R&amp;D Capital Cost Reductions</v>
      </c>
      <c r="K1165" s="293" t="str">
        <f>IF(ISBLANK(INDEX('Policy Characteristics'!E:E,MATCH($C1165,'Policy Characteristics'!$C:$C,0))),"",INDEX('Policy Characteristics'!E:E,MATCH($C1165,'Policy Characteristics'!$C:$C,0)))</f>
        <v>RnD industry capital cost reduction</v>
      </c>
      <c r="L1165" s="237">
        <f>IF(ISBLANK(INDEX('Policy Characteristics'!F:F,MATCH($C1165,'Policy Characteristics'!$C:$C,0))),"",INDEX('Policy Characteristics'!F:F,MATCH($C1165,'Policy Characteristics'!$C:$C,0)))</f>
        <v>0</v>
      </c>
      <c r="M1165" s="237">
        <f>IF(ISBLANK(INDEX('Policy Characteristics'!G:G,MATCH($C1165,'Policy Characteristics'!$C:$C,0))),"",INDEX('Policy Characteristics'!G:G,MATCH($C1165,'Policy Characteristics'!$C:$C,0)))</f>
        <v>0.4</v>
      </c>
      <c r="N1165" s="237">
        <f>IF(ISBLANK(INDEX('Policy Characteristics'!H:H,MATCH($C1165,'Policy Characteristics'!$C:$C,0))),"",INDEX('Policy Characteristics'!H:H,MATCH($C1165,'Policy Characteristics'!$C:$C,0)))</f>
        <v>0.01</v>
      </c>
      <c r="O1165" s="293" t="str">
        <f>IF(ISBLANK(INDEX('Policy Characteristics'!I:I,MATCH($C1165,'Policy Characteristics'!$C:$C,0))),"",INDEX('Policy Characteristics'!I:I,MATCH($C1165,'Policy Characteristics'!$C:$C,0)))</f>
        <v>% reduction in cost</v>
      </c>
      <c r="P1165" s="293"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293" t="str">
        <f>IF(ISBLANK(INDEX('Policy Characteristics'!K:K,MATCH($C1165,'Policy Characteristics'!$C:$C,0))),"",INDEX('Policy Characteristics'!K:K,MATCH($C1165,'Policy Characteristics'!$C:$C,0)))</f>
        <v>architectural-design.html#rnd</v>
      </c>
      <c r="R1165" s="293" t="str">
        <f>IF(ISBLANK(INDEX('Policy Characteristics'!L:L,MATCH($C1165,'Policy Characteristics'!$C:$C,0))),"",INDEX('Policy Characteristics'!L:L,MATCH($C1165,'Policy Characteristics'!$C:$C,0)))</f>
        <v>research-and-development.html</v>
      </c>
    </row>
    <row r="1166" spans="1:18" x14ac:dyDescent="0.25">
      <c r="A1166" s="293" t="str">
        <f>IF(ISBLANK(INDEX('Policy Characteristics'!A:A,MATCH($C1166,'Policy Characteristics'!$C:$C,0))),"",INDEX('Policy Characteristics'!A:A,MATCH($C1166,'Policy Characteristics'!$C:$C,0)))</f>
        <v>Research and Development</v>
      </c>
      <c r="B1166" s="294" t="str">
        <f>IF(ISBLANK(INDEX('Policy Characteristics'!B:B,MATCH($C1166,'Policy Characteristics'!$C:$C,0))),"",INDEX('Policy Characteristics'!B:B,MATCH($C1166,'Policy Characteristics'!$C:$C,0)))</f>
        <v>Capital Cost Reduction</v>
      </c>
      <c r="C1166" s="293" t="str">
        <f t="shared" si="61"/>
        <v>RnD Industry Capital Cost Perc Reduction</v>
      </c>
      <c r="D1166" t="s">
        <v>771</v>
      </c>
      <c r="E1166" s="298"/>
      <c r="F1166" s="299" t="s">
        <v>902</v>
      </c>
      <c r="G1166" s="298"/>
      <c r="H1166" s="20">
        <v>1477</v>
      </c>
      <c r="I1166" s="295" t="s">
        <v>650</v>
      </c>
      <c r="J1166" s="296" t="str">
        <f>IF(ISBLANK(INDEX('Policy Characteristics'!D:D,MATCH($C1166,'Policy Characteristics'!$C:$C,0))),"",INDEX('Policy Characteristics'!D:D,MATCH($C1166,'Policy Characteristics'!$C:$C,0)))</f>
        <v>R&amp;D Capital Cost Reductions</v>
      </c>
      <c r="K1166" s="293" t="str">
        <f>IF(ISBLANK(INDEX('Policy Characteristics'!E:E,MATCH($C1166,'Policy Characteristics'!$C:$C,0))),"",INDEX('Policy Characteristics'!E:E,MATCH($C1166,'Policy Characteristics'!$C:$C,0)))</f>
        <v>RnD industry capital cost reduction</v>
      </c>
      <c r="L1166" s="237">
        <f>IF(ISBLANK(INDEX('Policy Characteristics'!F:F,MATCH($C1166,'Policy Characteristics'!$C:$C,0))),"",INDEX('Policy Characteristics'!F:F,MATCH($C1166,'Policy Characteristics'!$C:$C,0)))</f>
        <v>0</v>
      </c>
      <c r="M1166" s="237">
        <f>IF(ISBLANK(INDEX('Policy Characteristics'!G:G,MATCH($C1166,'Policy Characteristics'!$C:$C,0))),"",INDEX('Policy Characteristics'!G:G,MATCH($C1166,'Policy Characteristics'!$C:$C,0)))</f>
        <v>0.4</v>
      </c>
      <c r="N1166" s="237">
        <f>IF(ISBLANK(INDEX('Policy Characteristics'!H:H,MATCH($C1166,'Policy Characteristics'!$C:$C,0))),"",INDEX('Policy Characteristics'!H:H,MATCH($C1166,'Policy Characteristics'!$C:$C,0)))</f>
        <v>0.01</v>
      </c>
      <c r="O1166" s="293" t="str">
        <f>IF(ISBLANK(INDEX('Policy Characteristics'!I:I,MATCH($C1166,'Policy Characteristics'!$C:$C,0))),"",INDEX('Policy Characteristics'!I:I,MATCH($C1166,'Policy Characteristics'!$C:$C,0)))</f>
        <v>% reduction in cost</v>
      </c>
      <c r="P1166" s="293"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293" t="str">
        <f>IF(ISBLANK(INDEX('Policy Characteristics'!K:K,MATCH($C1166,'Policy Characteristics'!$C:$C,0))),"",INDEX('Policy Characteristics'!K:K,MATCH($C1166,'Policy Characteristics'!$C:$C,0)))</f>
        <v>architectural-design.html#rnd</v>
      </c>
      <c r="R1166" s="293" t="str">
        <f>IF(ISBLANK(INDEX('Policy Characteristics'!L:L,MATCH($C1166,'Policy Characteristics'!$C:$C,0))),"",INDEX('Policy Characteristics'!L:L,MATCH($C1166,'Policy Characteristics'!$C:$C,0)))</f>
        <v>research-and-development.html</v>
      </c>
    </row>
    <row r="1167" spans="1:18" x14ac:dyDescent="0.25">
      <c r="A1167" s="293" t="str">
        <f>IF(ISBLANK(INDEX('Policy Characteristics'!A:A,MATCH($C1167,'Policy Characteristics'!$C:$C,0))),"",INDEX('Policy Characteristics'!A:A,MATCH($C1167,'Policy Characteristics'!$C:$C,0)))</f>
        <v>Research and Development</v>
      </c>
      <c r="B1167" s="294" t="str">
        <f>IF(ISBLANK(INDEX('Policy Characteristics'!B:B,MATCH($C1167,'Policy Characteristics'!$C:$C,0))),"",INDEX('Policy Characteristics'!B:B,MATCH($C1167,'Policy Characteristics'!$C:$C,0)))</f>
        <v>Capital Cost Reduction</v>
      </c>
      <c r="C1167" s="293" t="str">
        <f t="shared" si="61"/>
        <v>RnD Industry Capital Cost Perc Reduction</v>
      </c>
      <c r="D1167" t="s">
        <v>773</v>
      </c>
      <c r="E1167" s="298"/>
      <c r="F1167" s="299" t="s">
        <v>903</v>
      </c>
      <c r="G1167" s="298"/>
      <c r="H1167" s="20">
        <v>1478</v>
      </c>
      <c r="I1167" s="295" t="s">
        <v>650</v>
      </c>
      <c r="J1167" s="296" t="str">
        <f>IF(ISBLANK(INDEX('Policy Characteristics'!D:D,MATCH($C1167,'Policy Characteristics'!$C:$C,0))),"",INDEX('Policy Characteristics'!D:D,MATCH($C1167,'Policy Characteristics'!$C:$C,0)))</f>
        <v>R&amp;D Capital Cost Reductions</v>
      </c>
      <c r="K1167" s="293" t="str">
        <f>IF(ISBLANK(INDEX('Policy Characteristics'!E:E,MATCH($C1167,'Policy Characteristics'!$C:$C,0))),"",INDEX('Policy Characteristics'!E:E,MATCH($C1167,'Policy Characteristics'!$C:$C,0)))</f>
        <v>RnD industry capital cost reduction</v>
      </c>
      <c r="L1167" s="237">
        <f>IF(ISBLANK(INDEX('Policy Characteristics'!F:F,MATCH($C1167,'Policy Characteristics'!$C:$C,0))),"",INDEX('Policy Characteristics'!F:F,MATCH($C1167,'Policy Characteristics'!$C:$C,0)))</f>
        <v>0</v>
      </c>
      <c r="M1167" s="237">
        <f>IF(ISBLANK(INDEX('Policy Characteristics'!G:G,MATCH($C1167,'Policy Characteristics'!$C:$C,0))),"",INDEX('Policy Characteristics'!G:G,MATCH($C1167,'Policy Characteristics'!$C:$C,0)))</f>
        <v>0.4</v>
      </c>
      <c r="N1167" s="237">
        <f>IF(ISBLANK(INDEX('Policy Characteristics'!H:H,MATCH($C1167,'Policy Characteristics'!$C:$C,0))),"",INDEX('Policy Characteristics'!H:H,MATCH($C1167,'Policy Characteristics'!$C:$C,0)))</f>
        <v>0.01</v>
      </c>
      <c r="O1167" s="293" t="str">
        <f>IF(ISBLANK(INDEX('Policy Characteristics'!I:I,MATCH($C1167,'Policy Characteristics'!$C:$C,0))),"",INDEX('Policy Characteristics'!I:I,MATCH($C1167,'Policy Characteristics'!$C:$C,0)))</f>
        <v>% reduction in cost</v>
      </c>
      <c r="P1167" s="293"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293" t="str">
        <f>IF(ISBLANK(INDEX('Policy Characteristics'!K:K,MATCH($C1167,'Policy Characteristics'!$C:$C,0))),"",INDEX('Policy Characteristics'!K:K,MATCH($C1167,'Policy Characteristics'!$C:$C,0)))</f>
        <v>architectural-design.html#rnd</v>
      </c>
      <c r="R1167" s="293" t="str">
        <f>IF(ISBLANK(INDEX('Policy Characteristics'!L:L,MATCH($C1167,'Policy Characteristics'!$C:$C,0))),"",INDEX('Policy Characteristics'!L:L,MATCH($C1167,'Policy Characteristics'!$C:$C,0)))</f>
        <v>research-and-development.html</v>
      </c>
    </row>
    <row r="1168" spans="1:18" x14ac:dyDescent="0.25">
      <c r="A1168" s="293" t="str">
        <f>IF(ISBLANK(INDEX('Policy Characteristics'!A:A,MATCH($C1168,'Policy Characteristics'!$C:$C,0))),"",INDEX('Policy Characteristics'!A:A,MATCH($C1168,'Policy Characteristics'!$C:$C,0)))</f>
        <v>Research and Development</v>
      </c>
      <c r="B1168" s="294" t="str">
        <f>IF(ISBLANK(INDEX('Policy Characteristics'!B:B,MATCH($C1168,'Policy Characteristics'!$C:$C,0))),"",INDEX('Policy Characteristics'!B:B,MATCH($C1168,'Policy Characteristics'!$C:$C,0)))</f>
        <v>Capital Cost Reduction</v>
      </c>
      <c r="C1168" s="293" t="str">
        <f t="shared" si="61"/>
        <v>RnD Industry Capital Cost Perc Reduction</v>
      </c>
      <c r="D1168" t="s">
        <v>775</v>
      </c>
      <c r="E1168" s="298"/>
      <c r="F1168" s="299" t="s">
        <v>904</v>
      </c>
      <c r="G1168" s="298"/>
      <c r="H1168" s="20">
        <v>1479</v>
      </c>
      <c r="I1168" s="295" t="s">
        <v>650</v>
      </c>
      <c r="J1168" s="296" t="str">
        <f>IF(ISBLANK(INDEX('Policy Characteristics'!D:D,MATCH($C1168,'Policy Characteristics'!$C:$C,0))),"",INDEX('Policy Characteristics'!D:D,MATCH($C1168,'Policy Characteristics'!$C:$C,0)))</f>
        <v>R&amp;D Capital Cost Reductions</v>
      </c>
      <c r="K1168" s="293" t="str">
        <f>IF(ISBLANK(INDEX('Policy Characteristics'!E:E,MATCH($C1168,'Policy Characteristics'!$C:$C,0))),"",INDEX('Policy Characteristics'!E:E,MATCH($C1168,'Policy Characteristics'!$C:$C,0)))</f>
        <v>RnD industry capital cost reduction</v>
      </c>
      <c r="L1168" s="237">
        <f>IF(ISBLANK(INDEX('Policy Characteristics'!F:F,MATCH($C1168,'Policy Characteristics'!$C:$C,0))),"",INDEX('Policy Characteristics'!F:F,MATCH($C1168,'Policy Characteristics'!$C:$C,0)))</f>
        <v>0</v>
      </c>
      <c r="M1168" s="237">
        <f>IF(ISBLANK(INDEX('Policy Characteristics'!G:G,MATCH($C1168,'Policy Characteristics'!$C:$C,0))),"",INDEX('Policy Characteristics'!G:G,MATCH($C1168,'Policy Characteristics'!$C:$C,0)))</f>
        <v>0.4</v>
      </c>
      <c r="N1168" s="237">
        <f>IF(ISBLANK(INDEX('Policy Characteristics'!H:H,MATCH($C1168,'Policy Characteristics'!$C:$C,0))),"",INDEX('Policy Characteristics'!H:H,MATCH($C1168,'Policy Characteristics'!$C:$C,0)))</f>
        <v>0.01</v>
      </c>
      <c r="O1168" s="293" t="str">
        <f>IF(ISBLANK(INDEX('Policy Characteristics'!I:I,MATCH($C1168,'Policy Characteristics'!$C:$C,0))),"",INDEX('Policy Characteristics'!I:I,MATCH($C1168,'Policy Characteristics'!$C:$C,0)))</f>
        <v>% reduction in cost</v>
      </c>
      <c r="P1168" s="293"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293" t="str">
        <f>IF(ISBLANK(INDEX('Policy Characteristics'!K:K,MATCH($C1168,'Policy Characteristics'!$C:$C,0))),"",INDEX('Policy Characteristics'!K:K,MATCH($C1168,'Policy Characteristics'!$C:$C,0)))</f>
        <v>architectural-design.html#rnd</v>
      </c>
      <c r="R1168" s="293" t="str">
        <f>IF(ISBLANK(INDEX('Policy Characteristics'!L:L,MATCH($C1168,'Policy Characteristics'!$C:$C,0))),"",INDEX('Policy Characteristics'!L:L,MATCH($C1168,'Policy Characteristics'!$C:$C,0)))</f>
        <v>research-and-development.html</v>
      </c>
    </row>
    <row r="1169" spans="1:18" x14ac:dyDescent="0.25">
      <c r="A1169" s="293" t="str">
        <f>IF(ISBLANK(INDEX('Policy Characteristics'!A:A,MATCH($C1169,'Policy Characteristics'!$C:$C,0))),"",INDEX('Policy Characteristics'!A:A,MATCH($C1169,'Policy Characteristics'!$C:$C,0)))</f>
        <v>Research and Development</v>
      </c>
      <c r="B1169" s="294" t="str">
        <f>IF(ISBLANK(INDEX('Policy Characteristics'!B:B,MATCH($C1169,'Policy Characteristics'!$C:$C,0))),"",INDEX('Policy Characteristics'!B:B,MATCH($C1169,'Policy Characteristics'!$C:$C,0)))</f>
        <v>Capital Cost Reduction</v>
      </c>
      <c r="C1169" s="293" t="str">
        <f t="shared" si="61"/>
        <v>RnD Industry Capital Cost Perc Reduction</v>
      </c>
      <c r="D1169" t="s">
        <v>777</v>
      </c>
      <c r="E1169" s="298"/>
      <c r="F1169" s="299" t="s">
        <v>905</v>
      </c>
      <c r="G1169" s="298"/>
      <c r="H1169" s="20">
        <v>1480</v>
      </c>
      <c r="I1169" s="295" t="s">
        <v>650</v>
      </c>
      <c r="J1169" s="296" t="str">
        <f>IF(ISBLANK(INDEX('Policy Characteristics'!D:D,MATCH($C1169,'Policy Characteristics'!$C:$C,0))),"",INDEX('Policy Characteristics'!D:D,MATCH($C1169,'Policy Characteristics'!$C:$C,0)))</f>
        <v>R&amp;D Capital Cost Reductions</v>
      </c>
      <c r="K1169" s="293" t="str">
        <f>IF(ISBLANK(INDEX('Policy Characteristics'!E:E,MATCH($C1169,'Policy Characteristics'!$C:$C,0))),"",INDEX('Policy Characteristics'!E:E,MATCH($C1169,'Policy Characteristics'!$C:$C,0)))</f>
        <v>RnD industry capital cost reduction</v>
      </c>
      <c r="L1169" s="237">
        <f>IF(ISBLANK(INDEX('Policy Characteristics'!F:F,MATCH($C1169,'Policy Characteristics'!$C:$C,0))),"",INDEX('Policy Characteristics'!F:F,MATCH($C1169,'Policy Characteristics'!$C:$C,0)))</f>
        <v>0</v>
      </c>
      <c r="M1169" s="237">
        <f>IF(ISBLANK(INDEX('Policy Characteristics'!G:G,MATCH($C1169,'Policy Characteristics'!$C:$C,0))),"",INDEX('Policy Characteristics'!G:G,MATCH($C1169,'Policy Characteristics'!$C:$C,0)))</f>
        <v>0.4</v>
      </c>
      <c r="N1169" s="237">
        <f>IF(ISBLANK(INDEX('Policy Characteristics'!H:H,MATCH($C1169,'Policy Characteristics'!$C:$C,0))),"",INDEX('Policy Characteristics'!H:H,MATCH($C1169,'Policy Characteristics'!$C:$C,0)))</f>
        <v>0.01</v>
      </c>
      <c r="O1169" s="293" t="str">
        <f>IF(ISBLANK(INDEX('Policy Characteristics'!I:I,MATCH($C1169,'Policy Characteristics'!$C:$C,0))),"",INDEX('Policy Characteristics'!I:I,MATCH($C1169,'Policy Characteristics'!$C:$C,0)))</f>
        <v>% reduction in cost</v>
      </c>
      <c r="P1169" s="293"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293" t="str">
        <f>IF(ISBLANK(INDEX('Policy Characteristics'!K:K,MATCH($C1169,'Policy Characteristics'!$C:$C,0))),"",INDEX('Policy Characteristics'!K:K,MATCH($C1169,'Policy Characteristics'!$C:$C,0)))</f>
        <v>architectural-design.html#rnd</v>
      </c>
      <c r="R1169" s="293" t="str">
        <f>IF(ISBLANK(INDEX('Policy Characteristics'!L:L,MATCH($C1169,'Policy Characteristics'!$C:$C,0))),"",INDEX('Policy Characteristics'!L:L,MATCH($C1169,'Policy Characteristics'!$C:$C,0)))</f>
        <v>research-and-development.html</v>
      </c>
    </row>
    <row r="1170" spans="1:18" x14ac:dyDescent="0.25">
      <c r="A1170" s="293" t="str">
        <f>IF(ISBLANK(INDEX('Policy Characteristics'!A:A,MATCH($C1170,'Policy Characteristics'!$C:$C,0))),"",INDEX('Policy Characteristics'!A:A,MATCH($C1170,'Policy Characteristics'!$C:$C,0)))</f>
        <v>Research and Development</v>
      </c>
      <c r="B1170" s="294" t="str">
        <f>IF(ISBLANK(INDEX('Policy Characteristics'!B:B,MATCH($C1170,'Policy Characteristics'!$C:$C,0))),"",INDEX('Policy Characteristics'!B:B,MATCH($C1170,'Policy Characteristics'!$C:$C,0)))</f>
        <v>Capital Cost Reduction</v>
      </c>
      <c r="C1170" s="293" t="str">
        <f t="shared" si="61"/>
        <v>RnD Industry Capital Cost Perc Reduction</v>
      </c>
      <c r="D1170" t="s">
        <v>779</v>
      </c>
      <c r="E1170" s="298"/>
      <c r="F1170" s="299" t="s">
        <v>906</v>
      </c>
      <c r="G1170" s="298"/>
      <c r="H1170" s="20">
        <v>1481</v>
      </c>
      <c r="I1170" s="295" t="s">
        <v>650</v>
      </c>
      <c r="J1170" s="296" t="str">
        <f>IF(ISBLANK(INDEX('Policy Characteristics'!D:D,MATCH($C1170,'Policy Characteristics'!$C:$C,0))),"",INDEX('Policy Characteristics'!D:D,MATCH($C1170,'Policy Characteristics'!$C:$C,0)))</f>
        <v>R&amp;D Capital Cost Reductions</v>
      </c>
      <c r="K1170" s="293" t="str">
        <f>IF(ISBLANK(INDEX('Policy Characteristics'!E:E,MATCH($C1170,'Policy Characteristics'!$C:$C,0))),"",INDEX('Policy Characteristics'!E:E,MATCH($C1170,'Policy Characteristics'!$C:$C,0)))</f>
        <v>RnD industry capital cost reduction</v>
      </c>
      <c r="L1170" s="237">
        <f>IF(ISBLANK(INDEX('Policy Characteristics'!F:F,MATCH($C1170,'Policy Characteristics'!$C:$C,0))),"",INDEX('Policy Characteristics'!F:F,MATCH($C1170,'Policy Characteristics'!$C:$C,0)))</f>
        <v>0</v>
      </c>
      <c r="M1170" s="237">
        <f>IF(ISBLANK(INDEX('Policy Characteristics'!G:G,MATCH($C1170,'Policy Characteristics'!$C:$C,0))),"",INDEX('Policy Characteristics'!G:G,MATCH($C1170,'Policy Characteristics'!$C:$C,0)))</f>
        <v>0.4</v>
      </c>
      <c r="N1170" s="237">
        <f>IF(ISBLANK(INDEX('Policy Characteristics'!H:H,MATCH($C1170,'Policy Characteristics'!$C:$C,0))),"",INDEX('Policy Characteristics'!H:H,MATCH($C1170,'Policy Characteristics'!$C:$C,0)))</f>
        <v>0.01</v>
      </c>
      <c r="O1170" s="293" t="str">
        <f>IF(ISBLANK(INDEX('Policy Characteristics'!I:I,MATCH($C1170,'Policy Characteristics'!$C:$C,0))),"",INDEX('Policy Characteristics'!I:I,MATCH($C1170,'Policy Characteristics'!$C:$C,0)))</f>
        <v>% reduction in cost</v>
      </c>
      <c r="P1170" s="293"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293" t="str">
        <f>IF(ISBLANK(INDEX('Policy Characteristics'!K:K,MATCH($C1170,'Policy Characteristics'!$C:$C,0))),"",INDEX('Policy Characteristics'!K:K,MATCH($C1170,'Policy Characteristics'!$C:$C,0)))</f>
        <v>architectural-design.html#rnd</v>
      </c>
      <c r="R1170" s="293" t="str">
        <f>IF(ISBLANK(INDEX('Policy Characteristics'!L:L,MATCH($C1170,'Policy Characteristics'!$C:$C,0))),"",INDEX('Policy Characteristics'!L:L,MATCH($C1170,'Policy Characteristics'!$C:$C,0)))</f>
        <v>research-and-development.html</v>
      </c>
    </row>
    <row r="1171" spans="1:18" x14ac:dyDescent="0.25">
      <c r="A1171" s="293" t="str">
        <f>IF(ISBLANK(INDEX('Policy Characteristics'!A:A,MATCH($C1171,'Policy Characteristics'!$C:$C,0))),"",INDEX('Policy Characteristics'!A:A,MATCH($C1171,'Policy Characteristics'!$C:$C,0)))</f>
        <v>Research and Development</v>
      </c>
      <c r="B1171" s="294" t="str">
        <f>IF(ISBLANK(INDEX('Policy Characteristics'!B:B,MATCH($C1171,'Policy Characteristics'!$C:$C,0))),"",INDEX('Policy Characteristics'!B:B,MATCH($C1171,'Policy Characteristics'!$C:$C,0)))</f>
        <v>Capital Cost Reduction</v>
      </c>
      <c r="C1171" s="293" t="str">
        <f t="shared" si="61"/>
        <v>RnD Industry Capital Cost Perc Reduction</v>
      </c>
      <c r="D1171" t="s">
        <v>781</v>
      </c>
      <c r="E1171" s="298"/>
      <c r="F1171" s="299" t="s">
        <v>907</v>
      </c>
      <c r="G1171" s="298"/>
      <c r="H1171" s="20">
        <v>1482</v>
      </c>
      <c r="I1171" s="295" t="s">
        <v>650</v>
      </c>
      <c r="J1171" s="296" t="str">
        <f>IF(ISBLANK(INDEX('Policy Characteristics'!D:D,MATCH($C1171,'Policy Characteristics'!$C:$C,0))),"",INDEX('Policy Characteristics'!D:D,MATCH($C1171,'Policy Characteristics'!$C:$C,0)))</f>
        <v>R&amp;D Capital Cost Reductions</v>
      </c>
      <c r="K1171" s="293" t="str">
        <f>IF(ISBLANK(INDEX('Policy Characteristics'!E:E,MATCH($C1171,'Policy Characteristics'!$C:$C,0))),"",INDEX('Policy Characteristics'!E:E,MATCH($C1171,'Policy Characteristics'!$C:$C,0)))</f>
        <v>RnD industry capital cost reduction</v>
      </c>
      <c r="L1171" s="237">
        <f>IF(ISBLANK(INDEX('Policy Characteristics'!F:F,MATCH($C1171,'Policy Characteristics'!$C:$C,0))),"",INDEX('Policy Characteristics'!F:F,MATCH($C1171,'Policy Characteristics'!$C:$C,0)))</f>
        <v>0</v>
      </c>
      <c r="M1171" s="237">
        <f>IF(ISBLANK(INDEX('Policy Characteristics'!G:G,MATCH($C1171,'Policy Characteristics'!$C:$C,0))),"",INDEX('Policy Characteristics'!G:G,MATCH($C1171,'Policy Characteristics'!$C:$C,0)))</f>
        <v>0.4</v>
      </c>
      <c r="N1171" s="237">
        <f>IF(ISBLANK(INDEX('Policy Characteristics'!H:H,MATCH($C1171,'Policy Characteristics'!$C:$C,0))),"",INDEX('Policy Characteristics'!H:H,MATCH($C1171,'Policy Characteristics'!$C:$C,0)))</f>
        <v>0.01</v>
      </c>
      <c r="O1171" s="293" t="str">
        <f>IF(ISBLANK(INDEX('Policy Characteristics'!I:I,MATCH($C1171,'Policy Characteristics'!$C:$C,0))),"",INDEX('Policy Characteristics'!I:I,MATCH($C1171,'Policy Characteristics'!$C:$C,0)))</f>
        <v>% reduction in cost</v>
      </c>
      <c r="P1171" s="293"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293" t="str">
        <f>IF(ISBLANK(INDEX('Policy Characteristics'!K:K,MATCH($C1171,'Policy Characteristics'!$C:$C,0))),"",INDEX('Policy Characteristics'!K:K,MATCH($C1171,'Policy Characteristics'!$C:$C,0)))</f>
        <v>architectural-design.html#rnd</v>
      </c>
      <c r="R1171" s="293" t="str">
        <f>IF(ISBLANK(INDEX('Policy Characteristics'!L:L,MATCH($C1171,'Policy Characteristics'!$C:$C,0))),"",INDEX('Policy Characteristics'!L:L,MATCH($C1171,'Policy Characteristics'!$C:$C,0)))</f>
        <v>research-and-development.html</v>
      </c>
    </row>
    <row r="1172" spans="1:18" x14ac:dyDescent="0.25">
      <c r="A1172" s="293" t="str">
        <f>IF(ISBLANK(INDEX('Policy Characteristics'!A:A,MATCH($C1172,'Policy Characteristics'!$C:$C,0))),"",INDEX('Policy Characteristics'!A:A,MATCH($C1172,'Policy Characteristics'!$C:$C,0)))</f>
        <v>Research and Development</v>
      </c>
      <c r="B1172" s="294" t="str">
        <f>IF(ISBLANK(INDEX('Policy Characteristics'!B:B,MATCH($C1172,'Policy Characteristics'!$C:$C,0))),"",INDEX('Policy Characteristics'!B:B,MATCH($C1172,'Policy Characteristics'!$C:$C,0)))</f>
        <v>Capital Cost Reduction</v>
      </c>
      <c r="C1172" s="293" t="str">
        <f t="shared" si="61"/>
        <v>RnD Industry Capital Cost Perc Reduction</v>
      </c>
      <c r="D1172" t="s">
        <v>783</v>
      </c>
      <c r="E1172" s="298"/>
      <c r="F1172" s="299" t="s">
        <v>908</v>
      </c>
      <c r="G1172" s="298"/>
      <c r="H1172" s="20">
        <v>1483</v>
      </c>
      <c r="I1172" s="295" t="s">
        <v>650</v>
      </c>
      <c r="J1172" s="296" t="str">
        <f>IF(ISBLANK(INDEX('Policy Characteristics'!D:D,MATCH($C1172,'Policy Characteristics'!$C:$C,0))),"",INDEX('Policy Characteristics'!D:D,MATCH($C1172,'Policy Characteristics'!$C:$C,0)))</f>
        <v>R&amp;D Capital Cost Reductions</v>
      </c>
      <c r="K1172" s="293" t="str">
        <f>IF(ISBLANK(INDEX('Policy Characteristics'!E:E,MATCH($C1172,'Policy Characteristics'!$C:$C,0))),"",INDEX('Policy Characteristics'!E:E,MATCH($C1172,'Policy Characteristics'!$C:$C,0)))</f>
        <v>RnD industry capital cost reduction</v>
      </c>
      <c r="L1172" s="237">
        <f>IF(ISBLANK(INDEX('Policy Characteristics'!F:F,MATCH($C1172,'Policy Characteristics'!$C:$C,0))),"",INDEX('Policy Characteristics'!F:F,MATCH($C1172,'Policy Characteristics'!$C:$C,0)))</f>
        <v>0</v>
      </c>
      <c r="M1172" s="237">
        <f>IF(ISBLANK(INDEX('Policy Characteristics'!G:G,MATCH($C1172,'Policy Characteristics'!$C:$C,0))),"",INDEX('Policy Characteristics'!G:G,MATCH($C1172,'Policy Characteristics'!$C:$C,0)))</f>
        <v>0.4</v>
      </c>
      <c r="N1172" s="237">
        <f>IF(ISBLANK(INDEX('Policy Characteristics'!H:H,MATCH($C1172,'Policy Characteristics'!$C:$C,0))),"",INDEX('Policy Characteristics'!H:H,MATCH($C1172,'Policy Characteristics'!$C:$C,0)))</f>
        <v>0.01</v>
      </c>
      <c r="O1172" s="293" t="str">
        <f>IF(ISBLANK(INDEX('Policy Characteristics'!I:I,MATCH($C1172,'Policy Characteristics'!$C:$C,0))),"",INDEX('Policy Characteristics'!I:I,MATCH($C1172,'Policy Characteristics'!$C:$C,0)))</f>
        <v>% reduction in cost</v>
      </c>
      <c r="P1172" s="293"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293" t="str">
        <f>IF(ISBLANK(INDEX('Policy Characteristics'!K:K,MATCH($C1172,'Policy Characteristics'!$C:$C,0))),"",INDEX('Policy Characteristics'!K:K,MATCH($C1172,'Policy Characteristics'!$C:$C,0)))</f>
        <v>architectural-design.html#rnd</v>
      </c>
      <c r="R1172" s="293" t="str">
        <f>IF(ISBLANK(INDEX('Policy Characteristics'!L:L,MATCH($C1172,'Policy Characteristics'!$C:$C,0))),"",INDEX('Policy Characteristics'!L:L,MATCH($C1172,'Policy Characteristics'!$C:$C,0)))</f>
        <v>research-and-development.html</v>
      </c>
    </row>
    <row r="1173" spans="1:18" x14ac:dyDescent="0.25">
      <c r="A1173" s="293" t="str">
        <f>IF(ISBLANK(INDEX('Policy Characteristics'!A:A,MATCH($C1173,'Policy Characteristics'!$C:$C,0))),"",INDEX('Policy Characteristics'!A:A,MATCH($C1173,'Policy Characteristics'!$C:$C,0)))</f>
        <v>Research and Development</v>
      </c>
      <c r="B1173" s="294" t="str">
        <f>IF(ISBLANK(INDEX('Policy Characteristics'!B:B,MATCH($C1173,'Policy Characteristics'!$C:$C,0))),"",INDEX('Policy Characteristics'!B:B,MATCH($C1173,'Policy Characteristics'!$C:$C,0)))</f>
        <v>Capital Cost Reduction</v>
      </c>
      <c r="C1173" s="293" t="str">
        <f t="shared" si="61"/>
        <v>RnD Industry Capital Cost Perc Reduction</v>
      </c>
      <c r="D1173" t="s">
        <v>785</v>
      </c>
      <c r="E1173" s="298"/>
      <c r="F1173" s="299" t="s">
        <v>909</v>
      </c>
      <c r="G1173" s="298"/>
      <c r="H1173" s="20">
        <v>1484</v>
      </c>
      <c r="I1173" s="295" t="s">
        <v>650</v>
      </c>
      <c r="J1173" s="296" t="str">
        <f>IF(ISBLANK(INDEX('Policy Characteristics'!D:D,MATCH($C1173,'Policy Characteristics'!$C:$C,0))),"",INDEX('Policy Characteristics'!D:D,MATCH($C1173,'Policy Characteristics'!$C:$C,0)))</f>
        <v>R&amp;D Capital Cost Reductions</v>
      </c>
      <c r="K1173" s="293" t="str">
        <f>IF(ISBLANK(INDEX('Policy Characteristics'!E:E,MATCH($C1173,'Policy Characteristics'!$C:$C,0))),"",INDEX('Policy Characteristics'!E:E,MATCH($C1173,'Policy Characteristics'!$C:$C,0)))</f>
        <v>RnD industry capital cost reduction</v>
      </c>
      <c r="L1173" s="237">
        <f>IF(ISBLANK(INDEX('Policy Characteristics'!F:F,MATCH($C1173,'Policy Characteristics'!$C:$C,0))),"",INDEX('Policy Characteristics'!F:F,MATCH($C1173,'Policy Characteristics'!$C:$C,0)))</f>
        <v>0</v>
      </c>
      <c r="M1173" s="237">
        <f>IF(ISBLANK(INDEX('Policy Characteristics'!G:G,MATCH($C1173,'Policy Characteristics'!$C:$C,0))),"",INDEX('Policy Characteristics'!G:G,MATCH($C1173,'Policy Characteristics'!$C:$C,0)))</f>
        <v>0.4</v>
      </c>
      <c r="N1173" s="237">
        <f>IF(ISBLANK(INDEX('Policy Characteristics'!H:H,MATCH($C1173,'Policy Characteristics'!$C:$C,0))),"",INDEX('Policy Characteristics'!H:H,MATCH($C1173,'Policy Characteristics'!$C:$C,0)))</f>
        <v>0.01</v>
      </c>
      <c r="O1173" s="293" t="str">
        <f>IF(ISBLANK(INDEX('Policy Characteristics'!I:I,MATCH($C1173,'Policy Characteristics'!$C:$C,0))),"",INDEX('Policy Characteristics'!I:I,MATCH($C1173,'Policy Characteristics'!$C:$C,0)))</f>
        <v>% reduction in cost</v>
      </c>
      <c r="P1173" s="293"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293" t="str">
        <f>IF(ISBLANK(INDEX('Policy Characteristics'!K:K,MATCH($C1173,'Policy Characteristics'!$C:$C,0))),"",INDEX('Policy Characteristics'!K:K,MATCH($C1173,'Policy Characteristics'!$C:$C,0)))</f>
        <v>architectural-design.html#rnd</v>
      </c>
      <c r="R1173" s="293" t="str">
        <f>IF(ISBLANK(INDEX('Policy Characteristics'!L:L,MATCH($C1173,'Policy Characteristics'!$C:$C,0))),"",INDEX('Policy Characteristics'!L:L,MATCH($C1173,'Policy Characteristics'!$C:$C,0)))</f>
        <v>research-and-development.html</v>
      </c>
    </row>
    <row r="1174" spans="1:18" x14ac:dyDescent="0.25">
      <c r="A1174" s="293" t="str">
        <f>IF(ISBLANK(INDEX('Policy Characteristics'!A:A,MATCH($C1174,'Policy Characteristics'!$C:$C,0))),"",INDEX('Policy Characteristics'!A:A,MATCH($C1174,'Policy Characteristics'!$C:$C,0)))</f>
        <v>Research and Development</v>
      </c>
      <c r="B1174" s="294" t="str">
        <f>IF(ISBLANK(INDEX('Policy Characteristics'!B:B,MATCH($C1174,'Policy Characteristics'!$C:$C,0))),"",INDEX('Policy Characteristics'!B:B,MATCH($C1174,'Policy Characteristics'!$C:$C,0)))</f>
        <v>Capital Cost Reduction</v>
      </c>
      <c r="C1174" s="293" t="str">
        <f t="shared" si="61"/>
        <v>RnD Industry Capital Cost Perc Reduction</v>
      </c>
      <c r="D1174" t="s">
        <v>787</v>
      </c>
      <c r="E1174" s="298"/>
      <c r="F1174" s="299" t="s">
        <v>910</v>
      </c>
      <c r="G1174" s="298"/>
      <c r="H1174" s="20">
        <v>1485</v>
      </c>
      <c r="I1174" s="295" t="s">
        <v>650</v>
      </c>
      <c r="J1174" s="296" t="str">
        <f>IF(ISBLANK(INDEX('Policy Characteristics'!D:D,MATCH($C1174,'Policy Characteristics'!$C:$C,0))),"",INDEX('Policy Characteristics'!D:D,MATCH($C1174,'Policy Characteristics'!$C:$C,0)))</f>
        <v>R&amp;D Capital Cost Reductions</v>
      </c>
      <c r="K1174" s="293" t="str">
        <f>IF(ISBLANK(INDEX('Policy Characteristics'!E:E,MATCH($C1174,'Policy Characteristics'!$C:$C,0))),"",INDEX('Policy Characteristics'!E:E,MATCH($C1174,'Policy Characteristics'!$C:$C,0)))</f>
        <v>RnD industry capital cost reduction</v>
      </c>
      <c r="L1174" s="237">
        <f>IF(ISBLANK(INDEX('Policy Characteristics'!F:F,MATCH($C1174,'Policy Characteristics'!$C:$C,0))),"",INDEX('Policy Characteristics'!F:F,MATCH($C1174,'Policy Characteristics'!$C:$C,0)))</f>
        <v>0</v>
      </c>
      <c r="M1174" s="237">
        <f>IF(ISBLANK(INDEX('Policy Characteristics'!G:G,MATCH($C1174,'Policy Characteristics'!$C:$C,0))),"",INDEX('Policy Characteristics'!G:G,MATCH($C1174,'Policy Characteristics'!$C:$C,0)))</f>
        <v>0.4</v>
      </c>
      <c r="N1174" s="237">
        <f>IF(ISBLANK(INDEX('Policy Characteristics'!H:H,MATCH($C1174,'Policy Characteristics'!$C:$C,0))),"",INDEX('Policy Characteristics'!H:H,MATCH($C1174,'Policy Characteristics'!$C:$C,0)))</f>
        <v>0.01</v>
      </c>
      <c r="O1174" s="293" t="str">
        <f>IF(ISBLANK(INDEX('Policy Characteristics'!I:I,MATCH($C1174,'Policy Characteristics'!$C:$C,0))),"",INDEX('Policy Characteristics'!I:I,MATCH($C1174,'Policy Characteristics'!$C:$C,0)))</f>
        <v>% reduction in cost</v>
      </c>
      <c r="P1174" s="293"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293" t="str">
        <f>IF(ISBLANK(INDEX('Policy Characteristics'!K:K,MATCH($C1174,'Policy Characteristics'!$C:$C,0))),"",INDEX('Policy Characteristics'!K:K,MATCH($C1174,'Policy Characteristics'!$C:$C,0)))</f>
        <v>architectural-design.html#rnd</v>
      </c>
      <c r="R1174" s="293" t="str">
        <f>IF(ISBLANK(INDEX('Policy Characteristics'!L:L,MATCH($C1174,'Policy Characteristics'!$C:$C,0))),"",INDEX('Policy Characteristics'!L:L,MATCH($C1174,'Policy Characteristics'!$C:$C,0)))</f>
        <v>research-and-development.html</v>
      </c>
    </row>
    <row r="1175" spans="1:18" x14ac:dyDescent="0.25">
      <c r="A1175" s="293" t="str">
        <f>IF(ISBLANK(INDEX('Policy Characteristics'!A:A,MATCH($C1175,'Policy Characteristics'!$C:$C,0))),"",INDEX('Policy Characteristics'!A:A,MATCH($C1175,'Policy Characteristics'!$C:$C,0)))</f>
        <v>Research and Development</v>
      </c>
      <c r="B1175" s="294" t="str">
        <f>IF(ISBLANK(INDEX('Policy Characteristics'!B:B,MATCH($C1175,'Policy Characteristics'!$C:$C,0))),"",INDEX('Policy Characteristics'!B:B,MATCH($C1175,'Policy Characteristics'!$C:$C,0)))</f>
        <v>Capital Cost Reduction</v>
      </c>
      <c r="C1175" s="293" t="str">
        <f t="shared" si="61"/>
        <v>RnD Industry Capital Cost Perc Reduction</v>
      </c>
      <c r="D1175" t="s">
        <v>789</v>
      </c>
      <c r="E1175" s="298"/>
      <c r="F1175" s="299" t="s">
        <v>911</v>
      </c>
      <c r="G1175" s="298"/>
      <c r="H1175" s="20">
        <v>1486</v>
      </c>
      <c r="I1175" s="295" t="s">
        <v>650</v>
      </c>
      <c r="J1175" s="296" t="str">
        <f>IF(ISBLANK(INDEX('Policy Characteristics'!D:D,MATCH($C1175,'Policy Characteristics'!$C:$C,0))),"",INDEX('Policy Characteristics'!D:D,MATCH($C1175,'Policy Characteristics'!$C:$C,0)))</f>
        <v>R&amp;D Capital Cost Reductions</v>
      </c>
      <c r="K1175" s="293" t="str">
        <f>IF(ISBLANK(INDEX('Policy Characteristics'!E:E,MATCH($C1175,'Policy Characteristics'!$C:$C,0))),"",INDEX('Policy Characteristics'!E:E,MATCH($C1175,'Policy Characteristics'!$C:$C,0)))</f>
        <v>RnD industry capital cost reduction</v>
      </c>
      <c r="L1175" s="237">
        <f>IF(ISBLANK(INDEX('Policy Characteristics'!F:F,MATCH($C1175,'Policy Characteristics'!$C:$C,0))),"",INDEX('Policy Characteristics'!F:F,MATCH($C1175,'Policy Characteristics'!$C:$C,0)))</f>
        <v>0</v>
      </c>
      <c r="M1175" s="237">
        <f>IF(ISBLANK(INDEX('Policy Characteristics'!G:G,MATCH($C1175,'Policy Characteristics'!$C:$C,0))),"",INDEX('Policy Characteristics'!G:G,MATCH($C1175,'Policy Characteristics'!$C:$C,0)))</f>
        <v>0.4</v>
      </c>
      <c r="N1175" s="237">
        <f>IF(ISBLANK(INDEX('Policy Characteristics'!H:H,MATCH($C1175,'Policy Characteristics'!$C:$C,0))),"",INDEX('Policy Characteristics'!H:H,MATCH($C1175,'Policy Characteristics'!$C:$C,0)))</f>
        <v>0.01</v>
      </c>
      <c r="O1175" s="293" t="str">
        <f>IF(ISBLANK(INDEX('Policy Characteristics'!I:I,MATCH($C1175,'Policy Characteristics'!$C:$C,0))),"",INDEX('Policy Characteristics'!I:I,MATCH($C1175,'Policy Characteristics'!$C:$C,0)))</f>
        <v>% reduction in cost</v>
      </c>
      <c r="P1175" s="293"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293" t="str">
        <f>IF(ISBLANK(INDEX('Policy Characteristics'!K:K,MATCH($C1175,'Policy Characteristics'!$C:$C,0))),"",INDEX('Policy Characteristics'!K:K,MATCH($C1175,'Policy Characteristics'!$C:$C,0)))</f>
        <v>architectural-design.html#rnd</v>
      </c>
      <c r="R1175" s="293" t="str">
        <f>IF(ISBLANK(INDEX('Policy Characteristics'!L:L,MATCH($C1175,'Policy Characteristics'!$C:$C,0))),"",INDEX('Policy Characteristics'!L:L,MATCH($C1175,'Policy Characteristics'!$C:$C,0)))</f>
        <v>research-and-development.html</v>
      </c>
    </row>
    <row r="1176" spans="1:18" x14ac:dyDescent="0.25">
      <c r="A1176" s="293" t="str">
        <f>IF(ISBLANK(INDEX('Policy Characteristics'!A:A,MATCH($C1176,'Policy Characteristics'!$C:$C,0))),"",INDEX('Policy Characteristics'!A:A,MATCH($C1176,'Policy Characteristics'!$C:$C,0)))</f>
        <v>Research and Development</v>
      </c>
      <c r="B1176" s="294" t="str">
        <f>IF(ISBLANK(INDEX('Policy Characteristics'!B:B,MATCH($C1176,'Policy Characteristics'!$C:$C,0))),"",INDEX('Policy Characteristics'!B:B,MATCH($C1176,'Policy Characteristics'!$C:$C,0)))</f>
        <v>Capital Cost Reduction</v>
      </c>
      <c r="C1176" s="275" t="s">
        <v>580</v>
      </c>
      <c r="D1176" s="298" t="s">
        <v>912</v>
      </c>
      <c r="E1176" s="298"/>
      <c r="F1176" s="298" t="s">
        <v>913</v>
      </c>
      <c r="G1176" s="298"/>
      <c r="H1176" s="20">
        <v>108</v>
      </c>
      <c r="I1176" s="295" t="s">
        <v>650</v>
      </c>
      <c r="J1176" s="296" t="str">
        <f>IF(ISBLANK(INDEX('Policy Characteristics'!D:D,MATCH($C1176,'Policy Characteristics'!$C:$C,0))),"",INDEX('Policy Characteristics'!D:D,MATCH($C1176,'Policy Characteristics'!$C:$C,0)))</f>
        <v>R&amp;D Capital Cost Reductions</v>
      </c>
      <c r="K1176" s="293" t="str">
        <f>IF(ISBLANK(INDEX('Policy Characteristics'!E:E,MATCH($C1176,'Policy Characteristics'!$C:$C,0))),"",INDEX('Policy Characteristics'!E:E,MATCH($C1176,'Policy Characteristics'!$C:$C,0)))</f>
        <v>RnD transportation capital cost reduction</v>
      </c>
      <c r="L1176" s="237">
        <f>IF(ISBLANK(INDEX('Policy Characteristics'!F:F,MATCH($C1176,'Policy Characteristics'!$C:$C,0))),"",INDEX('Policy Characteristics'!F:F,MATCH($C1176,'Policy Characteristics'!$C:$C,0)))</f>
        <v>0</v>
      </c>
      <c r="M1176" s="237">
        <f>IF(ISBLANK(INDEX('Policy Characteristics'!G:G,MATCH($C1176,'Policy Characteristics'!$C:$C,0))),"",INDEX('Policy Characteristics'!G:G,MATCH($C1176,'Policy Characteristics'!$C:$C,0)))</f>
        <v>0.4</v>
      </c>
      <c r="N1176" s="237">
        <f>IF(ISBLANK(INDEX('Policy Characteristics'!H:H,MATCH($C1176,'Policy Characteristics'!$C:$C,0))),"",INDEX('Policy Characteristics'!H:H,MATCH($C1176,'Policy Characteristics'!$C:$C,0)))</f>
        <v>0.01</v>
      </c>
      <c r="O1176" s="293" t="str">
        <f>IF(ISBLANK(INDEX('Policy Characteristics'!I:I,MATCH($C1176,'Policy Characteristics'!$C:$C,0))),"",INDEX('Policy Characteristics'!I:I,MATCH($C1176,'Policy Characteristics'!$C:$C,0)))</f>
        <v>% reduction in cost</v>
      </c>
      <c r="P1176" s="293"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293" t="str">
        <f>IF(ISBLANK(INDEX('Policy Characteristics'!K:K,MATCH($C1176,'Policy Characteristics'!$C:$C,0))),"",INDEX('Policy Characteristics'!K:K,MATCH($C1176,'Policy Characteristics'!$C:$C,0)))</f>
        <v>architectural-design.html#rnd</v>
      </c>
      <c r="R1176" s="293" t="str">
        <f>IF(ISBLANK(INDEX('Policy Characteristics'!L:L,MATCH($C1176,'Policy Characteristics'!$C:$C,0))),"",INDEX('Policy Characteristics'!L:L,MATCH($C1176,'Policy Characteristics'!$C:$C,0)))</f>
        <v>research-and-development.html</v>
      </c>
    </row>
    <row r="1177" spans="1:18" x14ac:dyDescent="0.25">
      <c r="A1177" s="293" t="str">
        <f>IF(ISBLANK(INDEX('Policy Characteristics'!A:A,MATCH($C1177,'Policy Characteristics'!$C:$C,0))),"",INDEX('Policy Characteristics'!A:A,MATCH($C1177,'Policy Characteristics'!$C:$C,0)))</f>
        <v>Research and Development</v>
      </c>
      <c r="B1177" s="294" t="str">
        <f>IF(ISBLANK(INDEX('Policy Characteristics'!B:B,MATCH($C1177,'Policy Characteristics'!$C:$C,0))),"",INDEX('Policy Characteristics'!B:B,MATCH($C1177,'Policy Characteristics'!$C:$C,0)))</f>
        <v>Capital Cost Reduction</v>
      </c>
      <c r="C1177" s="293" t="str">
        <f t="shared" ref="C1177:C1182" si="62">C$1176</f>
        <v>RnD Transportation Capital Cost Perc Reduction</v>
      </c>
      <c r="D1177" s="298" t="s">
        <v>914</v>
      </c>
      <c r="E1177" s="298"/>
      <c r="F1177" s="298" t="s">
        <v>915</v>
      </c>
      <c r="G1177" s="298"/>
      <c r="H1177" s="20">
        <v>109</v>
      </c>
      <c r="I1177" s="295" t="s">
        <v>650</v>
      </c>
      <c r="J1177" s="296" t="str">
        <f>IF(ISBLANK(INDEX('Policy Characteristics'!D:D,MATCH($C1177,'Policy Characteristics'!$C:$C,0))),"",INDEX('Policy Characteristics'!D:D,MATCH($C1177,'Policy Characteristics'!$C:$C,0)))</f>
        <v>R&amp;D Capital Cost Reductions</v>
      </c>
      <c r="K1177" s="293" t="str">
        <f>IF(ISBLANK(INDEX('Policy Characteristics'!E:E,MATCH($C1177,'Policy Characteristics'!$C:$C,0))),"",INDEX('Policy Characteristics'!E:E,MATCH($C1177,'Policy Characteristics'!$C:$C,0)))</f>
        <v>RnD transportation capital cost reduction</v>
      </c>
      <c r="L1177" s="237">
        <f>IF(ISBLANK(INDEX('Policy Characteristics'!F:F,MATCH($C1177,'Policy Characteristics'!$C:$C,0))),"",INDEX('Policy Characteristics'!F:F,MATCH($C1177,'Policy Characteristics'!$C:$C,0)))</f>
        <v>0</v>
      </c>
      <c r="M1177" s="237">
        <f>IF(ISBLANK(INDEX('Policy Characteristics'!G:G,MATCH($C1177,'Policy Characteristics'!$C:$C,0))),"",INDEX('Policy Characteristics'!G:G,MATCH($C1177,'Policy Characteristics'!$C:$C,0)))</f>
        <v>0.4</v>
      </c>
      <c r="N1177" s="237">
        <f>IF(ISBLANK(INDEX('Policy Characteristics'!H:H,MATCH($C1177,'Policy Characteristics'!$C:$C,0))),"",INDEX('Policy Characteristics'!H:H,MATCH($C1177,'Policy Characteristics'!$C:$C,0)))</f>
        <v>0.01</v>
      </c>
      <c r="O1177" s="293" t="str">
        <f>IF(ISBLANK(INDEX('Policy Characteristics'!I:I,MATCH($C1177,'Policy Characteristics'!$C:$C,0))),"",INDEX('Policy Characteristics'!I:I,MATCH($C1177,'Policy Characteristics'!$C:$C,0)))</f>
        <v>% reduction in cost</v>
      </c>
      <c r="P1177" s="293"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293" t="str">
        <f>IF(ISBLANK(INDEX('Policy Characteristics'!K:K,MATCH($C1177,'Policy Characteristics'!$C:$C,0))),"",INDEX('Policy Characteristics'!K:K,MATCH($C1177,'Policy Characteristics'!$C:$C,0)))</f>
        <v>architectural-design.html#rnd</v>
      </c>
      <c r="R1177" s="293" t="str">
        <f>IF(ISBLANK(INDEX('Policy Characteristics'!L:L,MATCH($C1177,'Policy Characteristics'!$C:$C,0))),"",INDEX('Policy Characteristics'!L:L,MATCH($C1177,'Policy Characteristics'!$C:$C,0)))</f>
        <v>research-and-development.html</v>
      </c>
    </row>
    <row r="1178" spans="1:18" x14ac:dyDescent="0.25">
      <c r="A1178" s="293" t="str">
        <f>IF(ISBLANK(INDEX('Policy Characteristics'!A:A,MATCH($C1178,'Policy Characteristics'!$C:$C,0))),"",INDEX('Policy Characteristics'!A:A,MATCH($C1178,'Policy Characteristics'!$C:$C,0)))</f>
        <v>Research and Development</v>
      </c>
      <c r="B1178" s="294" t="str">
        <f>IF(ISBLANK(INDEX('Policy Characteristics'!B:B,MATCH($C1178,'Policy Characteristics'!$C:$C,0))),"",INDEX('Policy Characteristics'!B:B,MATCH($C1178,'Policy Characteristics'!$C:$C,0)))</f>
        <v>Capital Cost Reduction</v>
      </c>
      <c r="C1178" s="293" t="str">
        <f t="shared" si="62"/>
        <v>RnD Transportation Capital Cost Perc Reduction</v>
      </c>
      <c r="D1178" s="298" t="s">
        <v>916</v>
      </c>
      <c r="E1178" s="298"/>
      <c r="F1178" s="298" t="s">
        <v>917</v>
      </c>
      <c r="G1178" s="298"/>
      <c r="H1178" s="20">
        <v>110</v>
      </c>
      <c r="I1178" s="295" t="s">
        <v>650</v>
      </c>
      <c r="J1178" s="296" t="str">
        <f>IF(ISBLANK(INDEX('Policy Characteristics'!D:D,MATCH($C1178,'Policy Characteristics'!$C:$C,0))),"",INDEX('Policy Characteristics'!D:D,MATCH($C1178,'Policy Characteristics'!$C:$C,0)))</f>
        <v>R&amp;D Capital Cost Reductions</v>
      </c>
      <c r="K1178" s="293" t="str">
        <f>IF(ISBLANK(INDEX('Policy Characteristics'!E:E,MATCH($C1178,'Policy Characteristics'!$C:$C,0))),"",INDEX('Policy Characteristics'!E:E,MATCH($C1178,'Policy Characteristics'!$C:$C,0)))</f>
        <v>RnD transportation capital cost reduction</v>
      </c>
      <c r="L1178" s="237">
        <f>IF(ISBLANK(INDEX('Policy Characteristics'!F:F,MATCH($C1178,'Policy Characteristics'!$C:$C,0))),"",INDEX('Policy Characteristics'!F:F,MATCH($C1178,'Policy Characteristics'!$C:$C,0)))</f>
        <v>0</v>
      </c>
      <c r="M1178" s="237">
        <f>IF(ISBLANK(INDEX('Policy Characteristics'!G:G,MATCH($C1178,'Policy Characteristics'!$C:$C,0))),"",INDEX('Policy Characteristics'!G:G,MATCH($C1178,'Policy Characteristics'!$C:$C,0)))</f>
        <v>0.4</v>
      </c>
      <c r="N1178" s="237">
        <f>IF(ISBLANK(INDEX('Policy Characteristics'!H:H,MATCH($C1178,'Policy Characteristics'!$C:$C,0))),"",INDEX('Policy Characteristics'!H:H,MATCH($C1178,'Policy Characteristics'!$C:$C,0)))</f>
        <v>0.01</v>
      </c>
      <c r="O1178" s="293" t="str">
        <f>IF(ISBLANK(INDEX('Policy Characteristics'!I:I,MATCH($C1178,'Policy Characteristics'!$C:$C,0))),"",INDEX('Policy Characteristics'!I:I,MATCH($C1178,'Policy Characteristics'!$C:$C,0)))</f>
        <v>% reduction in cost</v>
      </c>
      <c r="P1178" s="293"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293" t="str">
        <f>IF(ISBLANK(INDEX('Policy Characteristics'!K:K,MATCH($C1178,'Policy Characteristics'!$C:$C,0))),"",INDEX('Policy Characteristics'!K:K,MATCH($C1178,'Policy Characteristics'!$C:$C,0)))</f>
        <v>architectural-design.html#rnd</v>
      </c>
      <c r="R1178" s="293" t="str">
        <f>IF(ISBLANK(INDEX('Policy Characteristics'!L:L,MATCH($C1178,'Policy Characteristics'!$C:$C,0))),"",INDEX('Policy Characteristics'!L:L,MATCH($C1178,'Policy Characteristics'!$C:$C,0)))</f>
        <v>research-and-development.html</v>
      </c>
    </row>
    <row r="1179" spans="1:18" x14ac:dyDescent="0.25">
      <c r="A1179" s="293" t="str">
        <f>IF(ISBLANK(INDEX('Policy Characteristics'!A:A,MATCH($C1179,'Policy Characteristics'!$C:$C,0))),"",INDEX('Policy Characteristics'!A:A,MATCH($C1179,'Policy Characteristics'!$C:$C,0)))</f>
        <v>Research and Development</v>
      </c>
      <c r="B1179" s="294" t="str">
        <f>IF(ISBLANK(INDEX('Policy Characteristics'!B:B,MATCH($C1179,'Policy Characteristics'!$C:$C,0))),"",INDEX('Policy Characteristics'!B:B,MATCH($C1179,'Policy Characteristics'!$C:$C,0)))</f>
        <v>Capital Cost Reduction</v>
      </c>
      <c r="C1179" s="293" t="str">
        <f t="shared" si="62"/>
        <v>RnD Transportation Capital Cost Perc Reduction</v>
      </c>
      <c r="D1179" s="298" t="s">
        <v>918</v>
      </c>
      <c r="E1179" s="298"/>
      <c r="F1179" s="298" t="s">
        <v>919</v>
      </c>
      <c r="G1179" s="298"/>
      <c r="H1179" s="20">
        <v>111</v>
      </c>
      <c r="I1179" s="295" t="s">
        <v>650</v>
      </c>
      <c r="J1179" s="296" t="str">
        <f>IF(ISBLANK(INDEX('Policy Characteristics'!D:D,MATCH($C1179,'Policy Characteristics'!$C:$C,0))),"",INDEX('Policy Characteristics'!D:D,MATCH($C1179,'Policy Characteristics'!$C:$C,0)))</f>
        <v>R&amp;D Capital Cost Reductions</v>
      </c>
      <c r="K1179" s="293" t="str">
        <f>IF(ISBLANK(INDEX('Policy Characteristics'!E:E,MATCH($C1179,'Policy Characteristics'!$C:$C,0))),"",INDEX('Policy Characteristics'!E:E,MATCH($C1179,'Policy Characteristics'!$C:$C,0)))</f>
        <v>RnD transportation capital cost reduction</v>
      </c>
      <c r="L1179" s="237">
        <f>IF(ISBLANK(INDEX('Policy Characteristics'!F:F,MATCH($C1179,'Policy Characteristics'!$C:$C,0))),"",INDEX('Policy Characteristics'!F:F,MATCH($C1179,'Policy Characteristics'!$C:$C,0)))</f>
        <v>0</v>
      </c>
      <c r="M1179" s="237">
        <f>IF(ISBLANK(INDEX('Policy Characteristics'!G:G,MATCH($C1179,'Policy Characteristics'!$C:$C,0))),"",INDEX('Policy Characteristics'!G:G,MATCH($C1179,'Policy Characteristics'!$C:$C,0)))</f>
        <v>0.4</v>
      </c>
      <c r="N1179" s="237">
        <f>IF(ISBLANK(INDEX('Policy Characteristics'!H:H,MATCH($C1179,'Policy Characteristics'!$C:$C,0))),"",INDEX('Policy Characteristics'!H:H,MATCH($C1179,'Policy Characteristics'!$C:$C,0)))</f>
        <v>0.01</v>
      </c>
      <c r="O1179" s="293" t="str">
        <f>IF(ISBLANK(INDEX('Policy Characteristics'!I:I,MATCH($C1179,'Policy Characteristics'!$C:$C,0))),"",INDEX('Policy Characteristics'!I:I,MATCH($C1179,'Policy Characteristics'!$C:$C,0)))</f>
        <v>% reduction in cost</v>
      </c>
      <c r="P1179" s="293"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293" t="str">
        <f>IF(ISBLANK(INDEX('Policy Characteristics'!K:K,MATCH($C1179,'Policy Characteristics'!$C:$C,0))),"",INDEX('Policy Characteristics'!K:K,MATCH($C1179,'Policy Characteristics'!$C:$C,0)))</f>
        <v>architectural-design.html#rnd</v>
      </c>
      <c r="R1179" s="293" t="str">
        <f>IF(ISBLANK(INDEX('Policy Characteristics'!L:L,MATCH($C1179,'Policy Characteristics'!$C:$C,0))),"",INDEX('Policy Characteristics'!L:L,MATCH($C1179,'Policy Characteristics'!$C:$C,0)))</f>
        <v>research-and-development.html</v>
      </c>
    </row>
    <row r="1180" spans="1:18" x14ac:dyDescent="0.25">
      <c r="A1180" s="293" t="str">
        <f>IF(ISBLANK(INDEX('Policy Characteristics'!A:A,MATCH($C1180,'Policy Characteristics'!$C:$C,0))),"",INDEX('Policy Characteristics'!A:A,MATCH($C1180,'Policy Characteristics'!$C:$C,0)))</f>
        <v>Research and Development</v>
      </c>
      <c r="B1180" s="294" t="str">
        <f>IF(ISBLANK(INDEX('Policy Characteristics'!B:B,MATCH($C1180,'Policy Characteristics'!$C:$C,0))),"",INDEX('Policy Characteristics'!B:B,MATCH($C1180,'Policy Characteristics'!$C:$C,0)))</f>
        <v>Capital Cost Reduction</v>
      </c>
      <c r="C1180" s="293" t="str">
        <f t="shared" si="62"/>
        <v>RnD Transportation Capital Cost Perc Reduction</v>
      </c>
      <c r="D1180" s="298" t="s">
        <v>920</v>
      </c>
      <c r="E1180" s="298"/>
      <c r="F1180" s="298" t="s">
        <v>921</v>
      </c>
      <c r="G1180" s="298"/>
      <c r="H1180" s="20">
        <v>112</v>
      </c>
      <c r="I1180" s="295" t="s">
        <v>650</v>
      </c>
      <c r="J1180" s="296" t="str">
        <f>IF(ISBLANK(INDEX('Policy Characteristics'!D:D,MATCH($C1180,'Policy Characteristics'!$C:$C,0))),"",INDEX('Policy Characteristics'!D:D,MATCH($C1180,'Policy Characteristics'!$C:$C,0)))</f>
        <v>R&amp;D Capital Cost Reductions</v>
      </c>
      <c r="K1180" s="293" t="str">
        <f>IF(ISBLANK(INDEX('Policy Characteristics'!E:E,MATCH($C1180,'Policy Characteristics'!$C:$C,0))),"",INDEX('Policy Characteristics'!E:E,MATCH($C1180,'Policy Characteristics'!$C:$C,0)))</f>
        <v>RnD transportation capital cost reduction</v>
      </c>
      <c r="L1180" s="237">
        <f>IF(ISBLANK(INDEX('Policy Characteristics'!F:F,MATCH($C1180,'Policy Characteristics'!$C:$C,0))),"",INDEX('Policy Characteristics'!F:F,MATCH($C1180,'Policy Characteristics'!$C:$C,0)))</f>
        <v>0</v>
      </c>
      <c r="M1180" s="237">
        <f>IF(ISBLANK(INDEX('Policy Characteristics'!G:G,MATCH($C1180,'Policy Characteristics'!$C:$C,0))),"",INDEX('Policy Characteristics'!G:G,MATCH($C1180,'Policy Characteristics'!$C:$C,0)))</f>
        <v>0.4</v>
      </c>
      <c r="N1180" s="237">
        <f>IF(ISBLANK(INDEX('Policy Characteristics'!H:H,MATCH($C1180,'Policy Characteristics'!$C:$C,0))),"",INDEX('Policy Characteristics'!H:H,MATCH($C1180,'Policy Characteristics'!$C:$C,0)))</f>
        <v>0.01</v>
      </c>
      <c r="O1180" s="293" t="str">
        <f>IF(ISBLANK(INDEX('Policy Characteristics'!I:I,MATCH($C1180,'Policy Characteristics'!$C:$C,0))),"",INDEX('Policy Characteristics'!I:I,MATCH($C1180,'Policy Characteristics'!$C:$C,0)))</f>
        <v>% reduction in cost</v>
      </c>
      <c r="P1180" s="293"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293" t="str">
        <f>IF(ISBLANK(INDEX('Policy Characteristics'!K:K,MATCH($C1180,'Policy Characteristics'!$C:$C,0))),"",INDEX('Policy Characteristics'!K:K,MATCH($C1180,'Policy Characteristics'!$C:$C,0)))</f>
        <v>architectural-design.html#rnd</v>
      </c>
      <c r="R1180" s="293" t="str">
        <f>IF(ISBLANK(INDEX('Policy Characteristics'!L:L,MATCH($C1180,'Policy Characteristics'!$C:$C,0))),"",INDEX('Policy Characteristics'!L:L,MATCH($C1180,'Policy Characteristics'!$C:$C,0)))</f>
        <v>research-and-development.html</v>
      </c>
    </row>
    <row r="1181" spans="1:18" x14ac:dyDescent="0.25">
      <c r="A1181" s="293" t="str">
        <f>IF(ISBLANK(INDEX('Policy Characteristics'!A:A,MATCH($C1181,'Policy Characteristics'!$C:$C,0))),"",INDEX('Policy Characteristics'!A:A,MATCH($C1181,'Policy Characteristics'!$C:$C,0)))</f>
        <v>Research and Development</v>
      </c>
      <c r="B1181" s="294" t="str">
        <f>IF(ISBLANK(INDEX('Policy Characteristics'!B:B,MATCH($C1181,'Policy Characteristics'!$C:$C,0))),"",INDEX('Policy Characteristics'!B:B,MATCH($C1181,'Policy Characteristics'!$C:$C,0)))</f>
        <v>Capital Cost Reduction</v>
      </c>
      <c r="C1181" s="293" t="str">
        <f t="shared" si="62"/>
        <v>RnD Transportation Capital Cost Perc Reduction</v>
      </c>
      <c r="D1181" s="298" t="s">
        <v>922</v>
      </c>
      <c r="E1181" s="298"/>
      <c r="F1181" s="298" t="s">
        <v>923</v>
      </c>
      <c r="G1181" s="298"/>
      <c r="H1181" s="20">
        <v>113</v>
      </c>
      <c r="I1181" s="295" t="s">
        <v>650</v>
      </c>
      <c r="J1181" s="296" t="str">
        <f>IF(ISBLANK(INDEX('Policy Characteristics'!D:D,MATCH($C1181,'Policy Characteristics'!$C:$C,0))),"",INDEX('Policy Characteristics'!D:D,MATCH($C1181,'Policy Characteristics'!$C:$C,0)))</f>
        <v>R&amp;D Capital Cost Reductions</v>
      </c>
      <c r="K1181" s="293" t="str">
        <f>IF(ISBLANK(INDEX('Policy Characteristics'!E:E,MATCH($C1181,'Policy Characteristics'!$C:$C,0))),"",INDEX('Policy Characteristics'!E:E,MATCH($C1181,'Policy Characteristics'!$C:$C,0)))</f>
        <v>RnD transportation capital cost reduction</v>
      </c>
      <c r="L1181" s="237">
        <f>IF(ISBLANK(INDEX('Policy Characteristics'!F:F,MATCH($C1181,'Policy Characteristics'!$C:$C,0))),"",INDEX('Policy Characteristics'!F:F,MATCH($C1181,'Policy Characteristics'!$C:$C,0)))</f>
        <v>0</v>
      </c>
      <c r="M1181" s="237">
        <f>IF(ISBLANK(INDEX('Policy Characteristics'!G:G,MATCH($C1181,'Policy Characteristics'!$C:$C,0))),"",INDEX('Policy Characteristics'!G:G,MATCH($C1181,'Policy Characteristics'!$C:$C,0)))</f>
        <v>0.4</v>
      </c>
      <c r="N1181" s="237">
        <f>IF(ISBLANK(INDEX('Policy Characteristics'!H:H,MATCH($C1181,'Policy Characteristics'!$C:$C,0))),"",INDEX('Policy Characteristics'!H:H,MATCH($C1181,'Policy Characteristics'!$C:$C,0)))</f>
        <v>0.01</v>
      </c>
      <c r="O1181" s="293" t="str">
        <f>IF(ISBLANK(INDEX('Policy Characteristics'!I:I,MATCH($C1181,'Policy Characteristics'!$C:$C,0))),"",INDEX('Policy Characteristics'!I:I,MATCH($C1181,'Policy Characteristics'!$C:$C,0)))</f>
        <v>% reduction in cost</v>
      </c>
      <c r="P1181" s="293"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293" t="str">
        <f>IF(ISBLANK(INDEX('Policy Characteristics'!K:K,MATCH($C1181,'Policy Characteristics'!$C:$C,0))),"",INDEX('Policy Characteristics'!K:K,MATCH($C1181,'Policy Characteristics'!$C:$C,0)))</f>
        <v>architectural-design.html#rnd</v>
      </c>
      <c r="R1181" s="293" t="str">
        <f>IF(ISBLANK(INDEX('Policy Characteristics'!L:L,MATCH($C1181,'Policy Characteristics'!$C:$C,0))),"",INDEX('Policy Characteristics'!L:L,MATCH($C1181,'Policy Characteristics'!$C:$C,0)))</f>
        <v>research-and-development.html</v>
      </c>
    </row>
    <row r="1182" spans="1:18" x14ac:dyDescent="0.25">
      <c r="A1182" s="293" t="str">
        <f>IF(ISBLANK(INDEX('Policy Characteristics'!A:A,MATCH($C1182,'Policy Characteristics'!$C:$C,0))),"",INDEX('Policy Characteristics'!A:A,MATCH($C1182,'Policy Characteristics'!$C:$C,0)))</f>
        <v>Research and Development</v>
      </c>
      <c r="B1182" s="294" t="str">
        <f>IF(ISBLANK(INDEX('Policy Characteristics'!B:B,MATCH($C1182,'Policy Characteristics'!$C:$C,0))),"",INDEX('Policy Characteristics'!B:B,MATCH($C1182,'Policy Characteristics'!$C:$C,0)))</f>
        <v>Capital Cost Reduction</v>
      </c>
      <c r="C1182" s="293" t="str">
        <f t="shared" si="62"/>
        <v>RnD Transportation Capital Cost Perc Reduction</v>
      </c>
      <c r="D1182" s="298" t="s">
        <v>924</v>
      </c>
      <c r="E1182" s="298"/>
      <c r="F1182" s="298" t="s">
        <v>925</v>
      </c>
      <c r="G1182" s="298"/>
      <c r="H1182" s="20">
        <v>523</v>
      </c>
      <c r="I1182" s="295" t="s">
        <v>650</v>
      </c>
      <c r="J1182" s="296" t="str">
        <f>IF(ISBLANK(INDEX('Policy Characteristics'!D:D,MATCH($C1182,'Policy Characteristics'!$C:$C,0))),"",INDEX('Policy Characteristics'!D:D,MATCH($C1182,'Policy Characteristics'!$C:$C,0)))</f>
        <v>R&amp;D Capital Cost Reductions</v>
      </c>
      <c r="K1182" s="293" t="str">
        <f>IF(ISBLANK(INDEX('Policy Characteristics'!E:E,MATCH($C1182,'Policy Characteristics'!$C:$C,0))),"",INDEX('Policy Characteristics'!E:E,MATCH($C1182,'Policy Characteristics'!$C:$C,0)))</f>
        <v>RnD transportation capital cost reduction</v>
      </c>
      <c r="L1182" s="237">
        <f>IF(ISBLANK(INDEX('Policy Characteristics'!F:F,MATCH($C1182,'Policy Characteristics'!$C:$C,0))),"",INDEX('Policy Characteristics'!F:F,MATCH($C1182,'Policy Characteristics'!$C:$C,0)))</f>
        <v>0</v>
      </c>
      <c r="M1182" s="237">
        <f>IF(ISBLANK(INDEX('Policy Characteristics'!G:G,MATCH($C1182,'Policy Characteristics'!$C:$C,0))),"",INDEX('Policy Characteristics'!G:G,MATCH($C1182,'Policy Characteristics'!$C:$C,0)))</f>
        <v>0.4</v>
      </c>
      <c r="N1182" s="237">
        <f>IF(ISBLANK(INDEX('Policy Characteristics'!H:H,MATCH($C1182,'Policy Characteristics'!$C:$C,0))),"",INDEX('Policy Characteristics'!H:H,MATCH($C1182,'Policy Characteristics'!$C:$C,0)))</f>
        <v>0.01</v>
      </c>
      <c r="O1182" s="293" t="str">
        <f>IF(ISBLANK(INDEX('Policy Characteristics'!I:I,MATCH($C1182,'Policy Characteristics'!$C:$C,0))),"",INDEX('Policy Characteristics'!I:I,MATCH($C1182,'Policy Characteristics'!$C:$C,0)))</f>
        <v>% reduction in cost</v>
      </c>
      <c r="P1182" s="293" t="str">
        <f>IF(ISBLANK(INDEX('Policy Characteristics'!J:J,MATCH($C1182,'Policy Characteristics'!$C:$C,0))),"",INDEX('Policy Characteristics'!J:J,MATCH($C1182,'Policy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293" t="str">
        <f>IF(ISBLANK(INDEX('Policy Characteristics'!K:K,MATCH($C1182,'Policy Characteristics'!$C:$C,0))),"",INDEX('Policy Characteristics'!K:K,MATCH($C1182,'Policy Characteristics'!$C:$C,0)))</f>
        <v>architectural-design.html#rnd</v>
      </c>
      <c r="R1182" s="293" t="str">
        <f>IF(ISBLANK(INDEX('Policy Characteristics'!L:L,MATCH($C1182,'Policy Characteristics'!$C:$C,0))),"",INDEX('Policy Characteristics'!L:L,MATCH($C1182,'Policy Characteristics'!$C:$C,0)))</f>
        <v>research-and-development.html</v>
      </c>
    </row>
    <row r="1183" spans="1:18" s="275" customFormat="1" x14ac:dyDescent="0.25">
      <c r="A1183" s="293" t="str">
        <f>IF(ISBLANK(INDEX('Policy Characteristics'!A:A,MATCH($C1183,'Policy Characteristics'!$C:$C,0))),"",INDEX('Policy Characteristics'!A:A,MATCH($C1183,'Policy Characteristics'!$C:$C,0)))</f>
        <v>Research and Development</v>
      </c>
      <c r="B1183" s="294" t="str">
        <f>IF(ISBLANK(INDEX('Policy Characteristics'!B:B,MATCH($C1183,'Policy Characteristics'!$C:$C,0))),"",INDEX('Policy Characteristics'!B:B,MATCH($C1183,'Policy Characteristics'!$C:$C,0)))</f>
        <v>Direct Air Capture</v>
      </c>
      <c r="C1183" s="275" t="s">
        <v>583</v>
      </c>
      <c r="D1183" s="299"/>
      <c r="E1183" s="299"/>
      <c r="F1183" s="299"/>
      <c r="G1183" s="299"/>
      <c r="H1183" s="255">
        <v>525</v>
      </c>
      <c r="I1183" s="297" t="s">
        <v>650</v>
      </c>
      <c r="J1183" s="296" t="str">
        <f>IF(ISBLANK(INDEX('Policy Characteristics'!D:D,MATCH($C1183,'Policy Characteristics'!$C:$C,0))),"",INDEX('Policy Characteristics'!D:D,MATCH($C1183,'Policy Characteristics'!$C:$C,0)))</f>
        <v>Direct Air Capture</v>
      </c>
      <c r="K1183" s="293" t="str">
        <f>IF(ISBLANK(INDEX('Policy Characteristics'!E:E,MATCH($C1183,'Policy Characteristics'!$C:$C,0))),"",INDEX('Policy Characteristics'!E:E,MATCH($C1183,'Policy Characteristics'!$C:$C,0)))</f>
        <v>geoeng direct air capture</v>
      </c>
      <c r="L1183" s="237">
        <f>IF(ISBLANK(INDEX('Policy Characteristics'!F:F,MATCH($C1183,'Policy Characteristics'!$C:$C,0))),"",INDEX('Policy Characteristics'!F:F,MATCH($C1183,'Policy Characteristics'!$C:$C,0)))</f>
        <v>0</v>
      </c>
      <c r="M1183" s="237">
        <f>IF(ISBLANK(INDEX('Policy Characteristics'!G:G,MATCH($C1183,'Policy Characteristics'!$C:$C,0))),"",INDEX('Policy Characteristics'!G:G,MATCH($C1183,'Policy Characteristics'!$C:$C,0)))</f>
        <v>1</v>
      </c>
      <c r="N1183" s="237">
        <f>IF(ISBLANK(INDEX('Policy Characteristics'!H:H,MATCH($C1183,'Policy Characteristics'!$C:$C,0))),"",INDEX('Policy Characteristics'!H:H,MATCH($C1183,'Policy Characteristics'!$C:$C,0)))</f>
        <v>0.01</v>
      </c>
      <c r="O1183" s="293" t="str">
        <f>IF(ISBLANK(INDEX('Policy Characteristics'!I:I,MATCH($C1183,'Policy Characteristics'!$C:$C,0))),"",INDEX('Policy Characteristics'!I:I,MATCH($C1183,'Policy Characteristics'!$C:$C,0)))</f>
        <v>% of potential achieved</v>
      </c>
      <c r="P1183" s="293" t="str">
        <f>IF(ISBLANK(INDEX('Policy Characteristics'!J:J,MATCH($C1183,'Policy Characteristics'!$C:$C,0))),"",INDEX('Policy Characteristics'!J:J,MATCH($C1183,'Policy Characteristics'!$C:$C,0)))</f>
        <v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v>
      </c>
      <c r="Q1183" s="293" t="str">
        <f>IF(ISBLANK(INDEX('Policy Characteristics'!K:K,MATCH($C1183,'Policy Characteristics'!$C:$C,0))),"",INDEX('Policy Characteristics'!K:K,MATCH($C1183,'Policy Characteristics'!$C:$C,0)))</f>
        <v>direct-air-capture.html#dac</v>
      </c>
      <c r="R1183" s="293" t="str">
        <f>IF(ISBLANK(INDEX('Policy Characteristics'!L:L,MATCH($C1183,'Policy Characteristics'!$C:$C,0))),"",INDEX('Policy Characteristics'!L:L,MATCH($C1183,'Policy Characteristics'!$C:$C,0)))</f>
        <v>direct-air-capture.html</v>
      </c>
    </row>
    <row r="1184" spans="1:18" x14ac:dyDescent="0.25">
      <c r="A1184" s="293" t="str">
        <f>IF(ISBLANK(INDEX('Policy Characteristics'!A:A,MATCH($C1184,'Policy Characteristics'!$C:$C,0))),"",INDEX('Policy Characteristics'!A:A,MATCH($C1184,'Policy Characteristics'!$C:$C,0)))</f>
        <v>Research and Development</v>
      </c>
      <c r="B1184" s="294" t="str">
        <f>IF(ISBLANK(INDEX('Policy Characteristics'!B:B,MATCH($C1184,'Policy Characteristics'!$C:$C,0))),"",INDEX('Policy Characteristics'!B:B,MATCH($C1184,'Policy Characteristics'!$C:$C,0)))</f>
        <v>Fuel Use Reduction</v>
      </c>
      <c r="C1184" t="s">
        <v>590</v>
      </c>
      <c r="D1184" s="298" t="s">
        <v>686</v>
      </c>
      <c r="E1184" s="298"/>
      <c r="F1184" s="298" t="s">
        <v>870</v>
      </c>
      <c r="G1184" s="298"/>
      <c r="H1184" s="20">
        <v>114</v>
      </c>
      <c r="I1184" s="295" t="s">
        <v>650</v>
      </c>
      <c r="J1184" s="296" t="str">
        <f>IF(ISBLANK(INDEX('Policy Characteristics'!D:D,MATCH($C1184,'Policy Characteristics'!$C:$C,0))),"",INDEX('Policy Characteristics'!D:D,MATCH($C1184,'Policy Characteristics'!$C:$C,0)))</f>
        <v>R&amp;D Fuel Use Reductions</v>
      </c>
      <c r="K1184" s="293" t="str">
        <f>IF(ISBLANK(INDEX('Policy Characteristics'!E:E,MATCH($C1184,'Policy Characteristics'!$C:$C,0))),"",INDEX('Policy Characteristics'!E:E,MATCH($C1184,'Policy Characteristics'!$C:$C,0)))</f>
        <v>RnD building fuel use reduction</v>
      </c>
      <c r="L1184" s="237">
        <f>IF(ISBLANK(INDEX('Policy Characteristics'!F:F,MATCH($C1184,'Policy Characteristics'!$C:$C,0))),"",INDEX('Policy Characteristics'!F:F,MATCH($C1184,'Policy Characteristics'!$C:$C,0)))</f>
        <v>0</v>
      </c>
      <c r="M1184" s="237">
        <f>IF(ISBLANK(INDEX('Policy Characteristics'!G:G,MATCH($C1184,'Policy Characteristics'!$C:$C,0))),"",INDEX('Policy Characteristics'!G:G,MATCH($C1184,'Policy Characteristics'!$C:$C,0)))</f>
        <v>0.4</v>
      </c>
      <c r="N1184" s="237">
        <f>IF(ISBLANK(INDEX('Policy Characteristics'!H:H,MATCH($C1184,'Policy Characteristics'!$C:$C,0))),"",INDEX('Policy Characteristics'!H:H,MATCH($C1184,'Policy Characteristics'!$C:$C,0)))</f>
        <v>0.01</v>
      </c>
      <c r="O1184" s="293" t="str">
        <f>IF(ISBLANK(INDEX('Policy Characteristics'!I:I,MATCH($C1184,'Policy Characteristics'!$C:$C,0))),"",INDEX('Policy Characteristics'!I:I,MATCH($C1184,'Policy Characteristics'!$C:$C,0)))</f>
        <v>% reduction in fuel use</v>
      </c>
      <c r="P1184" s="293"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293" t="str">
        <f>IF(ISBLANK(INDEX('Policy Characteristics'!K:K,MATCH($C1184,'Policy Characteristics'!$C:$C,0))),"",INDEX('Policy Characteristics'!K:K,MATCH($C1184,'Policy Characteristics'!$C:$C,0)))</f>
        <v>architectural-design.html#rnd</v>
      </c>
      <c r="R1184" s="293" t="str">
        <f>IF(ISBLANK(INDEX('Policy Characteristics'!L:L,MATCH($C1184,'Policy Characteristics'!$C:$C,0))),"",INDEX('Policy Characteristics'!L:L,MATCH($C1184,'Policy Characteristics'!$C:$C,0)))</f>
        <v>research-and-development.html</v>
      </c>
    </row>
    <row r="1185" spans="1:18" x14ac:dyDescent="0.25">
      <c r="A1185" s="293" t="str">
        <f>IF(ISBLANK(INDEX('Policy Characteristics'!A:A,MATCH($C1185,'Policy Characteristics'!$C:$C,0))),"",INDEX('Policy Characteristics'!A:A,MATCH($C1185,'Policy Characteristics'!$C:$C,0)))</f>
        <v>Research and Development</v>
      </c>
      <c r="B1185" s="294" t="str">
        <f>IF(ISBLANK(INDEX('Policy Characteristics'!B:B,MATCH($C1185,'Policy Characteristics'!$C:$C,0))),"",INDEX('Policy Characteristics'!B:B,MATCH($C1185,'Policy Characteristics'!$C:$C,0)))</f>
        <v>Fuel Use Reduction</v>
      </c>
      <c r="C1185" s="293" t="str">
        <f t="shared" ref="C1185:C1189" si="63">C$1184</f>
        <v>RnD Building Fuel Use Perc Reduction</v>
      </c>
      <c r="D1185" s="298" t="s">
        <v>690</v>
      </c>
      <c r="E1185" s="298"/>
      <c r="F1185" s="298" t="s">
        <v>871</v>
      </c>
      <c r="G1185" s="298"/>
      <c r="H1185" s="20">
        <v>115</v>
      </c>
      <c r="I1185" s="295" t="s">
        <v>650</v>
      </c>
      <c r="J1185" s="296" t="str">
        <f>IF(ISBLANK(INDEX('Policy Characteristics'!D:D,MATCH($C1185,'Policy Characteristics'!$C:$C,0))),"",INDEX('Policy Characteristics'!D:D,MATCH($C1185,'Policy Characteristics'!$C:$C,0)))</f>
        <v>R&amp;D Fuel Use Reductions</v>
      </c>
      <c r="K1185" s="293" t="str">
        <f>IF(ISBLANK(INDEX('Policy Characteristics'!E:E,MATCH($C1185,'Policy Characteristics'!$C:$C,0))),"",INDEX('Policy Characteristics'!E:E,MATCH($C1185,'Policy Characteristics'!$C:$C,0)))</f>
        <v>RnD building fuel use reduction</v>
      </c>
      <c r="L1185" s="237">
        <f>IF(ISBLANK(INDEX('Policy Characteristics'!F:F,MATCH($C1185,'Policy Characteristics'!$C:$C,0))),"",INDEX('Policy Characteristics'!F:F,MATCH($C1185,'Policy Characteristics'!$C:$C,0)))</f>
        <v>0</v>
      </c>
      <c r="M1185" s="237">
        <f>IF(ISBLANK(INDEX('Policy Characteristics'!G:G,MATCH($C1185,'Policy Characteristics'!$C:$C,0))),"",INDEX('Policy Characteristics'!G:G,MATCH($C1185,'Policy Characteristics'!$C:$C,0)))</f>
        <v>0.4</v>
      </c>
      <c r="N1185" s="237">
        <f>IF(ISBLANK(INDEX('Policy Characteristics'!H:H,MATCH($C1185,'Policy Characteristics'!$C:$C,0))),"",INDEX('Policy Characteristics'!H:H,MATCH($C1185,'Policy Characteristics'!$C:$C,0)))</f>
        <v>0.01</v>
      </c>
      <c r="O1185" s="293" t="str">
        <f>IF(ISBLANK(INDEX('Policy Characteristics'!I:I,MATCH($C1185,'Policy Characteristics'!$C:$C,0))),"",INDEX('Policy Characteristics'!I:I,MATCH($C1185,'Policy Characteristics'!$C:$C,0)))</f>
        <v>% reduction in fuel use</v>
      </c>
      <c r="P1185" s="293"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293" t="str">
        <f>IF(ISBLANK(INDEX('Policy Characteristics'!K:K,MATCH($C1185,'Policy Characteristics'!$C:$C,0))),"",INDEX('Policy Characteristics'!K:K,MATCH($C1185,'Policy Characteristics'!$C:$C,0)))</f>
        <v>architectural-design.html#rnd</v>
      </c>
      <c r="R1185" s="293" t="str">
        <f>IF(ISBLANK(INDEX('Policy Characteristics'!L:L,MATCH($C1185,'Policy Characteristics'!$C:$C,0))),"",INDEX('Policy Characteristics'!L:L,MATCH($C1185,'Policy Characteristics'!$C:$C,0)))</f>
        <v>research-and-development.html</v>
      </c>
    </row>
    <row r="1186" spans="1:18" x14ac:dyDescent="0.25">
      <c r="A1186" s="293" t="str">
        <f>IF(ISBLANK(INDEX('Policy Characteristics'!A:A,MATCH($C1186,'Policy Characteristics'!$C:$C,0))),"",INDEX('Policy Characteristics'!A:A,MATCH($C1186,'Policy Characteristics'!$C:$C,0)))</f>
        <v>Research and Development</v>
      </c>
      <c r="B1186" s="294" t="str">
        <f>IF(ISBLANK(INDEX('Policy Characteristics'!B:B,MATCH($C1186,'Policy Characteristics'!$C:$C,0))),"",INDEX('Policy Characteristics'!B:B,MATCH($C1186,'Policy Characteristics'!$C:$C,0)))</f>
        <v>Fuel Use Reduction</v>
      </c>
      <c r="C1186" s="293" t="str">
        <f t="shared" si="63"/>
        <v>RnD Building Fuel Use Perc Reduction</v>
      </c>
      <c r="D1186" s="298" t="s">
        <v>702</v>
      </c>
      <c r="E1186" s="298"/>
      <c r="F1186" s="298" t="s">
        <v>872</v>
      </c>
      <c r="G1186" s="298"/>
      <c r="H1186" s="20">
        <v>750</v>
      </c>
      <c r="I1186" s="295" t="s">
        <v>660</v>
      </c>
      <c r="J1186" s="296" t="str">
        <f>IF(ISBLANK(INDEX('Policy Characteristics'!D:D,MATCH($C1186,'Policy Characteristics'!$C:$C,0))),"",INDEX('Policy Characteristics'!D:D,MATCH($C1186,'Policy Characteristics'!$C:$C,0)))</f>
        <v>R&amp;D Fuel Use Reductions</v>
      </c>
      <c r="K1186" s="293" t="str">
        <f>IF(ISBLANK(INDEX('Policy Characteristics'!E:E,MATCH($C1186,'Policy Characteristics'!$C:$C,0))),"",INDEX('Policy Characteristics'!E:E,MATCH($C1186,'Policy Characteristics'!$C:$C,0)))</f>
        <v>RnD building fuel use reduction</v>
      </c>
      <c r="L1186" s="237">
        <f>IF(ISBLANK(INDEX('Policy Characteristics'!F:F,MATCH($C1186,'Policy Characteristics'!$C:$C,0))),"",INDEX('Policy Characteristics'!F:F,MATCH($C1186,'Policy Characteristics'!$C:$C,0)))</f>
        <v>0</v>
      </c>
      <c r="M1186" s="237">
        <f>IF(ISBLANK(INDEX('Policy Characteristics'!G:G,MATCH($C1186,'Policy Characteristics'!$C:$C,0))),"",INDEX('Policy Characteristics'!G:G,MATCH($C1186,'Policy Characteristics'!$C:$C,0)))</f>
        <v>0.4</v>
      </c>
      <c r="N1186" s="237">
        <f>IF(ISBLANK(INDEX('Policy Characteristics'!H:H,MATCH($C1186,'Policy Characteristics'!$C:$C,0))),"",INDEX('Policy Characteristics'!H:H,MATCH($C1186,'Policy Characteristics'!$C:$C,0)))</f>
        <v>0.01</v>
      </c>
      <c r="O1186" s="293" t="str">
        <f>IF(ISBLANK(INDEX('Policy Characteristics'!I:I,MATCH($C1186,'Policy Characteristics'!$C:$C,0))),"",INDEX('Policy Characteristics'!I:I,MATCH($C1186,'Policy Characteristics'!$C:$C,0)))</f>
        <v>% reduction in fuel use</v>
      </c>
      <c r="P1186" s="293"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293" t="str">
        <f>IF(ISBLANK(INDEX('Policy Characteristics'!K:K,MATCH($C1186,'Policy Characteristics'!$C:$C,0))),"",INDEX('Policy Characteristics'!K:K,MATCH($C1186,'Policy Characteristics'!$C:$C,0)))</f>
        <v>architectural-design.html#rnd</v>
      </c>
      <c r="R1186" s="293" t="str">
        <f>IF(ISBLANK(INDEX('Policy Characteristics'!L:L,MATCH($C1186,'Policy Characteristics'!$C:$C,0))),"",INDEX('Policy Characteristics'!L:L,MATCH($C1186,'Policy Characteristics'!$C:$C,0)))</f>
        <v>research-and-development.html</v>
      </c>
    </row>
    <row r="1187" spans="1:18" x14ac:dyDescent="0.25">
      <c r="A1187" s="293" t="str">
        <f>IF(ISBLANK(INDEX('Policy Characteristics'!A:A,MATCH($C1187,'Policy Characteristics'!$C:$C,0))),"",INDEX('Policy Characteristics'!A:A,MATCH($C1187,'Policy Characteristics'!$C:$C,0)))</f>
        <v>Research and Development</v>
      </c>
      <c r="B1187" s="294" t="str">
        <f>IF(ISBLANK(INDEX('Policy Characteristics'!B:B,MATCH($C1187,'Policy Characteristics'!$C:$C,0))),"",INDEX('Policy Characteristics'!B:B,MATCH($C1187,'Policy Characteristics'!$C:$C,0)))</f>
        <v>Fuel Use Reduction</v>
      </c>
      <c r="C1187" s="293" t="str">
        <f t="shared" si="63"/>
        <v>RnD Building Fuel Use Perc Reduction</v>
      </c>
      <c r="D1187" s="298" t="s">
        <v>692</v>
      </c>
      <c r="E1187" s="298"/>
      <c r="F1187" s="298" t="s">
        <v>873</v>
      </c>
      <c r="G1187" s="298"/>
      <c r="H1187" s="20">
        <v>117</v>
      </c>
      <c r="I1187" s="295" t="s">
        <v>650</v>
      </c>
      <c r="J1187" s="296" t="str">
        <f>IF(ISBLANK(INDEX('Policy Characteristics'!D:D,MATCH($C1187,'Policy Characteristics'!$C:$C,0))),"",INDEX('Policy Characteristics'!D:D,MATCH($C1187,'Policy Characteristics'!$C:$C,0)))</f>
        <v>R&amp;D Fuel Use Reductions</v>
      </c>
      <c r="K1187" s="293" t="str">
        <f>IF(ISBLANK(INDEX('Policy Characteristics'!E:E,MATCH($C1187,'Policy Characteristics'!$C:$C,0))),"",INDEX('Policy Characteristics'!E:E,MATCH($C1187,'Policy Characteristics'!$C:$C,0)))</f>
        <v>RnD building fuel use reduction</v>
      </c>
      <c r="L1187" s="237">
        <f>IF(ISBLANK(INDEX('Policy Characteristics'!F:F,MATCH($C1187,'Policy Characteristics'!$C:$C,0))),"",INDEX('Policy Characteristics'!F:F,MATCH($C1187,'Policy Characteristics'!$C:$C,0)))</f>
        <v>0</v>
      </c>
      <c r="M1187" s="237">
        <f>IF(ISBLANK(INDEX('Policy Characteristics'!G:G,MATCH($C1187,'Policy Characteristics'!$C:$C,0))),"",INDEX('Policy Characteristics'!G:G,MATCH($C1187,'Policy Characteristics'!$C:$C,0)))</f>
        <v>0.4</v>
      </c>
      <c r="N1187" s="237">
        <f>IF(ISBLANK(INDEX('Policy Characteristics'!H:H,MATCH($C1187,'Policy Characteristics'!$C:$C,0))),"",INDEX('Policy Characteristics'!H:H,MATCH($C1187,'Policy Characteristics'!$C:$C,0)))</f>
        <v>0.01</v>
      </c>
      <c r="O1187" s="293" t="str">
        <f>IF(ISBLANK(INDEX('Policy Characteristics'!I:I,MATCH($C1187,'Policy Characteristics'!$C:$C,0))),"",INDEX('Policy Characteristics'!I:I,MATCH($C1187,'Policy Characteristics'!$C:$C,0)))</f>
        <v>% reduction in fuel use</v>
      </c>
      <c r="P1187" s="293"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293" t="str">
        <f>IF(ISBLANK(INDEX('Policy Characteristics'!K:K,MATCH($C1187,'Policy Characteristics'!$C:$C,0))),"",INDEX('Policy Characteristics'!K:K,MATCH($C1187,'Policy Characteristics'!$C:$C,0)))</f>
        <v>architectural-design.html#rnd</v>
      </c>
      <c r="R1187" s="293" t="str">
        <f>IF(ISBLANK(INDEX('Policy Characteristics'!L:L,MATCH($C1187,'Policy Characteristics'!$C:$C,0))),"",INDEX('Policy Characteristics'!L:L,MATCH($C1187,'Policy Characteristics'!$C:$C,0)))</f>
        <v>research-and-development.html</v>
      </c>
    </row>
    <row r="1188" spans="1:18" x14ac:dyDescent="0.25">
      <c r="A1188" s="293" t="str">
        <f>IF(ISBLANK(INDEX('Policy Characteristics'!A:A,MATCH($C1188,'Policy Characteristics'!$C:$C,0))),"",INDEX('Policy Characteristics'!A:A,MATCH($C1188,'Policy Characteristics'!$C:$C,0)))</f>
        <v>Research and Development</v>
      </c>
      <c r="B1188" s="294" t="str">
        <f>IF(ISBLANK(INDEX('Policy Characteristics'!B:B,MATCH($C1188,'Policy Characteristics'!$C:$C,0))),"",INDEX('Policy Characteristics'!B:B,MATCH($C1188,'Policy Characteristics'!$C:$C,0)))</f>
        <v>Fuel Use Reduction</v>
      </c>
      <c r="C1188" s="293" t="str">
        <f t="shared" si="63"/>
        <v>RnD Building Fuel Use Perc Reduction</v>
      </c>
      <c r="D1188" s="298" t="s">
        <v>694</v>
      </c>
      <c r="E1188" s="298"/>
      <c r="F1188" s="298" t="s">
        <v>874</v>
      </c>
      <c r="G1188" s="298"/>
      <c r="H1188" s="20">
        <v>118</v>
      </c>
      <c r="I1188" s="295" t="s">
        <v>650</v>
      </c>
      <c r="J1188" s="296" t="str">
        <f>IF(ISBLANK(INDEX('Policy Characteristics'!D:D,MATCH($C1188,'Policy Characteristics'!$C:$C,0))),"",INDEX('Policy Characteristics'!D:D,MATCH($C1188,'Policy Characteristics'!$C:$C,0)))</f>
        <v>R&amp;D Fuel Use Reductions</v>
      </c>
      <c r="K1188" s="293" t="str">
        <f>IF(ISBLANK(INDEX('Policy Characteristics'!E:E,MATCH($C1188,'Policy Characteristics'!$C:$C,0))),"",INDEX('Policy Characteristics'!E:E,MATCH($C1188,'Policy Characteristics'!$C:$C,0)))</f>
        <v>RnD building fuel use reduction</v>
      </c>
      <c r="L1188" s="237">
        <f>IF(ISBLANK(INDEX('Policy Characteristics'!F:F,MATCH($C1188,'Policy Characteristics'!$C:$C,0))),"",INDEX('Policy Characteristics'!F:F,MATCH($C1188,'Policy Characteristics'!$C:$C,0)))</f>
        <v>0</v>
      </c>
      <c r="M1188" s="237">
        <f>IF(ISBLANK(INDEX('Policy Characteristics'!G:G,MATCH($C1188,'Policy Characteristics'!$C:$C,0))),"",INDEX('Policy Characteristics'!G:G,MATCH($C1188,'Policy Characteristics'!$C:$C,0)))</f>
        <v>0.4</v>
      </c>
      <c r="N1188" s="237">
        <f>IF(ISBLANK(INDEX('Policy Characteristics'!H:H,MATCH($C1188,'Policy Characteristics'!$C:$C,0))),"",INDEX('Policy Characteristics'!H:H,MATCH($C1188,'Policy Characteristics'!$C:$C,0)))</f>
        <v>0.01</v>
      </c>
      <c r="O1188" s="293" t="str">
        <f>IF(ISBLANK(INDEX('Policy Characteristics'!I:I,MATCH($C1188,'Policy Characteristics'!$C:$C,0))),"",INDEX('Policy Characteristics'!I:I,MATCH($C1188,'Policy Characteristics'!$C:$C,0)))</f>
        <v>% reduction in fuel use</v>
      </c>
      <c r="P1188" s="293"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293" t="str">
        <f>IF(ISBLANK(INDEX('Policy Characteristics'!K:K,MATCH($C1188,'Policy Characteristics'!$C:$C,0))),"",INDEX('Policy Characteristics'!K:K,MATCH($C1188,'Policy Characteristics'!$C:$C,0)))</f>
        <v>architectural-design.html#rnd</v>
      </c>
      <c r="R1188" s="293" t="str">
        <f>IF(ISBLANK(INDEX('Policy Characteristics'!L:L,MATCH($C1188,'Policy Characteristics'!$C:$C,0))),"",INDEX('Policy Characteristics'!L:L,MATCH($C1188,'Policy Characteristics'!$C:$C,0)))</f>
        <v>research-and-development.html</v>
      </c>
    </row>
    <row r="1189" spans="1:18" x14ac:dyDescent="0.25">
      <c r="A1189" s="293" t="str">
        <f>IF(ISBLANK(INDEX('Policy Characteristics'!A:A,MATCH($C1189,'Policy Characteristics'!$C:$C,0))),"",INDEX('Policy Characteristics'!A:A,MATCH($C1189,'Policy Characteristics'!$C:$C,0)))</f>
        <v>Research and Development</v>
      </c>
      <c r="B1189" s="294" t="str">
        <f>IF(ISBLANK(INDEX('Policy Characteristics'!B:B,MATCH($C1189,'Policy Characteristics'!$C:$C,0))),"",INDEX('Policy Characteristics'!B:B,MATCH($C1189,'Policy Characteristics'!$C:$C,0)))</f>
        <v>Fuel Use Reduction</v>
      </c>
      <c r="C1189" s="293" t="str">
        <f t="shared" si="63"/>
        <v>RnD Building Fuel Use Perc Reduction</v>
      </c>
      <c r="D1189" s="298" t="s">
        <v>696</v>
      </c>
      <c r="E1189" s="298"/>
      <c r="F1189" s="298" t="s">
        <v>875</v>
      </c>
      <c r="G1189" s="298"/>
      <c r="H1189" s="20">
        <v>119</v>
      </c>
      <c r="I1189" s="295" t="s">
        <v>650</v>
      </c>
      <c r="J1189" s="296" t="str">
        <f>IF(ISBLANK(INDEX('Policy Characteristics'!D:D,MATCH($C1189,'Policy Characteristics'!$C:$C,0))),"",INDEX('Policy Characteristics'!D:D,MATCH($C1189,'Policy Characteristics'!$C:$C,0)))</f>
        <v>R&amp;D Fuel Use Reductions</v>
      </c>
      <c r="K1189" s="293" t="str">
        <f>IF(ISBLANK(INDEX('Policy Characteristics'!E:E,MATCH($C1189,'Policy Characteristics'!$C:$C,0))),"",INDEX('Policy Characteristics'!E:E,MATCH($C1189,'Policy Characteristics'!$C:$C,0)))</f>
        <v>RnD building fuel use reduction</v>
      </c>
      <c r="L1189" s="237">
        <f>IF(ISBLANK(INDEX('Policy Characteristics'!F:F,MATCH($C1189,'Policy Characteristics'!$C:$C,0))),"",INDEX('Policy Characteristics'!F:F,MATCH($C1189,'Policy Characteristics'!$C:$C,0)))</f>
        <v>0</v>
      </c>
      <c r="M1189" s="237">
        <f>IF(ISBLANK(INDEX('Policy Characteristics'!G:G,MATCH($C1189,'Policy Characteristics'!$C:$C,0))),"",INDEX('Policy Characteristics'!G:G,MATCH($C1189,'Policy Characteristics'!$C:$C,0)))</f>
        <v>0.4</v>
      </c>
      <c r="N1189" s="237">
        <f>IF(ISBLANK(INDEX('Policy Characteristics'!H:H,MATCH($C1189,'Policy Characteristics'!$C:$C,0))),"",INDEX('Policy Characteristics'!H:H,MATCH($C1189,'Policy Characteristics'!$C:$C,0)))</f>
        <v>0.01</v>
      </c>
      <c r="O1189" s="293" t="str">
        <f>IF(ISBLANK(INDEX('Policy Characteristics'!I:I,MATCH($C1189,'Policy Characteristics'!$C:$C,0))),"",INDEX('Policy Characteristics'!I:I,MATCH($C1189,'Policy Characteristics'!$C:$C,0)))</f>
        <v>% reduction in fuel use</v>
      </c>
      <c r="P1189" s="293"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293" t="str">
        <f>IF(ISBLANK(INDEX('Policy Characteristics'!K:K,MATCH($C1189,'Policy Characteristics'!$C:$C,0))),"",INDEX('Policy Characteristics'!K:K,MATCH($C1189,'Policy Characteristics'!$C:$C,0)))</f>
        <v>architectural-design.html#rnd</v>
      </c>
      <c r="R1189" s="293" t="str">
        <f>IF(ISBLANK(INDEX('Policy Characteristics'!L:L,MATCH($C1189,'Policy Characteristics'!$C:$C,0))),"",INDEX('Policy Characteristics'!L:L,MATCH($C1189,'Policy Characteristics'!$C:$C,0)))</f>
        <v>research-and-development.html</v>
      </c>
    </row>
    <row r="1190" spans="1:18" x14ac:dyDescent="0.25">
      <c r="A1190" s="293" t="str">
        <f>IF(ISBLANK(INDEX('Policy Characteristics'!A:A,MATCH($C1190,'Policy Characteristics'!$C:$C,0))),"",INDEX('Policy Characteristics'!A:A,MATCH($C1190,'Policy Characteristics'!$C:$C,0)))</f>
        <v>Research and Development</v>
      </c>
      <c r="B1190" s="294" t="str">
        <f>IF(ISBLANK(INDEX('Policy Characteristics'!B:B,MATCH($C1190,'Policy Characteristics'!$C:$C,0))),"",INDEX('Policy Characteristics'!B:B,MATCH($C1190,'Policy Characteristics'!$C:$C,0)))</f>
        <v>Fuel Use Reduction</v>
      </c>
      <c r="C1190" t="s">
        <v>595</v>
      </c>
      <c r="D1190" s="298"/>
      <c r="E1190" s="298"/>
      <c r="F1190" s="298" t="s">
        <v>214</v>
      </c>
      <c r="G1190" s="298"/>
      <c r="H1190" s="20">
        <v>120</v>
      </c>
      <c r="I1190" s="295" t="s">
        <v>650</v>
      </c>
      <c r="J1190" s="296" t="str">
        <f>IF(ISBLANK(INDEX('Policy Characteristics'!D:D,MATCH($C1190,'Policy Characteristics'!$C:$C,0))),"",INDEX('Policy Characteristics'!D:D,MATCH($C1190,'Policy Characteristics'!$C:$C,0)))</f>
        <v>R&amp;D Fuel Use Reductions</v>
      </c>
      <c r="K1190" s="293" t="str">
        <f>IF(ISBLANK(INDEX('Policy Characteristics'!E:E,MATCH($C1190,'Policy Characteristics'!$C:$C,0))),"",INDEX('Policy Characteristics'!E:E,MATCH($C1190,'Policy Characteristics'!$C:$C,0)))</f>
        <v>RnD CCS fuel use reduction</v>
      </c>
      <c r="L1190" s="237">
        <f>IF(ISBLANK(INDEX('Policy Characteristics'!F:F,MATCH($C1190,'Policy Characteristics'!$C:$C,0))),"",INDEX('Policy Characteristics'!F:F,MATCH($C1190,'Policy Characteristics'!$C:$C,0)))</f>
        <v>0</v>
      </c>
      <c r="M1190" s="237">
        <f>IF(ISBLANK(INDEX('Policy Characteristics'!G:G,MATCH($C1190,'Policy Characteristics'!$C:$C,0))),"",INDEX('Policy Characteristics'!G:G,MATCH($C1190,'Policy Characteristics'!$C:$C,0)))</f>
        <v>0.4</v>
      </c>
      <c r="N1190" s="237">
        <f>IF(ISBLANK(INDEX('Policy Characteristics'!H:H,MATCH($C1190,'Policy Characteristics'!$C:$C,0))),"",INDEX('Policy Characteristics'!H:H,MATCH($C1190,'Policy Characteristics'!$C:$C,0)))</f>
        <v>0.01</v>
      </c>
      <c r="O1190" s="293" t="str">
        <f>IF(ISBLANK(INDEX('Policy Characteristics'!I:I,MATCH($C1190,'Policy Characteristics'!$C:$C,0))),"",INDEX('Policy Characteristics'!I:I,MATCH($C1190,'Policy Characteristics'!$C:$C,0)))</f>
        <v>% reduction in fuel use</v>
      </c>
      <c r="P1190" s="293"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293" t="str">
        <f>IF(ISBLANK(INDEX('Policy Characteristics'!K:K,MATCH($C1190,'Policy Characteristics'!$C:$C,0))),"",INDEX('Policy Characteristics'!K:K,MATCH($C1190,'Policy Characteristics'!$C:$C,0)))</f>
        <v>architectural-design.html#rnd</v>
      </c>
      <c r="R1190" s="293" t="str">
        <f>IF(ISBLANK(INDEX('Policy Characteristics'!L:L,MATCH($C1190,'Policy Characteristics'!$C:$C,0))),"",INDEX('Policy Characteristics'!L:L,MATCH($C1190,'Policy Characteristics'!$C:$C,0)))</f>
        <v>research-and-development.html</v>
      </c>
    </row>
    <row r="1191" spans="1:18" x14ac:dyDescent="0.25">
      <c r="A1191" s="293" t="str">
        <f>IF(ISBLANK(INDEX('Policy Characteristics'!A:A,MATCH($C1191,'Policy Characteristics'!$C:$C,0))),"",INDEX('Policy Characteristics'!A:A,MATCH($C1191,'Policy Characteristics'!$C:$C,0)))</f>
        <v>Research and Development</v>
      </c>
      <c r="B1191" s="294" t="str">
        <f>IF(ISBLANK(INDEX('Policy Characteristics'!B:B,MATCH($C1191,'Policy Characteristics'!$C:$C,0))),"",INDEX('Policy Characteristics'!B:B,MATCH($C1191,'Policy Characteristics'!$C:$C,0)))</f>
        <v>Fuel Use Reduction</v>
      </c>
      <c r="C1191" t="s">
        <v>597</v>
      </c>
      <c r="D1191" s="298" t="s">
        <v>704</v>
      </c>
      <c r="E1191" s="298"/>
      <c r="F1191" s="299" t="s">
        <v>876</v>
      </c>
      <c r="G1191" s="298"/>
      <c r="H1191" s="20">
        <v>121</v>
      </c>
      <c r="I1191" s="295" t="s">
        <v>650</v>
      </c>
      <c r="J1191" s="296" t="str">
        <f>IF(ISBLANK(INDEX('Policy Characteristics'!D:D,MATCH($C1191,'Policy Characteristics'!$C:$C,0))),"",INDEX('Policy Characteristics'!D:D,MATCH($C1191,'Policy Characteristics'!$C:$C,0)))</f>
        <v>R&amp;D Fuel Use Reductions</v>
      </c>
      <c r="K1191" s="293" t="str">
        <f>IF(ISBLANK(INDEX('Policy Characteristics'!E:E,MATCH($C1191,'Policy Characteristics'!$C:$C,0))),"",INDEX('Policy Characteristics'!E:E,MATCH($C1191,'Policy Characteristics'!$C:$C,0)))</f>
        <v>RnD electricity fuel use reduction</v>
      </c>
      <c r="L1191" s="237">
        <f>IF(ISBLANK(INDEX('Policy Characteristics'!F:F,MATCH($C1191,'Policy Characteristics'!$C:$C,0))),"",INDEX('Policy Characteristics'!F:F,MATCH($C1191,'Policy Characteristics'!$C:$C,0)))</f>
        <v>0</v>
      </c>
      <c r="M1191" s="237">
        <f>IF(ISBLANK(INDEX('Policy Characteristics'!G:G,MATCH($C1191,'Policy Characteristics'!$C:$C,0))),"",INDEX('Policy Characteristics'!G:G,MATCH($C1191,'Policy Characteristics'!$C:$C,0)))</f>
        <v>0.4</v>
      </c>
      <c r="N1191" s="237">
        <f>IF(ISBLANK(INDEX('Policy Characteristics'!H:H,MATCH($C1191,'Policy Characteristics'!$C:$C,0))),"",INDEX('Policy Characteristics'!H:H,MATCH($C1191,'Policy Characteristics'!$C:$C,0)))</f>
        <v>0.01</v>
      </c>
      <c r="O1191" s="293" t="str">
        <f>IF(ISBLANK(INDEX('Policy Characteristics'!I:I,MATCH($C1191,'Policy Characteristics'!$C:$C,0))),"",INDEX('Policy Characteristics'!I:I,MATCH($C1191,'Policy Characteristics'!$C:$C,0)))</f>
        <v>% reduction in fuel use</v>
      </c>
      <c r="P1191" s="293"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293" t="str">
        <f>IF(ISBLANK(INDEX('Policy Characteristics'!K:K,MATCH($C1191,'Policy Characteristics'!$C:$C,0))),"",INDEX('Policy Characteristics'!K:K,MATCH($C1191,'Policy Characteristics'!$C:$C,0)))</f>
        <v>architectural-design.html#rnd</v>
      </c>
      <c r="R1191" s="293" t="str">
        <f>IF(ISBLANK(INDEX('Policy Characteristics'!L:L,MATCH($C1191,'Policy Characteristics'!$C:$C,0))),"",INDEX('Policy Characteristics'!L:L,MATCH($C1191,'Policy Characteristics'!$C:$C,0)))</f>
        <v>research-and-development.html</v>
      </c>
    </row>
    <row r="1192" spans="1:18" x14ac:dyDescent="0.25">
      <c r="A1192" s="293" t="str">
        <f>IF(ISBLANK(INDEX('Policy Characteristics'!A:A,MATCH($C1192,'Policy Characteristics'!$C:$C,0))),"",INDEX('Policy Characteristics'!A:A,MATCH($C1192,'Policy Characteristics'!$C:$C,0)))</f>
        <v>Research and Development</v>
      </c>
      <c r="B1192" s="294" t="str">
        <f>IF(ISBLANK(INDEX('Policy Characteristics'!B:B,MATCH($C1192,'Policy Characteristics'!$C:$C,0))),"",INDEX('Policy Characteristics'!B:B,MATCH($C1192,'Policy Characteristics'!$C:$C,0)))</f>
        <v>Fuel Use Reduction</v>
      </c>
      <c r="C1192" s="293" t="str">
        <f t="shared" ref="C1192:C1199" si="64">C$1191</f>
        <v>RnD Electricity Fuel Use Perc Reduction</v>
      </c>
      <c r="D1192" s="299" t="s">
        <v>706</v>
      </c>
      <c r="E1192" s="300"/>
      <c r="F1192" s="299" t="s">
        <v>877</v>
      </c>
      <c r="G1192" s="298"/>
      <c r="H1192" s="20">
        <v>122</v>
      </c>
      <c r="I1192" s="295" t="s">
        <v>650</v>
      </c>
      <c r="J1192" s="296" t="str">
        <f>IF(ISBLANK(INDEX('Policy Characteristics'!D:D,MATCH($C1192,'Policy Characteristics'!$C:$C,0))),"",INDEX('Policy Characteristics'!D:D,MATCH($C1192,'Policy Characteristics'!$C:$C,0)))</f>
        <v>R&amp;D Fuel Use Reductions</v>
      </c>
      <c r="K1192" s="293" t="str">
        <f>IF(ISBLANK(INDEX('Policy Characteristics'!E:E,MATCH($C1192,'Policy Characteristics'!$C:$C,0))),"",INDEX('Policy Characteristics'!E:E,MATCH($C1192,'Policy Characteristics'!$C:$C,0)))</f>
        <v>RnD electricity fuel use reduction</v>
      </c>
      <c r="L1192" s="237">
        <f>IF(ISBLANK(INDEX('Policy Characteristics'!F:F,MATCH($C1192,'Policy Characteristics'!$C:$C,0))),"",INDEX('Policy Characteristics'!F:F,MATCH($C1192,'Policy Characteristics'!$C:$C,0)))</f>
        <v>0</v>
      </c>
      <c r="M1192" s="237">
        <f>IF(ISBLANK(INDEX('Policy Characteristics'!G:G,MATCH($C1192,'Policy Characteristics'!$C:$C,0))),"",INDEX('Policy Characteristics'!G:G,MATCH($C1192,'Policy Characteristics'!$C:$C,0)))</f>
        <v>0.4</v>
      </c>
      <c r="N1192" s="237">
        <f>IF(ISBLANK(INDEX('Policy Characteristics'!H:H,MATCH($C1192,'Policy Characteristics'!$C:$C,0))),"",INDEX('Policy Characteristics'!H:H,MATCH($C1192,'Policy Characteristics'!$C:$C,0)))</f>
        <v>0.01</v>
      </c>
      <c r="O1192" s="293" t="str">
        <f>IF(ISBLANK(INDEX('Policy Characteristics'!I:I,MATCH($C1192,'Policy Characteristics'!$C:$C,0))),"",INDEX('Policy Characteristics'!I:I,MATCH($C1192,'Policy Characteristics'!$C:$C,0)))</f>
        <v>% reduction in fuel use</v>
      </c>
      <c r="P1192" s="293"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293" t="str">
        <f>IF(ISBLANK(INDEX('Policy Characteristics'!K:K,MATCH($C1192,'Policy Characteristics'!$C:$C,0))),"",INDEX('Policy Characteristics'!K:K,MATCH($C1192,'Policy Characteristics'!$C:$C,0)))</f>
        <v>architectural-design.html#rnd</v>
      </c>
      <c r="R1192" s="293" t="str">
        <f>IF(ISBLANK(INDEX('Policy Characteristics'!L:L,MATCH($C1192,'Policy Characteristics'!$C:$C,0))),"",INDEX('Policy Characteristics'!L:L,MATCH($C1192,'Policy Characteristics'!$C:$C,0)))</f>
        <v>research-and-development.html</v>
      </c>
    </row>
    <row r="1193" spans="1:18" x14ac:dyDescent="0.25">
      <c r="A1193" s="293" t="str">
        <f>IF(ISBLANK(INDEX('Policy Characteristics'!A:A,MATCH($C1193,'Policy Characteristics'!$C:$C,0))),"",INDEX('Policy Characteristics'!A:A,MATCH($C1193,'Policy Characteristics'!$C:$C,0)))</f>
        <v>Research and Development</v>
      </c>
      <c r="B1193" s="294" t="str">
        <f>IF(ISBLANK(INDEX('Policy Characteristics'!B:B,MATCH($C1193,'Policy Characteristics'!$C:$C,0))),"",INDEX('Policy Characteristics'!B:B,MATCH($C1193,'Policy Characteristics'!$C:$C,0)))</f>
        <v>Fuel Use Reduction</v>
      </c>
      <c r="C1193" s="293" t="str">
        <f t="shared" si="64"/>
        <v>RnD Electricity Fuel Use Perc Reduction</v>
      </c>
      <c r="D1193" s="299" t="s">
        <v>708</v>
      </c>
      <c r="E1193" s="300"/>
      <c r="F1193" s="299" t="s">
        <v>878</v>
      </c>
      <c r="G1193" s="298"/>
      <c r="H1193" s="20">
        <v>123</v>
      </c>
      <c r="I1193" s="295" t="s">
        <v>650</v>
      </c>
      <c r="J1193" s="296" t="str">
        <f>IF(ISBLANK(INDEX('Policy Characteristics'!D:D,MATCH($C1193,'Policy Characteristics'!$C:$C,0))),"",INDEX('Policy Characteristics'!D:D,MATCH($C1193,'Policy Characteristics'!$C:$C,0)))</f>
        <v>R&amp;D Fuel Use Reductions</v>
      </c>
      <c r="K1193" s="293" t="str">
        <f>IF(ISBLANK(INDEX('Policy Characteristics'!E:E,MATCH($C1193,'Policy Characteristics'!$C:$C,0))),"",INDEX('Policy Characteristics'!E:E,MATCH($C1193,'Policy Characteristics'!$C:$C,0)))</f>
        <v>RnD electricity fuel use reduction</v>
      </c>
      <c r="L1193" s="237">
        <f>IF(ISBLANK(INDEX('Policy Characteristics'!F:F,MATCH($C1193,'Policy Characteristics'!$C:$C,0))),"",INDEX('Policy Characteristics'!F:F,MATCH($C1193,'Policy Characteristics'!$C:$C,0)))</f>
        <v>0</v>
      </c>
      <c r="M1193" s="237">
        <f>IF(ISBLANK(INDEX('Policy Characteristics'!G:G,MATCH($C1193,'Policy Characteristics'!$C:$C,0))),"",INDEX('Policy Characteristics'!G:G,MATCH($C1193,'Policy Characteristics'!$C:$C,0)))</f>
        <v>0.4</v>
      </c>
      <c r="N1193" s="237">
        <f>IF(ISBLANK(INDEX('Policy Characteristics'!H:H,MATCH($C1193,'Policy Characteristics'!$C:$C,0))),"",INDEX('Policy Characteristics'!H:H,MATCH($C1193,'Policy Characteristics'!$C:$C,0)))</f>
        <v>0.01</v>
      </c>
      <c r="O1193" s="293" t="str">
        <f>IF(ISBLANK(INDEX('Policy Characteristics'!I:I,MATCH($C1193,'Policy Characteristics'!$C:$C,0))),"",INDEX('Policy Characteristics'!I:I,MATCH($C1193,'Policy Characteristics'!$C:$C,0)))</f>
        <v>% reduction in fuel use</v>
      </c>
      <c r="P1193" s="293"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293" t="str">
        <f>IF(ISBLANK(INDEX('Policy Characteristics'!K:K,MATCH($C1193,'Policy Characteristics'!$C:$C,0))),"",INDEX('Policy Characteristics'!K:K,MATCH($C1193,'Policy Characteristics'!$C:$C,0)))</f>
        <v>architectural-design.html#rnd</v>
      </c>
      <c r="R1193" s="293" t="str">
        <f>IF(ISBLANK(INDEX('Policy Characteristics'!L:L,MATCH($C1193,'Policy Characteristics'!$C:$C,0))),"",INDEX('Policy Characteristics'!L:L,MATCH($C1193,'Policy Characteristics'!$C:$C,0)))</f>
        <v>research-and-development.html</v>
      </c>
    </row>
    <row r="1194" spans="1:18" x14ac:dyDescent="0.25">
      <c r="A1194" s="293" t="str">
        <f>IF(ISBLANK(INDEX('Policy Characteristics'!A:A,MATCH($C1194,'Policy Characteristics'!$C:$C,0))),"",INDEX('Policy Characteristics'!A:A,MATCH($C1194,'Policy Characteristics'!$C:$C,0)))</f>
        <v>Research and Development</v>
      </c>
      <c r="B1194" s="294" t="str">
        <f>IF(ISBLANK(INDEX('Policy Characteristics'!B:B,MATCH($C1194,'Policy Characteristics'!$C:$C,0))),"",INDEX('Policy Characteristics'!B:B,MATCH($C1194,'Policy Characteristics'!$C:$C,0)))</f>
        <v>Fuel Use Reduction</v>
      </c>
      <c r="C1194" s="293" t="str">
        <f t="shared" si="64"/>
        <v>RnD Electricity Fuel Use Perc Reduction</v>
      </c>
      <c r="D1194" s="299" t="s">
        <v>710</v>
      </c>
      <c r="E1194" s="300"/>
      <c r="F1194" s="299" t="s">
        <v>879</v>
      </c>
      <c r="G1194" s="298"/>
      <c r="H1194" s="20">
        <v>751</v>
      </c>
      <c r="I1194" s="295" t="s">
        <v>660</v>
      </c>
      <c r="J1194" s="296" t="str">
        <f>IF(ISBLANK(INDEX('Policy Characteristics'!D:D,MATCH($C1194,'Policy Characteristics'!$C:$C,0))),"",INDEX('Policy Characteristics'!D:D,MATCH($C1194,'Policy Characteristics'!$C:$C,0)))</f>
        <v>R&amp;D Fuel Use Reductions</v>
      </c>
      <c r="K1194" s="293" t="str">
        <f>IF(ISBLANK(INDEX('Policy Characteristics'!E:E,MATCH($C1194,'Policy Characteristics'!$C:$C,0))),"",INDEX('Policy Characteristics'!E:E,MATCH($C1194,'Policy Characteristics'!$C:$C,0)))</f>
        <v>RnD electricity fuel use reduction</v>
      </c>
      <c r="L1194" s="237">
        <f>IF(ISBLANK(INDEX('Policy Characteristics'!F:F,MATCH($C1194,'Policy Characteristics'!$C:$C,0))),"",INDEX('Policy Characteristics'!F:F,MATCH($C1194,'Policy Characteristics'!$C:$C,0)))</f>
        <v>0</v>
      </c>
      <c r="M1194" s="237">
        <f>IF(ISBLANK(INDEX('Policy Characteristics'!G:G,MATCH($C1194,'Policy Characteristics'!$C:$C,0))),"",INDEX('Policy Characteristics'!G:G,MATCH($C1194,'Policy Characteristics'!$C:$C,0)))</f>
        <v>0.4</v>
      </c>
      <c r="N1194" s="237">
        <f>IF(ISBLANK(INDEX('Policy Characteristics'!H:H,MATCH($C1194,'Policy Characteristics'!$C:$C,0))),"",INDEX('Policy Characteristics'!H:H,MATCH($C1194,'Policy Characteristics'!$C:$C,0)))</f>
        <v>0.01</v>
      </c>
      <c r="O1194" s="293" t="str">
        <f>IF(ISBLANK(INDEX('Policy Characteristics'!I:I,MATCH($C1194,'Policy Characteristics'!$C:$C,0))),"",INDEX('Policy Characteristics'!I:I,MATCH($C1194,'Policy Characteristics'!$C:$C,0)))</f>
        <v>% reduction in fuel use</v>
      </c>
      <c r="P1194" s="293"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293" t="str">
        <f>IF(ISBLANK(INDEX('Policy Characteristics'!K:K,MATCH($C1194,'Policy Characteristics'!$C:$C,0))),"",INDEX('Policy Characteristics'!K:K,MATCH($C1194,'Policy Characteristics'!$C:$C,0)))</f>
        <v>architectural-design.html#rnd</v>
      </c>
      <c r="R1194" s="293" t="str">
        <f>IF(ISBLANK(INDEX('Policy Characteristics'!L:L,MATCH($C1194,'Policy Characteristics'!$C:$C,0))),"",INDEX('Policy Characteristics'!L:L,MATCH($C1194,'Policy Characteristics'!$C:$C,0)))</f>
        <v>research-and-development.html</v>
      </c>
    </row>
    <row r="1195" spans="1:18" x14ac:dyDescent="0.25">
      <c r="A1195" s="293" t="str">
        <f>IF(ISBLANK(INDEX('Policy Characteristics'!A:A,MATCH($C1195,'Policy Characteristics'!$C:$C,0))),"",INDEX('Policy Characteristics'!A:A,MATCH($C1195,'Policy Characteristics'!$C:$C,0)))</f>
        <v>Research and Development</v>
      </c>
      <c r="B1195" s="294" t="str">
        <f>IF(ISBLANK(INDEX('Policy Characteristics'!B:B,MATCH($C1195,'Policy Characteristics'!$C:$C,0))),"",INDEX('Policy Characteristics'!B:B,MATCH($C1195,'Policy Characteristics'!$C:$C,0)))</f>
        <v>Fuel Use Reduction</v>
      </c>
      <c r="C1195" s="293" t="str">
        <f t="shared" si="64"/>
        <v>RnD Electricity Fuel Use Perc Reduction</v>
      </c>
      <c r="D1195" s="299" t="s">
        <v>712</v>
      </c>
      <c r="E1195" s="300"/>
      <c r="F1195" s="299" t="s">
        <v>880</v>
      </c>
      <c r="G1195" s="298"/>
      <c r="H1195" s="20">
        <v>752</v>
      </c>
      <c r="I1195" s="295" t="s">
        <v>660</v>
      </c>
      <c r="J1195" s="296" t="str">
        <f>IF(ISBLANK(INDEX('Policy Characteristics'!D:D,MATCH($C1195,'Policy Characteristics'!$C:$C,0))),"",INDEX('Policy Characteristics'!D:D,MATCH($C1195,'Policy Characteristics'!$C:$C,0)))</f>
        <v>R&amp;D Fuel Use Reductions</v>
      </c>
      <c r="K1195" s="293" t="str">
        <f>IF(ISBLANK(INDEX('Policy Characteristics'!E:E,MATCH($C1195,'Policy Characteristics'!$C:$C,0))),"",INDEX('Policy Characteristics'!E:E,MATCH($C1195,'Policy Characteristics'!$C:$C,0)))</f>
        <v>RnD electricity fuel use reduction</v>
      </c>
      <c r="L1195" s="237">
        <f>IF(ISBLANK(INDEX('Policy Characteristics'!F:F,MATCH($C1195,'Policy Characteristics'!$C:$C,0))),"",INDEX('Policy Characteristics'!F:F,MATCH($C1195,'Policy Characteristics'!$C:$C,0)))</f>
        <v>0</v>
      </c>
      <c r="M1195" s="237">
        <f>IF(ISBLANK(INDEX('Policy Characteristics'!G:G,MATCH($C1195,'Policy Characteristics'!$C:$C,0))),"",INDEX('Policy Characteristics'!G:G,MATCH($C1195,'Policy Characteristics'!$C:$C,0)))</f>
        <v>0.4</v>
      </c>
      <c r="N1195" s="237">
        <f>IF(ISBLANK(INDEX('Policy Characteristics'!H:H,MATCH($C1195,'Policy Characteristics'!$C:$C,0))),"",INDEX('Policy Characteristics'!H:H,MATCH($C1195,'Policy Characteristics'!$C:$C,0)))</f>
        <v>0.01</v>
      </c>
      <c r="O1195" s="293" t="str">
        <f>IF(ISBLANK(INDEX('Policy Characteristics'!I:I,MATCH($C1195,'Policy Characteristics'!$C:$C,0))),"",INDEX('Policy Characteristics'!I:I,MATCH($C1195,'Policy Characteristics'!$C:$C,0)))</f>
        <v>% reduction in fuel use</v>
      </c>
      <c r="P1195" s="293"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293" t="str">
        <f>IF(ISBLANK(INDEX('Policy Characteristics'!K:K,MATCH($C1195,'Policy Characteristics'!$C:$C,0))),"",INDEX('Policy Characteristics'!K:K,MATCH($C1195,'Policy Characteristics'!$C:$C,0)))</f>
        <v>architectural-design.html#rnd</v>
      </c>
      <c r="R1195" s="293" t="str">
        <f>IF(ISBLANK(INDEX('Policy Characteristics'!L:L,MATCH($C1195,'Policy Characteristics'!$C:$C,0))),"",INDEX('Policy Characteristics'!L:L,MATCH($C1195,'Policy Characteristics'!$C:$C,0)))</f>
        <v>research-and-development.html</v>
      </c>
    </row>
    <row r="1196" spans="1:18" x14ac:dyDescent="0.25">
      <c r="A1196" s="293" t="str">
        <f>IF(ISBLANK(INDEX('Policy Characteristics'!A:A,MATCH($C1196,'Policy Characteristics'!$C:$C,0))),"",INDEX('Policy Characteristics'!A:A,MATCH($C1196,'Policy Characteristics'!$C:$C,0)))</f>
        <v>Research and Development</v>
      </c>
      <c r="B1196" s="294" t="str">
        <f>IF(ISBLANK(INDEX('Policy Characteristics'!B:B,MATCH($C1196,'Policy Characteristics'!$C:$C,0))),"",INDEX('Policy Characteristics'!B:B,MATCH($C1196,'Policy Characteristics'!$C:$C,0)))</f>
        <v>Fuel Use Reduction</v>
      </c>
      <c r="C1196" s="293" t="str">
        <f t="shared" si="64"/>
        <v>RnD Electricity Fuel Use Perc Reduction</v>
      </c>
      <c r="D1196" s="299" t="s">
        <v>714</v>
      </c>
      <c r="E1196" s="300"/>
      <c r="F1196" s="299" t="s">
        <v>881</v>
      </c>
      <c r="G1196" s="298"/>
      <c r="H1196" s="20">
        <v>753</v>
      </c>
      <c r="I1196" s="295" t="s">
        <v>660</v>
      </c>
      <c r="J1196" s="296" t="str">
        <f>IF(ISBLANK(INDEX('Policy Characteristics'!D:D,MATCH($C1196,'Policy Characteristics'!$C:$C,0))),"",INDEX('Policy Characteristics'!D:D,MATCH($C1196,'Policy Characteristics'!$C:$C,0)))</f>
        <v>R&amp;D Fuel Use Reductions</v>
      </c>
      <c r="K1196" s="293" t="str">
        <f>IF(ISBLANK(INDEX('Policy Characteristics'!E:E,MATCH($C1196,'Policy Characteristics'!$C:$C,0))),"",INDEX('Policy Characteristics'!E:E,MATCH($C1196,'Policy Characteristics'!$C:$C,0)))</f>
        <v>RnD electricity fuel use reduction</v>
      </c>
      <c r="L1196" s="237">
        <f>IF(ISBLANK(INDEX('Policy Characteristics'!F:F,MATCH($C1196,'Policy Characteristics'!$C:$C,0))),"",INDEX('Policy Characteristics'!F:F,MATCH($C1196,'Policy Characteristics'!$C:$C,0)))</f>
        <v>0</v>
      </c>
      <c r="M1196" s="237">
        <f>IF(ISBLANK(INDEX('Policy Characteristics'!G:G,MATCH($C1196,'Policy Characteristics'!$C:$C,0))),"",INDEX('Policy Characteristics'!G:G,MATCH($C1196,'Policy Characteristics'!$C:$C,0)))</f>
        <v>0.4</v>
      </c>
      <c r="N1196" s="237">
        <f>IF(ISBLANK(INDEX('Policy Characteristics'!H:H,MATCH($C1196,'Policy Characteristics'!$C:$C,0))),"",INDEX('Policy Characteristics'!H:H,MATCH($C1196,'Policy Characteristics'!$C:$C,0)))</f>
        <v>0.01</v>
      </c>
      <c r="O1196" s="293" t="str">
        <f>IF(ISBLANK(INDEX('Policy Characteristics'!I:I,MATCH($C1196,'Policy Characteristics'!$C:$C,0))),"",INDEX('Policy Characteristics'!I:I,MATCH($C1196,'Policy Characteristics'!$C:$C,0)))</f>
        <v>% reduction in fuel use</v>
      </c>
      <c r="P1196" s="293"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293" t="str">
        <f>IF(ISBLANK(INDEX('Policy Characteristics'!K:K,MATCH($C1196,'Policy Characteristics'!$C:$C,0))),"",INDEX('Policy Characteristics'!K:K,MATCH($C1196,'Policy Characteristics'!$C:$C,0)))</f>
        <v>architectural-design.html#rnd</v>
      </c>
      <c r="R1196" s="293" t="str">
        <f>IF(ISBLANK(INDEX('Policy Characteristics'!L:L,MATCH($C1196,'Policy Characteristics'!$C:$C,0))),"",INDEX('Policy Characteristics'!L:L,MATCH($C1196,'Policy Characteristics'!$C:$C,0)))</f>
        <v>research-and-development.html</v>
      </c>
    </row>
    <row r="1197" spans="1:18" x14ac:dyDescent="0.25">
      <c r="A1197" s="293" t="str">
        <f>IF(ISBLANK(INDEX('Policy Characteristics'!A:A,MATCH($C1197,'Policy Characteristics'!$C:$C,0))),"",INDEX('Policy Characteristics'!A:A,MATCH($C1197,'Policy Characteristics'!$C:$C,0)))</f>
        <v>Research and Development</v>
      </c>
      <c r="B1197" s="294" t="str">
        <f>IF(ISBLANK(INDEX('Policy Characteristics'!B:B,MATCH($C1197,'Policy Characteristics'!$C:$C,0))),"",INDEX('Policy Characteristics'!B:B,MATCH($C1197,'Policy Characteristics'!$C:$C,0)))</f>
        <v>Fuel Use Reduction</v>
      </c>
      <c r="C1197" s="293" t="str">
        <f t="shared" si="64"/>
        <v>RnD Electricity Fuel Use Perc Reduction</v>
      </c>
      <c r="D1197" s="299" t="s">
        <v>716</v>
      </c>
      <c r="E1197" s="300"/>
      <c r="F1197" s="299" t="s">
        <v>882</v>
      </c>
      <c r="G1197" s="298"/>
      <c r="H1197" s="20">
        <v>754</v>
      </c>
      <c r="I1197" s="295" t="s">
        <v>660</v>
      </c>
      <c r="J1197" s="296" t="str">
        <f>IF(ISBLANK(INDEX('Policy Characteristics'!D:D,MATCH($C1197,'Policy Characteristics'!$C:$C,0))),"",INDEX('Policy Characteristics'!D:D,MATCH($C1197,'Policy Characteristics'!$C:$C,0)))</f>
        <v>R&amp;D Fuel Use Reductions</v>
      </c>
      <c r="K1197" s="293" t="str">
        <f>IF(ISBLANK(INDEX('Policy Characteristics'!E:E,MATCH($C1197,'Policy Characteristics'!$C:$C,0))),"",INDEX('Policy Characteristics'!E:E,MATCH($C1197,'Policy Characteristics'!$C:$C,0)))</f>
        <v>RnD electricity fuel use reduction</v>
      </c>
      <c r="L1197" s="237">
        <f>IF(ISBLANK(INDEX('Policy Characteristics'!F:F,MATCH($C1197,'Policy Characteristics'!$C:$C,0))),"",INDEX('Policy Characteristics'!F:F,MATCH($C1197,'Policy Characteristics'!$C:$C,0)))</f>
        <v>0</v>
      </c>
      <c r="M1197" s="237">
        <f>IF(ISBLANK(INDEX('Policy Characteristics'!G:G,MATCH($C1197,'Policy Characteristics'!$C:$C,0))),"",INDEX('Policy Characteristics'!G:G,MATCH($C1197,'Policy Characteristics'!$C:$C,0)))</f>
        <v>0.4</v>
      </c>
      <c r="N1197" s="237">
        <f>IF(ISBLANK(INDEX('Policy Characteristics'!H:H,MATCH($C1197,'Policy Characteristics'!$C:$C,0))),"",INDEX('Policy Characteristics'!H:H,MATCH($C1197,'Policy Characteristics'!$C:$C,0)))</f>
        <v>0.01</v>
      </c>
      <c r="O1197" s="293" t="str">
        <f>IF(ISBLANK(INDEX('Policy Characteristics'!I:I,MATCH($C1197,'Policy Characteristics'!$C:$C,0))),"",INDEX('Policy Characteristics'!I:I,MATCH($C1197,'Policy Characteristics'!$C:$C,0)))</f>
        <v>% reduction in fuel use</v>
      </c>
      <c r="P1197" s="293"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293" t="str">
        <f>IF(ISBLANK(INDEX('Policy Characteristics'!K:K,MATCH($C1197,'Policy Characteristics'!$C:$C,0))),"",INDEX('Policy Characteristics'!K:K,MATCH($C1197,'Policy Characteristics'!$C:$C,0)))</f>
        <v>architectural-design.html#rnd</v>
      </c>
      <c r="R1197" s="293" t="str">
        <f>IF(ISBLANK(INDEX('Policy Characteristics'!L:L,MATCH($C1197,'Policy Characteristics'!$C:$C,0))),"",INDEX('Policy Characteristics'!L:L,MATCH($C1197,'Policy Characteristics'!$C:$C,0)))</f>
        <v>research-and-development.html</v>
      </c>
    </row>
    <row r="1198" spans="1:18" x14ac:dyDescent="0.25">
      <c r="A1198" s="293" t="str">
        <f>IF(ISBLANK(INDEX('Policy Characteristics'!A:A,MATCH($C1198,'Policy Characteristics'!$C:$C,0))),"",INDEX('Policy Characteristics'!A:A,MATCH($C1198,'Policy Characteristics'!$C:$C,0)))</f>
        <v>Research and Development</v>
      </c>
      <c r="B1198" s="294" t="str">
        <f>IF(ISBLANK(INDEX('Policy Characteristics'!B:B,MATCH($C1198,'Policy Characteristics'!$C:$C,0))),"",INDEX('Policy Characteristics'!B:B,MATCH($C1198,'Policy Characteristics'!$C:$C,0)))</f>
        <v>Fuel Use Reduction</v>
      </c>
      <c r="C1198" s="293" t="str">
        <f t="shared" si="64"/>
        <v>RnD Electricity Fuel Use Perc Reduction</v>
      </c>
      <c r="D1198" s="299" t="s">
        <v>718</v>
      </c>
      <c r="E1198" s="300"/>
      <c r="F1198" s="299" t="s">
        <v>883</v>
      </c>
      <c r="G1198" s="298"/>
      <c r="H1198" s="20">
        <v>124</v>
      </c>
      <c r="I1198" s="295" t="s">
        <v>650</v>
      </c>
      <c r="J1198" s="296" t="str">
        <f>IF(ISBLANK(INDEX('Policy Characteristics'!D:D,MATCH($C1198,'Policy Characteristics'!$C:$C,0))),"",INDEX('Policy Characteristics'!D:D,MATCH($C1198,'Policy Characteristics'!$C:$C,0)))</f>
        <v>R&amp;D Fuel Use Reductions</v>
      </c>
      <c r="K1198" s="293" t="str">
        <f>IF(ISBLANK(INDEX('Policy Characteristics'!E:E,MATCH($C1198,'Policy Characteristics'!$C:$C,0))),"",INDEX('Policy Characteristics'!E:E,MATCH($C1198,'Policy Characteristics'!$C:$C,0)))</f>
        <v>RnD electricity fuel use reduction</v>
      </c>
      <c r="L1198" s="237">
        <f>IF(ISBLANK(INDEX('Policy Characteristics'!F:F,MATCH($C1198,'Policy Characteristics'!$C:$C,0))),"",INDEX('Policy Characteristics'!F:F,MATCH($C1198,'Policy Characteristics'!$C:$C,0)))</f>
        <v>0</v>
      </c>
      <c r="M1198" s="237">
        <f>IF(ISBLANK(INDEX('Policy Characteristics'!G:G,MATCH($C1198,'Policy Characteristics'!$C:$C,0))),"",INDEX('Policy Characteristics'!G:G,MATCH($C1198,'Policy Characteristics'!$C:$C,0)))</f>
        <v>0.4</v>
      </c>
      <c r="N1198" s="237">
        <f>IF(ISBLANK(INDEX('Policy Characteristics'!H:H,MATCH($C1198,'Policy Characteristics'!$C:$C,0))),"",INDEX('Policy Characteristics'!H:H,MATCH($C1198,'Policy Characteristics'!$C:$C,0)))</f>
        <v>0.01</v>
      </c>
      <c r="O1198" s="293" t="str">
        <f>IF(ISBLANK(INDEX('Policy Characteristics'!I:I,MATCH($C1198,'Policy Characteristics'!$C:$C,0))),"",INDEX('Policy Characteristics'!I:I,MATCH($C1198,'Policy Characteristics'!$C:$C,0)))</f>
        <v>% reduction in fuel use</v>
      </c>
      <c r="P1198" s="293"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293" t="str">
        <f>IF(ISBLANK(INDEX('Policy Characteristics'!K:K,MATCH($C1198,'Policy Characteristics'!$C:$C,0))),"",INDEX('Policy Characteristics'!K:K,MATCH($C1198,'Policy Characteristics'!$C:$C,0)))</f>
        <v>architectural-design.html#rnd</v>
      </c>
      <c r="R1198" s="293" t="str">
        <f>IF(ISBLANK(INDEX('Policy Characteristics'!L:L,MATCH($C1198,'Policy Characteristics'!$C:$C,0))),"",INDEX('Policy Characteristics'!L:L,MATCH($C1198,'Policy Characteristics'!$C:$C,0)))</f>
        <v>research-and-development.html</v>
      </c>
    </row>
    <row r="1199" spans="1:18" x14ac:dyDescent="0.25">
      <c r="A1199" s="293" t="str">
        <f>IF(ISBLANK(INDEX('Policy Characteristics'!A:A,MATCH($C1199,'Policy Characteristics'!$C:$C,0))),"",INDEX('Policy Characteristics'!A:A,MATCH($C1199,'Policy Characteristics'!$C:$C,0)))</f>
        <v>Research and Development</v>
      </c>
      <c r="B1199" s="294" t="str">
        <f>IF(ISBLANK(INDEX('Policy Characteristics'!B:B,MATCH($C1199,'Policy Characteristics'!$C:$C,0))),"",INDEX('Policy Characteristics'!B:B,MATCH($C1199,'Policy Characteristics'!$C:$C,0)))</f>
        <v>Fuel Use Reduction</v>
      </c>
      <c r="C1199" s="293" t="str">
        <f t="shared" si="64"/>
        <v>RnD Electricity Fuel Use Perc Reduction</v>
      </c>
      <c r="D1199" s="299" t="s">
        <v>724</v>
      </c>
      <c r="E1199" s="300"/>
      <c r="F1199" s="299" t="s">
        <v>884</v>
      </c>
      <c r="G1199" s="298"/>
      <c r="H1199" s="20">
        <v>193</v>
      </c>
      <c r="I1199" s="295" t="s">
        <v>650</v>
      </c>
      <c r="J1199" s="296" t="str">
        <f>IF(ISBLANK(INDEX('Policy Characteristics'!D:D,MATCH($C1199,'Policy Characteristics'!$C:$C,0))),"",INDEX('Policy Characteristics'!D:D,MATCH($C1199,'Policy Characteristics'!$C:$C,0)))</f>
        <v>R&amp;D Fuel Use Reductions</v>
      </c>
      <c r="K1199" s="293" t="str">
        <f>IF(ISBLANK(INDEX('Policy Characteristics'!E:E,MATCH($C1199,'Policy Characteristics'!$C:$C,0))),"",INDEX('Policy Characteristics'!E:E,MATCH($C1199,'Policy Characteristics'!$C:$C,0)))</f>
        <v>RnD electricity fuel use reduction</v>
      </c>
      <c r="L1199" s="237">
        <f>IF(ISBLANK(INDEX('Policy Characteristics'!F:F,MATCH($C1199,'Policy Characteristics'!$C:$C,0))),"",INDEX('Policy Characteristics'!F:F,MATCH($C1199,'Policy Characteristics'!$C:$C,0)))</f>
        <v>0</v>
      </c>
      <c r="M1199" s="237">
        <f>IF(ISBLANK(INDEX('Policy Characteristics'!G:G,MATCH($C1199,'Policy Characteristics'!$C:$C,0))),"",INDEX('Policy Characteristics'!G:G,MATCH($C1199,'Policy Characteristics'!$C:$C,0)))</f>
        <v>0.4</v>
      </c>
      <c r="N1199" s="237">
        <f>IF(ISBLANK(INDEX('Policy Characteristics'!H:H,MATCH($C1199,'Policy Characteristics'!$C:$C,0))),"",INDEX('Policy Characteristics'!H:H,MATCH($C1199,'Policy Characteristics'!$C:$C,0)))</f>
        <v>0.01</v>
      </c>
      <c r="O1199" s="293" t="str">
        <f>IF(ISBLANK(INDEX('Policy Characteristics'!I:I,MATCH($C1199,'Policy Characteristics'!$C:$C,0))),"",INDEX('Policy Characteristics'!I:I,MATCH($C1199,'Policy Characteristics'!$C:$C,0)))</f>
        <v>% reduction in fuel use</v>
      </c>
      <c r="P1199" s="293"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293" t="str">
        <f>IF(ISBLANK(INDEX('Policy Characteristics'!K:K,MATCH($C1199,'Policy Characteristics'!$C:$C,0))),"",INDEX('Policy Characteristics'!K:K,MATCH($C1199,'Policy Characteristics'!$C:$C,0)))</f>
        <v>architectural-design.html#rnd</v>
      </c>
      <c r="R1199" s="293" t="str">
        <f>IF(ISBLANK(INDEX('Policy Characteristics'!L:L,MATCH($C1199,'Policy Characteristics'!$C:$C,0))),"",INDEX('Policy Characteristics'!L:L,MATCH($C1199,'Policy Characteristics'!$C:$C,0)))</f>
        <v>research-and-development.html</v>
      </c>
    </row>
    <row r="1200" spans="1:18" x14ac:dyDescent="0.25">
      <c r="A1200" s="293" t="str">
        <f>IF(ISBLANK(INDEX('Policy Characteristics'!A:A,MATCH($C1200,'Policy Characteristics'!$C:$C,0))),"",INDEX('Policy Characteristics'!A:A,MATCH($C1200,'Policy Characteristics'!$C:$C,0)))</f>
        <v>Research and Development</v>
      </c>
      <c r="B1200" s="294" t="str">
        <f>IF(ISBLANK(INDEX('Policy Characteristics'!B:B,MATCH($C1200,'Policy Characteristics'!$C:$C,0))),"",INDEX('Policy Characteristics'!B:B,MATCH($C1200,'Policy Characteristics'!$C:$C,0)))</f>
        <v>Fuel Use Reduction</v>
      </c>
      <c r="C1200" s="293" t="str">
        <f t="shared" ref="C1200:C1201" si="65">C$1191</f>
        <v>RnD Electricity Fuel Use Perc Reduction</v>
      </c>
      <c r="D1200" s="299" t="s">
        <v>726</v>
      </c>
      <c r="E1200" s="300"/>
      <c r="F1200" s="299" t="s">
        <v>885</v>
      </c>
      <c r="G1200" s="298"/>
      <c r="H1200" s="20">
        <v>181</v>
      </c>
      <c r="I1200" s="295" t="s">
        <v>650</v>
      </c>
      <c r="J1200" s="296" t="str">
        <f>IF(ISBLANK(INDEX('Policy Characteristics'!D:D,MATCH($C1200,'Policy Characteristics'!$C:$C,0))),"",INDEX('Policy Characteristics'!D:D,MATCH($C1200,'Policy Characteristics'!$C:$C,0)))</f>
        <v>R&amp;D Fuel Use Reductions</v>
      </c>
      <c r="K1200" s="293" t="str">
        <f>IF(ISBLANK(INDEX('Policy Characteristics'!E:E,MATCH($C1200,'Policy Characteristics'!$C:$C,0))),"",INDEX('Policy Characteristics'!E:E,MATCH($C1200,'Policy Characteristics'!$C:$C,0)))</f>
        <v>RnD electricity fuel use reduction</v>
      </c>
      <c r="L1200" s="237">
        <f>IF(ISBLANK(INDEX('Policy Characteristics'!F:F,MATCH($C1200,'Policy Characteristics'!$C:$C,0))),"",INDEX('Policy Characteristics'!F:F,MATCH($C1200,'Policy Characteristics'!$C:$C,0)))</f>
        <v>0</v>
      </c>
      <c r="M1200" s="237">
        <f>IF(ISBLANK(INDEX('Policy Characteristics'!G:G,MATCH($C1200,'Policy Characteristics'!$C:$C,0))),"",INDEX('Policy Characteristics'!G:G,MATCH($C1200,'Policy Characteristics'!$C:$C,0)))</f>
        <v>0.4</v>
      </c>
      <c r="N1200" s="237">
        <f>IF(ISBLANK(INDEX('Policy Characteristics'!H:H,MATCH($C1200,'Policy Characteristics'!$C:$C,0))),"",INDEX('Policy Characteristics'!H:H,MATCH($C1200,'Policy Characteristics'!$C:$C,0)))</f>
        <v>0.01</v>
      </c>
      <c r="O1200" s="293" t="str">
        <f>IF(ISBLANK(INDEX('Policy Characteristics'!I:I,MATCH($C1200,'Policy Characteristics'!$C:$C,0))),"",INDEX('Policy Characteristics'!I:I,MATCH($C1200,'Policy Characteristics'!$C:$C,0)))</f>
        <v>% reduction in fuel use</v>
      </c>
      <c r="P1200" s="293"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293" t="str">
        <f>IF(ISBLANK(INDEX('Policy Characteristics'!K:K,MATCH($C1200,'Policy Characteristics'!$C:$C,0))),"",INDEX('Policy Characteristics'!K:K,MATCH($C1200,'Policy Characteristics'!$C:$C,0)))</f>
        <v>architectural-design.html#rnd</v>
      </c>
      <c r="R1200" s="293" t="str">
        <f>IF(ISBLANK(INDEX('Policy Characteristics'!L:L,MATCH($C1200,'Policy Characteristics'!$C:$C,0))),"",INDEX('Policy Characteristics'!L:L,MATCH($C1200,'Policy Characteristics'!$C:$C,0)))</f>
        <v>research-and-development.html</v>
      </c>
    </row>
    <row r="1201" spans="1:18" x14ac:dyDescent="0.25">
      <c r="A1201" s="293" t="str">
        <f>IF(ISBLANK(INDEX('Policy Characteristics'!A:A,MATCH($C1201,'Policy Characteristics'!$C:$C,0))),"",INDEX('Policy Characteristics'!A:A,MATCH($C1201,'Policy Characteristics'!$C:$C,0)))</f>
        <v>Research and Development</v>
      </c>
      <c r="B1201" s="294" t="str">
        <f>IF(ISBLANK(INDEX('Policy Characteristics'!B:B,MATCH($C1201,'Policy Characteristics'!$C:$C,0))),"",INDEX('Policy Characteristics'!B:B,MATCH($C1201,'Policy Characteristics'!$C:$C,0)))</f>
        <v>Fuel Use Reduction</v>
      </c>
      <c r="C1201" s="293" t="str">
        <f t="shared" si="65"/>
        <v>RnD Electricity Fuel Use Perc Reduction</v>
      </c>
      <c r="D1201" s="299" t="s">
        <v>728</v>
      </c>
      <c r="E1201" s="300"/>
      <c r="F1201" s="299" t="s">
        <v>886</v>
      </c>
      <c r="G1201" s="298"/>
      <c r="H1201" s="20">
        <v>755</v>
      </c>
      <c r="I1201" s="295" t="s">
        <v>660</v>
      </c>
      <c r="J1201" s="296" t="str">
        <f>IF(ISBLANK(INDEX('Policy Characteristics'!D:D,MATCH($C1201,'Policy Characteristics'!$C:$C,0))),"",INDEX('Policy Characteristics'!D:D,MATCH($C1201,'Policy Characteristics'!$C:$C,0)))</f>
        <v>R&amp;D Fuel Use Reductions</v>
      </c>
      <c r="K1201" s="293" t="str">
        <f>IF(ISBLANK(INDEX('Policy Characteristics'!E:E,MATCH($C1201,'Policy Characteristics'!$C:$C,0))),"",INDEX('Policy Characteristics'!E:E,MATCH($C1201,'Policy Characteristics'!$C:$C,0)))</f>
        <v>RnD electricity fuel use reduction</v>
      </c>
      <c r="L1201" s="237">
        <f>IF(ISBLANK(INDEX('Policy Characteristics'!F:F,MATCH($C1201,'Policy Characteristics'!$C:$C,0))),"",INDEX('Policy Characteristics'!F:F,MATCH($C1201,'Policy Characteristics'!$C:$C,0)))</f>
        <v>0</v>
      </c>
      <c r="M1201" s="237">
        <f>IF(ISBLANK(INDEX('Policy Characteristics'!G:G,MATCH($C1201,'Policy Characteristics'!$C:$C,0))),"",INDEX('Policy Characteristics'!G:G,MATCH($C1201,'Policy Characteristics'!$C:$C,0)))</f>
        <v>0.4</v>
      </c>
      <c r="N1201" s="237">
        <f>IF(ISBLANK(INDEX('Policy Characteristics'!H:H,MATCH($C1201,'Policy Characteristics'!$C:$C,0))),"",INDEX('Policy Characteristics'!H:H,MATCH($C1201,'Policy Characteristics'!$C:$C,0)))</f>
        <v>0.01</v>
      </c>
      <c r="O1201" s="293" t="str">
        <f>IF(ISBLANK(INDEX('Policy Characteristics'!I:I,MATCH($C1201,'Policy Characteristics'!$C:$C,0))),"",INDEX('Policy Characteristics'!I:I,MATCH($C1201,'Policy Characteristics'!$C:$C,0)))</f>
        <v>% reduction in fuel use</v>
      </c>
      <c r="P1201" s="293"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293" t="str">
        <f>IF(ISBLANK(INDEX('Policy Characteristics'!K:K,MATCH($C1201,'Policy Characteristics'!$C:$C,0))),"",INDEX('Policy Characteristics'!K:K,MATCH($C1201,'Policy Characteristics'!$C:$C,0)))</f>
        <v>architectural-design.html#rnd</v>
      </c>
      <c r="R1201" s="293" t="str">
        <f>IF(ISBLANK(INDEX('Policy Characteristics'!L:L,MATCH($C1201,'Policy Characteristics'!$C:$C,0))),"",INDEX('Policy Characteristics'!L:L,MATCH($C1201,'Policy Characteristics'!$C:$C,0)))</f>
        <v>research-and-development.html</v>
      </c>
    </row>
    <row r="1202" spans="1:18" x14ac:dyDescent="0.25">
      <c r="A1202" s="293" t="str">
        <f>IF(ISBLANK(INDEX('Policy Characteristics'!A:A,MATCH($C1202,'Policy Characteristics'!$C:$C,0))),"",INDEX('Policy Characteristics'!A:A,MATCH($C1202,'Policy Characteristics'!$C:$C,0)))</f>
        <v>Research and Development</v>
      </c>
      <c r="B1202" s="294" t="str">
        <f>IF(ISBLANK(INDEX('Policy Characteristics'!B:B,MATCH($C1202,'Policy Characteristics'!$C:$C,0))),"",INDEX('Policy Characteristics'!B:B,MATCH($C1202,'Policy Characteristics'!$C:$C,0)))</f>
        <v>Fuel Use Reduction</v>
      </c>
      <c r="C1202" t="s">
        <v>599</v>
      </c>
      <c r="D1202" t="s">
        <v>741</v>
      </c>
      <c r="E1202" s="298"/>
      <c r="F1202" s="299" t="s">
        <v>887</v>
      </c>
      <c r="G1202" s="298"/>
      <c r="H1202" s="20">
        <v>1487</v>
      </c>
      <c r="I1202" s="295" t="s">
        <v>650</v>
      </c>
      <c r="J1202" s="296" t="str">
        <f>IF(ISBLANK(INDEX('Policy Characteristics'!D:D,MATCH($C1202,'Policy Characteristics'!$C:$C,0))),"",INDEX('Policy Characteristics'!D:D,MATCH($C1202,'Policy Characteristics'!$C:$C,0)))</f>
        <v>R&amp;D Fuel Use Reductions</v>
      </c>
      <c r="K1202" s="293" t="str">
        <f>IF(ISBLANK(INDEX('Policy Characteristics'!E:E,MATCH($C1202,'Policy Characteristics'!$C:$C,0))),"",INDEX('Policy Characteristics'!E:E,MATCH($C1202,'Policy Characteristics'!$C:$C,0)))</f>
        <v>RnD industry fuel use reduction</v>
      </c>
      <c r="L1202" s="237">
        <f>IF(ISBLANK(INDEX('Policy Characteristics'!F:F,MATCH($C1202,'Policy Characteristics'!$C:$C,0))),"",INDEX('Policy Characteristics'!F:F,MATCH($C1202,'Policy Characteristics'!$C:$C,0)))</f>
        <v>0</v>
      </c>
      <c r="M1202" s="237">
        <f>IF(ISBLANK(INDEX('Policy Characteristics'!G:G,MATCH($C1202,'Policy Characteristics'!$C:$C,0))),"",INDEX('Policy Characteristics'!G:G,MATCH($C1202,'Policy Characteristics'!$C:$C,0)))</f>
        <v>0.4</v>
      </c>
      <c r="N1202" s="237">
        <f>IF(ISBLANK(INDEX('Policy Characteristics'!H:H,MATCH($C1202,'Policy Characteristics'!$C:$C,0))),"",INDEX('Policy Characteristics'!H:H,MATCH($C1202,'Policy Characteristics'!$C:$C,0)))</f>
        <v>0.01</v>
      </c>
      <c r="O1202" s="293" t="str">
        <f>IF(ISBLANK(INDEX('Policy Characteristics'!I:I,MATCH($C1202,'Policy Characteristics'!$C:$C,0))),"",INDEX('Policy Characteristics'!I:I,MATCH($C1202,'Policy Characteristics'!$C:$C,0)))</f>
        <v>% reduction in fuel use</v>
      </c>
      <c r="P1202" s="293"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293" t="str">
        <f>IF(ISBLANK(INDEX('Policy Characteristics'!K:K,MATCH($C1202,'Policy Characteristics'!$C:$C,0))),"",INDEX('Policy Characteristics'!K:K,MATCH($C1202,'Policy Characteristics'!$C:$C,0)))</f>
        <v>architectural-design.html#rnd</v>
      </c>
      <c r="R1202" s="293" t="str">
        <f>IF(ISBLANK(INDEX('Policy Characteristics'!L:L,MATCH($C1202,'Policy Characteristics'!$C:$C,0))),"",INDEX('Policy Characteristics'!L:L,MATCH($C1202,'Policy Characteristics'!$C:$C,0)))</f>
        <v>research-and-development.html</v>
      </c>
    </row>
    <row r="1203" spans="1:18" x14ac:dyDescent="0.25">
      <c r="A1203" s="293" t="str">
        <f>IF(ISBLANK(INDEX('Policy Characteristics'!A:A,MATCH($C1203,'Policy Characteristics'!$C:$C,0))),"",INDEX('Policy Characteristics'!A:A,MATCH($C1203,'Policy Characteristics'!$C:$C,0)))</f>
        <v>Research and Development</v>
      </c>
      <c r="B1203" s="294" t="str">
        <f>IF(ISBLANK(INDEX('Policy Characteristics'!B:B,MATCH($C1203,'Policy Characteristics'!$C:$C,0))),"",INDEX('Policy Characteristics'!B:B,MATCH($C1203,'Policy Characteristics'!$C:$C,0)))</f>
        <v>Fuel Use Reduction</v>
      </c>
      <c r="C1203" s="293" t="str">
        <f t="shared" ref="C1203:C1226" si="66">C$1202</f>
        <v>RnD Industry Fuel Use Perc Reduction</v>
      </c>
      <c r="D1203" t="s">
        <v>743</v>
      </c>
      <c r="E1203" s="298"/>
      <c r="F1203" s="299" t="s">
        <v>888</v>
      </c>
      <c r="G1203" s="298"/>
      <c r="H1203" s="20">
        <v>1488</v>
      </c>
      <c r="I1203" s="295" t="s">
        <v>650</v>
      </c>
      <c r="J1203" s="296" t="str">
        <f>IF(ISBLANK(INDEX('Policy Characteristics'!D:D,MATCH($C1203,'Policy Characteristics'!$C:$C,0))),"",INDEX('Policy Characteristics'!D:D,MATCH($C1203,'Policy Characteristics'!$C:$C,0)))</f>
        <v>R&amp;D Fuel Use Reductions</v>
      </c>
      <c r="K1203" s="293" t="str">
        <f>IF(ISBLANK(INDEX('Policy Characteristics'!E:E,MATCH($C1203,'Policy Characteristics'!$C:$C,0))),"",INDEX('Policy Characteristics'!E:E,MATCH($C1203,'Policy Characteristics'!$C:$C,0)))</f>
        <v>RnD industry fuel use reduction</v>
      </c>
      <c r="L1203" s="237">
        <f>IF(ISBLANK(INDEX('Policy Characteristics'!F:F,MATCH($C1203,'Policy Characteristics'!$C:$C,0))),"",INDEX('Policy Characteristics'!F:F,MATCH($C1203,'Policy Characteristics'!$C:$C,0)))</f>
        <v>0</v>
      </c>
      <c r="M1203" s="237">
        <f>IF(ISBLANK(INDEX('Policy Characteristics'!G:G,MATCH($C1203,'Policy Characteristics'!$C:$C,0))),"",INDEX('Policy Characteristics'!G:G,MATCH($C1203,'Policy Characteristics'!$C:$C,0)))</f>
        <v>0.4</v>
      </c>
      <c r="N1203" s="237">
        <f>IF(ISBLANK(INDEX('Policy Characteristics'!H:H,MATCH($C1203,'Policy Characteristics'!$C:$C,0))),"",INDEX('Policy Characteristics'!H:H,MATCH($C1203,'Policy Characteristics'!$C:$C,0)))</f>
        <v>0.01</v>
      </c>
      <c r="O1203" s="293" t="str">
        <f>IF(ISBLANK(INDEX('Policy Characteristics'!I:I,MATCH($C1203,'Policy Characteristics'!$C:$C,0))),"",INDEX('Policy Characteristics'!I:I,MATCH($C1203,'Policy Characteristics'!$C:$C,0)))</f>
        <v>% reduction in fuel use</v>
      </c>
      <c r="P1203" s="293"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293" t="str">
        <f>IF(ISBLANK(INDEX('Policy Characteristics'!K:K,MATCH($C1203,'Policy Characteristics'!$C:$C,0))),"",INDEX('Policy Characteristics'!K:K,MATCH($C1203,'Policy Characteristics'!$C:$C,0)))</f>
        <v>architectural-design.html#rnd</v>
      </c>
      <c r="R1203" s="293" t="str">
        <f>IF(ISBLANK(INDEX('Policy Characteristics'!L:L,MATCH($C1203,'Policy Characteristics'!$C:$C,0))),"",INDEX('Policy Characteristics'!L:L,MATCH($C1203,'Policy Characteristics'!$C:$C,0)))</f>
        <v>research-and-development.html</v>
      </c>
    </row>
    <row r="1204" spans="1:18" x14ac:dyDescent="0.25">
      <c r="A1204" s="293" t="str">
        <f>IF(ISBLANK(INDEX('Policy Characteristics'!A:A,MATCH($C1204,'Policy Characteristics'!$C:$C,0))),"",INDEX('Policy Characteristics'!A:A,MATCH($C1204,'Policy Characteristics'!$C:$C,0)))</f>
        <v>Research and Development</v>
      </c>
      <c r="B1204" s="294" t="str">
        <f>IF(ISBLANK(INDEX('Policy Characteristics'!B:B,MATCH($C1204,'Policy Characteristics'!$C:$C,0))),"",INDEX('Policy Characteristics'!B:B,MATCH($C1204,'Policy Characteristics'!$C:$C,0)))</f>
        <v>Fuel Use Reduction</v>
      </c>
      <c r="C1204" s="293" t="str">
        <f t="shared" si="66"/>
        <v>RnD Industry Fuel Use Perc Reduction</v>
      </c>
      <c r="D1204" t="s">
        <v>745</v>
      </c>
      <c r="E1204" s="298"/>
      <c r="F1204" s="299" t="s">
        <v>889</v>
      </c>
      <c r="G1204" s="298"/>
      <c r="H1204" s="20">
        <v>1489</v>
      </c>
      <c r="I1204" s="295" t="s">
        <v>650</v>
      </c>
      <c r="J1204" s="296" t="str">
        <f>IF(ISBLANK(INDEX('Policy Characteristics'!D:D,MATCH($C1204,'Policy Characteristics'!$C:$C,0))),"",INDEX('Policy Characteristics'!D:D,MATCH($C1204,'Policy Characteristics'!$C:$C,0)))</f>
        <v>R&amp;D Fuel Use Reductions</v>
      </c>
      <c r="K1204" s="293" t="str">
        <f>IF(ISBLANK(INDEX('Policy Characteristics'!E:E,MATCH($C1204,'Policy Characteristics'!$C:$C,0))),"",INDEX('Policy Characteristics'!E:E,MATCH($C1204,'Policy Characteristics'!$C:$C,0)))</f>
        <v>RnD industry fuel use reduction</v>
      </c>
      <c r="L1204" s="237">
        <f>IF(ISBLANK(INDEX('Policy Characteristics'!F:F,MATCH($C1204,'Policy Characteristics'!$C:$C,0))),"",INDEX('Policy Characteristics'!F:F,MATCH($C1204,'Policy Characteristics'!$C:$C,0)))</f>
        <v>0</v>
      </c>
      <c r="M1204" s="237">
        <f>IF(ISBLANK(INDEX('Policy Characteristics'!G:G,MATCH($C1204,'Policy Characteristics'!$C:$C,0))),"",INDEX('Policy Characteristics'!G:G,MATCH($C1204,'Policy Characteristics'!$C:$C,0)))</f>
        <v>0.4</v>
      </c>
      <c r="N1204" s="237">
        <f>IF(ISBLANK(INDEX('Policy Characteristics'!H:H,MATCH($C1204,'Policy Characteristics'!$C:$C,0))),"",INDEX('Policy Characteristics'!H:H,MATCH($C1204,'Policy Characteristics'!$C:$C,0)))</f>
        <v>0.01</v>
      </c>
      <c r="O1204" s="293" t="str">
        <f>IF(ISBLANK(INDEX('Policy Characteristics'!I:I,MATCH($C1204,'Policy Characteristics'!$C:$C,0))),"",INDEX('Policy Characteristics'!I:I,MATCH($C1204,'Policy Characteristics'!$C:$C,0)))</f>
        <v>% reduction in fuel use</v>
      </c>
      <c r="P1204" s="293"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293" t="str">
        <f>IF(ISBLANK(INDEX('Policy Characteristics'!K:K,MATCH($C1204,'Policy Characteristics'!$C:$C,0))),"",INDEX('Policy Characteristics'!K:K,MATCH($C1204,'Policy Characteristics'!$C:$C,0)))</f>
        <v>architectural-design.html#rnd</v>
      </c>
      <c r="R1204" s="293" t="str">
        <f>IF(ISBLANK(INDEX('Policy Characteristics'!L:L,MATCH($C1204,'Policy Characteristics'!$C:$C,0))),"",INDEX('Policy Characteristics'!L:L,MATCH($C1204,'Policy Characteristics'!$C:$C,0)))</f>
        <v>research-and-development.html</v>
      </c>
    </row>
    <row r="1205" spans="1:18" x14ac:dyDescent="0.25">
      <c r="A1205" s="293" t="str">
        <f>IF(ISBLANK(INDEX('Policy Characteristics'!A:A,MATCH($C1205,'Policy Characteristics'!$C:$C,0))),"",INDEX('Policy Characteristics'!A:A,MATCH($C1205,'Policy Characteristics'!$C:$C,0)))</f>
        <v>Research and Development</v>
      </c>
      <c r="B1205" s="294" t="str">
        <f>IF(ISBLANK(INDEX('Policy Characteristics'!B:B,MATCH($C1205,'Policy Characteristics'!$C:$C,0))),"",INDEX('Policy Characteristics'!B:B,MATCH($C1205,'Policy Characteristics'!$C:$C,0)))</f>
        <v>Fuel Use Reduction</v>
      </c>
      <c r="C1205" s="293" t="str">
        <f t="shared" si="66"/>
        <v>RnD Industry Fuel Use Perc Reduction</v>
      </c>
      <c r="D1205" t="s">
        <v>747</v>
      </c>
      <c r="E1205" s="298"/>
      <c r="F1205" s="299" t="s">
        <v>890</v>
      </c>
      <c r="G1205" s="298"/>
      <c r="H1205" s="20">
        <v>1490</v>
      </c>
      <c r="I1205" s="295" t="s">
        <v>650</v>
      </c>
      <c r="J1205" s="296" t="str">
        <f>IF(ISBLANK(INDEX('Policy Characteristics'!D:D,MATCH($C1205,'Policy Characteristics'!$C:$C,0))),"",INDEX('Policy Characteristics'!D:D,MATCH($C1205,'Policy Characteristics'!$C:$C,0)))</f>
        <v>R&amp;D Fuel Use Reductions</v>
      </c>
      <c r="K1205" s="293" t="str">
        <f>IF(ISBLANK(INDEX('Policy Characteristics'!E:E,MATCH($C1205,'Policy Characteristics'!$C:$C,0))),"",INDEX('Policy Characteristics'!E:E,MATCH($C1205,'Policy Characteristics'!$C:$C,0)))</f>
        <v>RnD industry fuel use reduction</v>
      </c>
      <c r="L1205" s="237">
        <f>IF(ISBLANK(INDEX('Policy Characteristics'!F:F,MATCH($C1205,'Policy Characteristics'!$C:$C,0))),"",INDEX('Policy Characteristics'!F:F,MATCH($C1205,'Policy Characteristics'!$C:$C,0)))</f>
        <v>0</v>
      </c>
      <c r="M1205" s="237">
        <f>IF(ISBLANK(INDEX('Policy Characteristics'!G:G,MATCH($C1205,'Policy Characteristics'!$C:$C,0))),"",INDEX('Policy Characteristics'!G:G,MATCH($C1205,'Policy Characteristics'!$C:$C,0)))</f>
        <v>0.4</v>
      </c>
      <c r="N1205" s="237">
        <f>IF(ISBLANK(INDEX('Policy Characteristics'!H:H,MATCH($C1205,'Policy Characteristics'!$C:$C,0))),"",INDEX('Policy Characteristics'!H:H,MATCH($C1205,'Policy Characteristics'!$C:$C,0)))</f>
        <v>0.01</v>
      </c>
      <c r="O1205" s="293" t="str">
        <f>IF(ISBLANK(INDEX('Policy Characteristics'!I:I,MATCH($C1205,'Policy Characteristics'!$C:$C,0))),"",INDEX('Policy Characteristics'!I:I,MATCH($C1205,'Policy Characteristics'!$C:$C,0)))</f>
        <v>% reduction in fuel use</v>
      </c>
      <c r="P1205" s="293"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293" t="str">
        <f>IF(ISBLANK(INDEX('Policy Characteristics'!K:K,MATCH($C1205,'Policy Characteristics'!$C:$C,0))),"",INDEX('Policy Characteristics'!K:K,MATCH($C1205,'Policy Characteristics'!$C:$C,0)))</f>
        <v>architectural-design.html#rnd</v>
      </c>
      <c r="R1205" s="293" t="str">
        <f>IF(ISBLANK(INDEX('Policy Characteristics'!L:L,MATCH($C1205,'Policy Characteristics'!$C:$C,0))),"",INDEX('Policy Characteristics'!L:L,MATCH($C1205,'Policy Characteristics'!$C:$C,0)))</f>
        <v>research-and-development.html</v>
      </c>
    </row>
    <row r="1206" spans="1:18" x14ac:dyDescent="0.25">
      <c r="A1206" s="293" t="str">
        <f>IF(ISBLANK(INDEX('Policy Characteristics'!A:A,MATCH($C1206,'Policy Characteristics'!$C:$C,0))),"",INDEX('Policy Characteristics'!A:A,MATCH($C1206,'Policy Characteristics'!$C:$C,0)))</f>
        <v>Research and Development</v>
      </c>
      <c r="B1206" s="294" t="str">
        <f>IF(ISBLANK(INDEX('Policy Characteristics'!B:B,MATCH($C1206,'Policy Characteristics'!$C:$C,0))),"",INDEX('Policy Characteristics'!B:B,MATCH($C1206,'Policy Characteristics'!$C:$C,0)))</f>
        <v>Fuel Use Reduction</v>
      </c>
      <c r="C1206" s="293" t="str">
        <f t="shared" si="66"/>
        <v>RnD Industry Fuel Use Perc Reduction</v>
      </c>
      <c r="D1206" t="s">
        <v>749</v>
      </c>
      <c r="E1206" s="298"/>
      <c r="F1206" s="299" t="s">
        <v>891</v>
      </c>
      <c r="G1206" s="298"/>
      <c r="H1206" s="20">
        <v>1491</v>
      </c>
      <c r="I1206" s="295" t="s">
        <v>650</v>
      </c>
      <c r="J1206" s="296" t="str">
        <f>IF(ISBLANK(INDEX('Policy Characteristics'!D:D,MATCH($C1206,'Policy Characteristics'!$C:$C,0))),"",INDEX('Policy Characteristics'!D:D,MATCH($C1206,'Policy Characteristics'!$C:$C,0)))</f>
        <v>R&amp;D Fuel Use Reductions</v>
      </c>
      <c r="K1206" s="293" t="str">
        <f>IF(ISBLANK(INDEX('Policy Characteristics'!E:E,MATCH($C1206,'Policy Characteristics'!$C:$C,0))),"",INDEX('Policy Characteristics'!E:E,MATCH($C1206,'Policy Characteristics'!$C:$C,0)))</f>
        <v>RnD industry fuel use reduction</v>
      </c>
      <c r="L1206" s="237">
        <f>IF(ISBLANK(INDEX('Policy Characteristics'!F:F,MATCH($C1206,'Policy Characteristics'!$C:$C,0))),"",INDEX('Policy Characteristics'!F:F,MATCH($C1206,'Policy Characteristics'!$C:$C,0)))</f>
        <v>0</v>
      </c>
      <c r="M1206" s="237">
        <f>IF(ISBLANK(INDEX('Policy Characteristics'!G:G,MATCH($C1206,'Policy Characteristics'!$C:$C,0))),"",INDEX('Policy Characteristics'!G:G,MATCH($C1206,'Policy Characteristics'!$C:$C,0)))</f>
        <v>0.4</v>
      </c>
      <c r="N1206" s="237">
        <f>IF(ISBLANK(INDEX('Policy Characteristics'!H:H,MATCH($C1206,'Policy Characteristics'!$C:$C,0))),"",INDEX('Policy Characteristics'!H:H,MATCH($C1206,'Policy Characteristics'!$C:$C,0)))</f>
        <v>0.01</v>
      </c>
      <c r="O1206" s="293" t="str">
        <f>IF(ISBLANK(INDEX('Policy Characteristics'!I:I,MATCH($C1206,'Policy Characteristics'!$C:$C,0))),"",INDEX('Policy Characteristics'!I:I,MATCH($C1206,'Policy Characteristics'!$C:$C,0)))</f>
        <v>% reduction in fuel use</v>
      </c>
      <c r="P1206" s="293"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293" t="str">
        <f>IF(ISBLANK(INDEX('Policy Characteristics'!K:K,MATCH($C1206,'Policy Characteristics'!$C:$C,0))),"",INDEX('Policy Characteristics'!K:K,MATCH($C1206,'Policy Characteristics'!$C:$C,0)))</f>
        <v>architectural-design.html#rnd</v>
      </c>
      <c r="R1206" s="293" t="str">
        <f>IF(ISBLANK(INDEX('Policy Characteristics'!L:L,MATCH($C1206,'Policy Characteristics'!$C:$C,0))),"",INDEX('Policy Characteristics'!L:L,MATCH($C1206,'Policy Characteristics'!$C:$C,0)))</f>
        <v>research-and-development.html</v>
      </c>
    </row>
    <row r="1207" spans="1:18" x14ac:dyDescent="0.25">
      <c r="A1207" s="293" t="str">
        <f>IF(ISBLANK(INDEX('Policy Characteristics'!A:A,MATCH($C1207,'Policy Characteristics'!$C:$C,0))),"",INDEX('Policy Characteristics'!A:A,MATCH($C1207,'Policy Characteristics'!$C:$C,0)))</f>
        <v>Research and Development</v>
      </c>
      <c r="B1207" s="294" t="str">
        <f>IF(ISBLANK(INDEX('Policy Characteristics'!B:B,MATCH($C1207,'Policy Characteristics'!$C:$C,0))),"",INDEX('Policy Characteristics'!B:B,MATCH($C1207,'Policy Characteristics'!$C:$C,0)))</f>
        <v>Fuel Use Reduction</v>
      </c>
      <c r="C1207" s="293" t="str">
        <f t="shared" si="66"/>
        <v>RnD Industry Fuel Use Perc Reduction</v>
      </c>
      <c r="D1207" t="s">
        <v>751</v>
      </c>
      <c r="E1207" s="298"/>
      <c r="F1207" s="299" t="s">
        <v>892</v>
      </c>
      <c r="G1207" s="298"/>
      <c r="H1207" s="20">
        <v>1492</v>
      </c>
      <c r="I1207" s="295" t="s">
        <v>650</v>
      </c>
      <c r="J1207" s="296" t="str">
        <f>IF(ISBLANK(INDEX('Policy Characteristics'!D:D,MATCH($C1207,'Policy Characteristics'!$C:$C,0))),"",INDEX('Policy Characteristics'!D:D,MATCH($C1207,'Policy Characteristics'!$C:$C,0)))</f>
        <v>R&amp;D Fuel Use Reductions</v>
      </c>
      <c r="K1207" s="293" t="str">
        <f>IF(ISBLANK(INDEX('Policy Characteristics'!E:E,MATCH($C1207,'Policy Characteristics'!$C:$C,0))),"",INDEX('Policy Characteristics'!E:E,MATCH($C1207,'Policy Characteristics'!$C:$C,0)))</f>
        <v>RnD industry fuel use reduction</v>
      </c>
      <c r="L1207" s="237">
        <f>IF(ISBLANK(INDEX('Policy Characteristics'!F:F,MATCH($C1207,'Policy Characteristics'!$C:$C,0))),"",INDEX('Policy Characteristics'!F:F,MATCH($C1207,'Policy Characteristics'!$C:$C,0)))</f>
        <v>0</v>
      </c>
      <c r="M1207" s="237">
        <f>IF(ISBLANK(INDEX('Policy Characteristics'!G:G,MATCH($C1207,'Policy Characteristics'!$C:$C,0))),"",INDEX('Policy Characteristics'!G:G,MATCH($C1207,'Policy Characteristics'!$C:$C,0)))</f>
        <v>0.4</v>
      </c>
      <c r="N1207" s="237">
        <f>IF(ISBLANK(INDEX('Policy Characteristics'!H:H,MATCH($C1207,'Policy Characteristics'!$C:$C,0))),"",INDEX('Policy Characteristics'!H:H,MATCH($C1207,'Policy Characteristics'!$C:$C,0)))</f>
        <v>0.01</v>
      </c>
      <c r="O1207" s="293" t="str">
        <f>IF(ISBLANK(INDEX('Policy Characteristics'!I:I,MATCH($C1207,'Policy Characteristics'!$C:$C,0))),"",INDEX('Policy Characteristics'!I:I,MATCH($C1207,'Policy Characteristics'!$C:$C,0)))</f>
        <v>% reduction in fuel use</v>
      </c>
      <c r="P1207" s="293"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293" t="str">
        <f>IF(ISBLANK(INDEX('Policy Characteristics'!K:K,MATCH($C1207,'Policy Characteristics'!$C:$C,0))),"",INDEX('Policy Characteristics'!K:K,MATCH($C1207,'Policy Characteristics'!$C:$C,0)))</f>
        <v>architectural-design.html#rnd</v>
      </c>
      <c r="R1207" s="293" t="str">
        <f>IF(ISBLANK(INDEX('Policy Characteristics'!L:L,MATCH($C1207,'Policy Characteristics'!$C:$C,0))),"",INDEX('Policy Characteristics'!L:L,MATCH($C1207,'Policy Characteristics'!$C:$C,0)))</f>
        <v>research-and-development.html</v>
      </c>
    </row>
    <row r="1208" spans="1:18" x14ac:dyDescent="0.25">
      <c r="A1208" s="293" t="str">
        <f>IF(ISBLANK(INDEX('Policy Characteristics'!A:A,MATCH($C1208,'Policy Characteristics'!$C:$C,0))),"",INDEX('Policy Characteristics'!A:A,MATCH($C1208,'Policy Characteristics'!$C:$C,0)))</f>
        <v>Research and Development</v>
      </c>
      <c r="B1208" s="294" t="str">
        <f>IF(ISBLANK(INDEX('Policy Characteristics'!B:B,MATCH($C1208,'Policy Characteristics'!$C:$C,0))),"",INDEX('Policy Characteristics'!B:B,MATCH($C1208,'Policy Characteristics'!$C:$C,0)))</f>
        <v>Fuel Use Reduction</v>
      </c>
      <c r="C1208" s="293" t="str">
        <f t="shared" si="66"/>
        <v>RnD Industry Fuel Use Perc Reduction</v>
      </c>
      <c r="D1208" t="s">
        <v>753</v>
      </c>
      <c r="E1208" s="298"/>
      <c r="F1208" s="299" t="s">
        <v>893</v>
      </c>
      <c r="G1208" s="298"/>
      <c r="H1208" s="20">
        <v>1493</v>
      </c>
      <c r="I1208" s="295" t="s">
        <v>650</v>
      </c>
      <c r="J1208" s="296" t="str">
        <f>IF(ISBLANK(INDEX('Policy Characteristics'!D:D,MATCH($C1208,'Policy Characteristics'!$C:$C,0))),"",INDEX('Policy Characteristics'!D:D,MATCH($C1208,'Policy Characteristics'!$C:$C,0)))</f>
        <v>R&amp;D Fuel Use Reductions</v>
      </c>
      <c r="K1208" s="293" t="str">
        <f>IF(ISBLANK(INDEX('Policy Characteristics'!E:E,MATCH($C1208,'Policy Characteristics'!$C:$C,0))),"",INDEX('Policy Characteristics'!E:E,MATCH($C1208,'Policy Characteristics'!$C:$C,0)))</f>
        <v>RnD industry fuel use reduction</v>
      </c>
      <c r="L1208" s="237">
        <f>IF(ISBLANK(INDEX('Policy Characteristics'!F:F,MATCH($C1208,'Policy Characteristics'!$C:$C,0))),"",INDEX('Policy Characteristics'!F:F,MATCH($C1208,'Policy Characteristics'!$C:$C,0)))</f>
        <v>0</v>
      </c>
      <c r="M1208" s="237">
        <f>IF(ISBLANK(INDEX('Policy Characteristics'!G:G,MATCH($C1208,'Policy Characteristics'!$C:$C,0))),"",INDEX('Policy Characteristics'!G:G,MATCH($C1208,'Policy Characteristics'!$C:$C,0)))</f>
        <v>0.4</v>
      </c>
      <c r="N1208" s="237">
        <f>IF(ISBLANK(INDEX('Policy Characteristics'!H:H,MATCH($C1208,'Policy Characteristics'!$C:$C,0))),"",INDEX('Policy Characteristics'!H:H,MATCH($C1208,'Policy Characteristics'!$C:$C,0)))</f>
        <v>0.01</v>
      </c>
      <c r="O1208" s="293" t="str">
        <f>IF(ISBLANK(INDEX('Policy Characteristics'!I:I,MATCH($C1208,'Policy Characteristics'!$C:$C,0))),"",INDEX('Policy Characteristics'!I:I,MATCH($C1208,'Policy Characteristics'!$C:$C,0)))</f>
        <v>% reduction in fuel use</v>
      </c>
      <c r="P1208" s="293"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293" t="str">
        <f>IF(ISBLANK(INDEX('Policy Characteristics'!K:K,MATCH($C1208,'Policy Characteristics'!$C:$C,0))),"",INDEX('Policy Characteristics'!K:K,MATCH($C1208,'Policy Characteristics'!$C:$C,0)))</f>
        <v>architectural-design.html#rnd</v>
      </c>
      <c r="R1208" s="293" t="str">
        <f>IF(ISBLANK(INDEX('Policy Characteristics'!L:L,MATCH($C1208,'Policy Characteristics'!$C:$C,0))),"",INDEX('Policy Characteristics'!L:L,MATCH($C1208,'Policy Characteristics'!$C:$C,0)))</f>
        <v>research-and-development.html</v>
      </c>
    </row>
    <row r="1209" spans="1:18" x14ac:dyDescent="0.25">
      <c r="A1209" s="293" t="str">
        <f>IF(ISBLANK(INDEX('Policy Characteristics'!A:A,MATCH($C1209,'Policy Characteristics'!$C:$C,0))),"",INDEX('Policy Characteristics'!A:A,MATCH($C1209,'Policy Characteristics'!$C:$C,0)))</f>
        <v>Research and Development</v>
      </c>
      <c r="B1209" s="294" t="str">
        <f>IF(ISBLANK(INDEX('Policy Characteristics'!B:B,MATCH($C1209,'Policy Characteristics'!$C:$C,0))),"",INDEX('Policy Characteristics'!B:B,MATCH($C1209,'Policy Characteristics'!$C:$C,0)))</f>
        <v>Fuel Use Reduction</v>
      </c>
      <c r="C1209" s="293" t="str">
        <f t="shared" si="66"/>
        <v>RnD Industry Fuel Use Perc Reduction</v>
      </c>
      <c r="D1209" t="s">
        <v>755</v>
      </c>
      <c r="E1209" s="298"/>
      <c r="F1209" s="299" t="s">
        <v>894</v>
      </c>
      <c r="G1209" s="298"/>
      <c r="H1209" s="20">
        <v>1494</v>
      </c>
      <c r="I1209" s="295" t="s">
        <v>650</v>
      </c>
      <c r="J1209" s="296" t="str">
        <f>IF(ISBLANK(INDEX('Policy Characteristics'!D:D,MATCH($C1209,'Policy Characteristics'!$C:$C,0))),"",INDEX('Policy Characteristics'!D:D,MATCH($C1209,'Policy Characteristics'!$C:$C,0)))</f>
        <v>R&amp;D Fuel Use Reductions</v>
      </c>
      <c r="K1209" s="293" t="str">
        <f>IF(ISBLANK(INDEX('Policy Characteristics'!E:E,MATCH($C1209,'Policy Characteristics'!$C:$C,0))),"",INDEX('Policy Characteristics'!E:E,MATCH($C1209,'Policy Characteristics'!$C:$C,0)))</f>
        <v>RnD industry fuel use reduction</v>
      </c>
      <c r="L1209" s="237">
        <f>IF(ISBLANK(INDEX('Policy Characteristics'!F:F,MATCH($C1209,'Policy Characteristics'!$C:$C,0))),"",INDEX('Policy Characteristics'!F:F,MATCH($C1209,'Policy Characteristics'!$C:$C,0)))</f>
        <v>0</v>
      </c>
      <c r="M1209" s="237">
        <f>IF(ISBLANK(INDEX('Policy Characteristics'!G:G,MATCH($C1209,'Policy Characteristics'!$C:$C,0))),"",INDEX('Policy Characteristics'!G:G,MATCH($C1209,'Policy Characteristics'!$C:$C,0)))</f>
        <v>0.4</v>
      </c>
      <c r="N1209" s="237">
        <f>IF(ISBLANK(INDEX('Policy Characteristics'!H:H,MATCH($C1209,'Policy Characteristics'!$C:$C,0))),"",INDEX('Policy Characteristics'!H:H,MATCH($C1209,'Policy Characteristics'!$C:$C,0)))</f>
        <v>0.01</v>
      </c>
      <c r="O1209" s="293" t="str">
        <f>IF(ISBLANK(INDEX('Policy Characteristics'!I:I,MATCH($C1209,'Policy Characteristics'!$C:$C,0))),"",INDEX('Policy Characteristics'!I:I,MATCH($C1209,'Policy Characteristics'!$C:$C,0)))</f>
        <v>% reduction in fuel use</v>
      </c>
      <c r="P1209" s="293"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293" t="str">
        <f>IF(ISBLANK(INDEX('Policy Characteristics'!K:K,MATCH($C1209,'Policy Characteristics'!$C:$C,0))),"",INDEX('Policy Characteristics'!K:K,MATCH($C1209,'Policy Characteristics'!$C:$C,0)))</f>
        <v>architectural-design.html#rnd</v>
      </c>
      <c r="R1209" s="293" t="str">
        <f>IF(ISBLANK(INDEX('Policy Characteristics'!L:L,MATCH($C1209,'Policy Characteristics'!$C:$C,0))),"",INDEX('Policy Characteristics'!L:L,MATCH($C1209,'Policy Characteristics'!$C:$C,0)))</f>
        <v>research-and-development.html</v>
      </c>
    </row>
    <row r="1210" spans="1:18" x14ac:dyDescent="0.25">
      <c r="A1210" s="293" t="str">
        <f>IF(ISBLANK(INDEX('Policy Characteristics'!A:A,MATCH($C1210,'Policy Characteristics'!$C:$C,0))),"",INDEX('Policy Characteristics'!A:A,MATCH($C1210,'Policy Characteristics'!$C:$C,0)))</f>
        <v>Research and Development</v>
      </c>
      <c r="B1210" s="294" t="str">
        <f>IF(ISBLANK(INDEX('Policy Characteristics'!B:B,MATCH($C1210,'Policy Characteristics'!$C:$C,0))),"",INDEX('Policy Characteristics'!B:B,MATCH($C1210,'Policy Characteristics'!$C:$C,0)))</f>
        <v>Fuel Use Reduction</v>
      </c>
      <c r="C1210" s="293" t="str">
        <f t="shared" si="66"/>
        <v>RnD Industry Fuel Use Perc Reduction</v>
      </c>
      <c r="D1210" t="s">
        <v>757</v>
      </c>
      <c r="E1210" s="298"/>
      <c r="F1210" s="299" t="s">
        <v>895</v>
      </c>
      <c r="G1210" s="298"/>
      <c r="H1210" s="20">
        <v>1495</v>
      </c>
      <c r="I1210" s="295" t="s">
        <v>650</v>
      </c>
      <c r="J1210" s="296" t="str">
        <f>IF(ISBLANK(INDEX('Policy Characteristics'!D:D,MATCH($C1210,'Policy Characteristics'!$C:$C,0))),"",INDEX('Policy Characteristics'!D:D,MATCH($C1210,'Policy Characteristics'!$C:$C,0)))</f>
        <v>R&amp;D Fuel Use Reductions</v>
      </c>
      <c r="K1210" s="293" t="str">
        <f>IF(ISBLANK(INDEX('Policy Characteristics'!E:E,MATCH($C1210,'Policy Characteristics'!$C:$C,0))),"",INDEX('Policy Characteristics'!E:E,MATCH($C1210,'Policy Characteristics'!$C:$C,0)))</f>
        <v>RnD industry fuel use reduction</v>
      </c>
      <c r="L1210" s="237">
        <f>IF(ISBLANK(INDEX('Policy Characteristics'!F:F,MATCH($C1210,'Policy Characteristics'!$C:$C,0))),"",INDEX('Policy Characteristics'!F:F,MATCH($C1210,'Policy Characteristics'!$C:$C,0)))</f>
        <v>0</v>
      </c>
      <c r="M1210" s="237">
        <f>IF(ISBLANK(INDEX('Policy Characteristics'!G:G,MATCH($C1210,'Policy Characteristics'!$C:$C,0))),"",INDEX('Policy Characteristics'!G:G,MATCH($C1210,'Policy Characteristics'!$C:$C,0)))</f>
        <v>0.4</v>
      </c>
      <c r="N1210" s="237">
        <f>IF(ISBLANK(INDEX('Policy Characteristics'!H:H,MATCH($C1210,'Policy Characteristics'!$C:$C,0))),"",INDEX('Policy Characteristics'!H:H,MATCH($C1210,'Policy Characteristics'!$C:$C,0)))</f>
        <v>0.01</v>
      </c>
      <c r="O1210" s="293" t="str">
        <f>IF(ISBLANK(INDEX('Policy Characteristics'!I:I,MATCH($C1210,'Policy Characteristics'!$C:$C,0))),"",INDEX('Policy Characteristics'!I:I,MATCH($C1210,'Policy Characteristics'!$C:$C,0)))</f>
        <v>% reduction in fuel use</v>
      </c>
      <c r="P1210" s="293"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293" t="str">
        <f>IF(ISBLANK(INDEX('Policy Characteristics'!K:K,MATCH($C1210,'Policy Characteristics'!$C:$C,0))),"",INDEX('Policy Characteristics'!K:K,MATCH($C1210,'Policy Characteristics'!$C:$C,0)))</f>
        <v>architectural-design.html#rnd</v>
      </c>
      <c r="R1210" s="293" t="str">
        <f>IF(ISBLANK(INDEX('Policy Characteristics'!L:L,MATCH($C1210,'Policy Characteristics'!$C:$C,0))),"",INDEX('Policy Characteristics'!L:L,MATCH($C1210,'Policy Characteristics'!$C:$C,0)))</f>
        <v>research-and-development.html</v>
      </c>
    </row>
    <row r="1211" spans="1:18" x14ac:dyDescent="0.25">
      <c r="A1211" s="293" t="str">
        <f>IF(ISBLANK(INDEX('Policy Characteristics'!A:A,MATCH($C1211,'Policy Characteristics'!$C:$C,0))),"",INDEX('Policy Characteristics'!A:A,MATCH($C1211,'Policy Characteristics'!$C:$C,0)))</f>
        <v>Research and Development</v>
      </c>
      <c r="B1211" s="294" t="str">
        <f>IF(ISBLANK(INDEX('Policy Characteristics'!B:B,MATCH($C1211,'Policy Characteristics'!$C:$C,0))),"",INDEX('Policy Characteristics'!B:B,MATCH($C1211,'Policy Characteristics'!$C:$C,0)))</f>
        <v>Fuel Use Reduction</v>
      </c>
      <c r="C1211" s="293" t="str">
        <f t="shared" si="66"/>
        <v>RnD Industry Fuel Use Perc Reduction</v>
      </c>
      <c r="D1211" t="s">
        <v>759</v>
      </c>
      <c r="E1211" s="298"/>
      <c r="F1211" s="299" t="s">
        <v>896</v>
      </c>
      <c r="G1211" s="298"/>
      <c r="H1211" s="20">
        <v>1496</v>
      </c>
      <c r="I1211" s="295" t="s">
        <v>650</v>
      </c>
      <c r="J1211" s="296" t="str">
        <f>IF(ISBLANK(INDEX('Policy Characteristics'!D:D,MATCH($C1211,'Policy Characteristics'!$C:$C,0))),"",INDEX('Policy Characteristics'!D:D,MATCH($C1211,'Policy Characteristics'!$C:$C,0)))</f>
        <v>R&amp;D Fuel Use Reductions</v>
      </c>
      <c r="K1211" s="293" t="str">
        <f>IF(ISBLANK(INDEX('Policy Characteristics'!E:E,MATCH($C1211,'Policy Characteristics'!$C:$C,0))),"",INDEX('Policy Characteristics'!E:E,MATCH($C1211,'Policy Characteristics'!$C:$C,0)))</f>
        <v>RnD industry fuel use reduction</v>
      </c>
      <c r="L1211" s="237">
        <f>IF(ISBLANK(INDEX('Policy Characteristics'!F:F,MATCH($C1211,'Policy Characteristics'!$C:$C,0))),"",INDEX('Policy Characteristics'!F:F,MATCH($C1211,'Policy Characteristics'!$C:$C,0)))</f>
        <v>0</v>
      </c>
      <c r="M1211" s="237">
        <f>IF(ISBLANK(INDEX('Policy Characteristics'!G:G,MATCH($C1211,'Policy Characteristics'!$C:$C,0))),"",INDEX('Policy Characteristics'!G:G,MATCH($C1211,'Policy Characteristics'!$C:$C,0)))</f>
        <v>0.4</v>
      </c>
      <c r="N1211" s="237">
        <f>IF(ISBLANK(INDEX('Policy Characteristics'!H:H,MATCH($C1211,'Policy Characteristics'!$C:$C,0))),"",INDEX('Policy Characteristics'!H:H,MATCH($C1211,'Policy Characteristics'!$C:$C,0)))</f>
        <v>0.01</v>
      </c>
      <c r="O1211" s="293" t="str">
        <f>IF(ISBLANK(INDEX('Policy Characteristics'!I:I,MATCH($C1211,'Policy Characteristics'!$C:$C,0))),"",INDEX('Policy Characteristics'!I:I,MATCH($C1211,'Policy Characteristics'!$C:$C,0)))</f>
        <v>% reduction in fuel use</v>
      </c>
      <c r="P1211" s="293"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293" t="str">
        <f>IF(ISBLANK(INDEX('Policy Characteristics'!K:K,MATCH($C1211,'Policy Characteristics'!$C:$C,0))),"",INDEX('Policy Characteristics'!K:K,MATCH($C1211,'Policy Characteristics'!$C:$C,0)))</f>
        <v>architectural-design.html#rnd</v>
      </c>
      <c r="R1211" s="293" t="str">
        <f>IF(ISBLANK(INDEX('Policy Characteristics'!L:L,MATCH($C1211,'Policy Characteristics'!$C:$C,0))),"",INDEX('Policy Characteristics'!L:L,MATCH($C1211,'Policy Characteristics'!$C:$C,0)))</f>
        <v>research-and-development.html</v>
      </c>
    </row>
    <row r="1212" spans="1:18" x14ac:dyDescent="0.25">
      <c r="A1212" s="293" t="str">
        <f>IF(ISBLANK(INDEX('Policy Characteristics'!A:A,MATCH($C1212,'Policy Characteristics'!$C:$C,0))),"",INDEX('Policy Characteristics'!A:A,MATCH($C1212,'Policy Characteristics'!$C:$C,0)))</f>
        <v>Research and Development</v>
      </c>
      <c r="B1212" s="294" t="str">
        <f>IF(ISBLANK(INDEX('Policy Characteristics'!B:B,MATCH($C1212,'Policy Characteristics'!$C:$C,0))),"",INDEX('Policy Characteristics'!B:B,MATCH($C1212,'Policy Characteristics'!$C:$C,0)))</f>
        <v>Fuel Use Reduction</v>
      </c>
      <c r="C1212" s="293" t="str">
        <f t="shared" si="66"/>
        <v>RnD Industry Fuel Use Perc Reduction</v>
      </c>
      <c r="D1212" t="s">
        <v>761</v>
      </c>
      <c r="E1212" s="298"/>
      <c r="F1212" s="299" t="s">
        <v>897</v>
      </c>
      <c r="G1212" s="298"/>
      <c r="H1212" s="20">
        <v>1497</v>
      </c>
      <c r="I1212" s="295" t="s">
        <v>650</v>
      </c>
      <c r="J1212" s="296" t="str">
        <f>IF(ISBLANK(INDEX('Policy Characteristics'!D:D,MATCH($C1212,'Policy Characteristics'!$C:$C,0))),"",INDEX('Policy Characteristics'!D:D,MATCH($C1212,'Policy Characteristics'!$C:$C,0)))</f>
        <v>R&amp;D Fuel Use Reductions</v>
      </c>
      <c r="K1212" s="293" t="str">
        <f>IF(ISBLANK(INDEX('Policy Characteristics'!E:E,MATCH($C1212,'Policy Characteristics'!$C:$C,0))),"",INDEX('Policy Characteristics'!E:E,MATCH($C1212,'Policy Characteristics'!$C:$C,0)))</f>
        <v>RnD industry fuel use reduction</v>
      </c>
      <c r="L1212" s="237">
        <f>IF(ISBLANK(INDEX('Policy Characteristics'!F:F,MATCH($C1212,'Policy Characteristics'!$C:$C,0))),"",INDEX('Policy Characteristics'!F:F,MATCH($C1212,'Policy Characteristics'!$C:$C,0)))</f>
        <v>0</v>
      </c>
      <c r="M1212" s="237">
        <f>IF(ISBLANK(INDEX('Policy Characteristics'!G:G,MATCH($C1212,'Policy Characteristics'!$C:$C,0))),"",INDEX('Policy Characteristics'!G:G,MATCH($C1212,'Policy Characteristics'!$C:$C,0)))</f>
        <v>0.4</v>
      </c>
      <c r="N1212" s="237">
        <f>IF(ISBLANK(INDEX('Policy Characteristics'!H:H,MATCH($C1212,'Policy Characteristics'!$C:$C,0))),"",INDEX('Policy Characteristics'!H:H,MATCH($C1212,'Policy Characteristics'!$C:$C,0)))</f>
        <v>0.01</v>
      </c>
      <c r="O1212" s="293" t="str">
        <f>IF(ISBLANK(INDEX('Policy Characteristics'!I:I,MATCH($C1212,'Policy Characteristics'!$C:$C,0))),"",INDEX('Policy Characteristics'!I:I,MATCH($C1212,'Policy Characteristics'!$C:$C,0)))</f>
        <v>% reduction in fuel use</v>
      </c>
      <c r="P1212" s="293"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293" t="str">
        <f>IF(ISBLANK(INDEX('Policy Characteristics'!K:K,MATCH($C1212,'Policy Characteristics'!$C:$C,0))),"",INDEX('Policy Characteristics'!K:K,MATCH($C1212,'Policy Characteristics'!$C:$C,0)))</f>
        <v>architectural-design.html#rnd</v>
      </c>
      <c r="R1212" s="293" t="str">
        <f>IF(ISBLANK(INDEX('Policy Characteristics'!L:L,MATCH($C1212,'Policy Characteristics'!$C:$C,0))),"",INDEX('Policy Characteristics'!L:L,MATCH($C1212,'Policy Characteristics'!$C:$C,0)))</f>
        <v>research-and-development.html</v>
      </c>
    </row>
    <row r="1213" spans="1:18" x14ac:dyDescent="0.25">
      <c r="A1213" s="293" t="str">
        <f>IF(ISBLANK(INDEX('Policy Characteristics'!A:A,MATCH($C1213,'Policy Characteristics'!$C:$C,0))),"",INDEX('Policy Characteristics'!A:A,MATCH($C1213,'Policy Characteristics'!$C:$C,0)))</f>
        <v>Research and Development</v>
      </c>
      <c r="B1213" s="294" t="str">
        <f>IF(ISBLANK(INDEX('Policy Characteristics'!B:B,MATCH($C1213,'Policy Characteristics'!$C:$C,0))),"",INDEX('Policy Characteristics'!B:B,MATCH($C1213,'Policy Characteristics'!$C:$C,0)))</f>
        <v>Fuel Use Reduction</v>
      </c>
      <c r="C1213" s="293" t="str">
        <f t="shared" si="66"/>
        <v>RnD Industry Fuel Use Perc Reduction</v>
      </c>
      <c r="D1213" t="s">
        <v>763</v>
      </c>
      <c r="E1213" s="298"/>
      <c r="F1213" s="299" t="s">
        <v>898</v>
      </c>
      <c r="G1213" s="298"/>
      <c r="H1213" s="20">
        <v>1498</v>
      </c>
      <c r="I1213" s="295" t="s">
        <v>650</v>
      </c>
      <c r="J1213" s="296" t="str">
        <f>IF(ISBLANK(INDEX('Policy Characteristics'!D:D,MATCH($C1213,'Policy Characteristics'!$C:$C,0))),"",INDEX('Policy Characteristics'!D:D,MATCH($C1213,'Policy Characteristics'!$C:$C,0)))</f>
        <v>R&amp;D Fuel Use Reductions</v>
      </c>
      <c r="K1213" s="293" t="str">
        <f>IF(ISBLANK(INDEX('Policy Characteristics'!E:E,MATCH($C1213,'Policy Characteristics'!$C:$C,0))),"",INDEX('Policy Characteristics'!E:E,MATCH($C1213,'Policy Characteristics'!$C:$C,0)))</f>
        <v>RnD industry fuel use reduction</v>
      </c>
      <c r="L1213" s="237">
        <f>IF(ISBLANK(INDEX('Policy Characteristics'!F:F,MATCH($C1213,'Policy Characteristics'!$C:$C,0))),"",INDEX('Policy Characteristics'!F:F,MATCH($C1213,'Policy Characteristics'!$C:$C,0)))</f>
        <v>0</v>
      </c>
      <c r="M1213" s="237">
        <f>IF(ISBLANK(INDEX('Policy Characteristics'!G:G,MATCH($C1213,'Policy Characteristics'!$C:$C,0))),"",INDEX('Policy Characteristics'!G:G,MATCH($C1213,'Policy Characteristics'!$C:$C,0)))</f>
        <v>0.4</v>
      </c>
      <c r="N1213" s="237">
        <f>IF(ISBLANK(INDEX('Policy Characteristics'!H:H,MATCH($C1213,'Policy Characteristics'!$C:$C,0))),"",INDEX('Policy Characteristics'!H:H,MATCH($C1213,'Policy Characteristics'!$C:$C,0)))</f>
        <v>0.01</v>
      </c>
      <c r="O1213" s="293" t="str">
        <f>IF(ISBLANK(INDEX('Policy Characteristics'!I:I,MATCH($C1213,'Policy Characteristics'!$C:$C,0))),"",INDEX('Policy Characteristics'!I:I,MATCH($C1213,'Policy Characteristics'!$C:$C,0)))</f>
        <v>% reduction in fuel use</v>
      </c>
      <c r="P1213" s="293"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293" t="str">
        <f>IF(ISBLANK(INDEX('Policy Characteristics'!K:K,MATCH($C1213,'Policy Characteristics'!$C:$C,0))),"",INDEX('Policy Characteristics'!K:K,MATCH($C1213,'Policy Characteristics'!$C:$C,0)))</f>
        <v>architectural-design.html#rnd</v>
      </c>
      <c r="R1213" s="293" t="str">
        <f>IF(ISBLANK(INDEX('Policy Characteristics'!L:L,MATCH($C1213,'Policy Characteristics'!$C:$C,0))),"",INDEX('Policy Characteristics'!L:L,MATCH($C1213,'Policy Characteristics'!$C:$C,0)))</f>
        <v>research-and-development.html</v>
      </c>
    </row>
    <row r="1214" spans="1:18" x14ac:dyDescent="0.25">
      <c r="A1214" s="293" t="str">
        <f>IF(ISBLANK(INDEX('Policy Characteristics'!A:A,MATCH($C1214,'Policy Characteristics'!$C:$C,0))),"",INDEX('Policy Characteristics'!A:A,MATCH($C1214,'Policy Characteristics'!$C:$C,0)))</f>
        <v>Research and Development</v>
      </c>
      <c r="B1214" s="294" t="str">
        <f>IF(ISBLANK(INDEX('Policy Characteristics'!B:B,MATCH($C1214,'Policy Characteristics'!$C:$C,0))),"",INDEX('Policy Characteristics'!B:B,MATCH($C1214,'Policy Characteristics'!$C:$C,0)))</f>
        <v>Fuel Use Reduction</v>
      </c>
      <c r="C1214" s="293" t="str">
        <f t="shared" si="66"/>
        <v>RnD Industry Fuel Use Perc Reduction</v>
      </c>
      <c r="D1214" t="s">
        <v>765</v>
      </c>
      <c r="E1214" s="298"/>
      <c r="F1214" s="299" t="s">
        <v>899</v>
      </c>
      <c r="G1214" s="298"/>
      <c r="H1214" s="20">
        <v>1499</v>
      </c>
      <c r="I1214" s="295" t="s">
        <v>650</v>
      </c>
      <c r="J1214" s="296" t="str">
        <f>IF(ISBLANK(INDEX('Policy Characteristics'!D:D,MATCH($C1214,'Policy Characteristics'!$C:$C,0))),"",INDEX('Policy Characteristics'!D:D,MATCH($C1214,'Policy Characteristics'!$C:$C,0)))</f>
        <v>R&amp;D Fuel Use Reductions</v>
      </c>
      <c r="K1214" s="293" t="str">
        <f>IF(ISBLANK(INDEX('Policy Characteristics'!E:E,MATCH($C1214,'Policy Characteristics'!$C:$C,0))),"",INDEX('Policy Characteristics'!E:E,MATCH($C1214,'Policy Characteristics'!$C:$C,0)))</f>
        <v>RnD industry fuel use reduction</v>
      </c>
      <c r="L1214" s="237">
        <f>IF(ISBLANK(INDEX('Policy Characteristics'!F:F,MATCH($C1214,'Policy Characteristics'!$C:$C,0))),"",INDEX('Policy Characteristics'!F:F,MATCH($C1214,'Policy Characteristics'!$C:$C,0)))</f>
        <v>0</v>
      </c>
      <c r="M1214" s="237">
        <f>IF(ISBLANK(INDEX('Policy Characteristics'!G:G,MATCH($C1214,'Policy Characteristics'!$C:$C,0))),"",INDEX('Policy Characteristics'!G:G,MATCH($C1214,'Policy Characteristics'!$C:$C,0)))</f>
        <v>0.4</v>
      </c>
      <c r="N1214" s="237">
        <f>IF(ISBLANK(INDEX('Policy Characteristics'!H:H,MATCH($C1214,'Policy Characteristics'!$C:$C,0))),"",INDEX('Policy Characteristics'!H:H,MATCH($C1214,'Policy Characteristics'!$C:$C,0)))</f>
        <v>0.01</v>
      </c>
      <c r="O1214" s="293" t="str">
        <f>IF(ISBLANK(INDEX('Policy Characteristics'!I:I,MATCH($C1214,'Policy Characteristics'!$C:$C,0))),"",INDEX('Policy Characteristics'!I:I,MATCH($C1214,'Policy Characteristics'!$C:$C,0)))</f>
        <v>% reduction in fuel use</v>
      </c>
      <c r="P1214" s="293"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293" t="str">
        <f>IF(ISBLANK(INDEX('Policy Characteristics'!K:K,MATCH($C1214,'Policy Characteristics'!$C:$C,0))),"",INDEX('Policy Characteristics'!K:K,MATCH($C1214,'Policy Characteristics'!$C:$C,0)))</f>
        <v>architectural-design.html#rnd</v>
      </c>
      <c r="R1214" s="293" t="str">
        <f>IF(ISBLANK(INDEX('Policy Characteristics'!L:L,MATCH($C1214,'Policy Characteristics'!$C:$C,0))),"",INDEX('Policy Characteristics'!L:L,MATCH($C1214,'Policy Characteristics'!$C:$C,0)))</f>
        <v>research-and-development.html</v>
      </c>
    </row>
    <row r="1215" spans="1:18" x14ac:dyDescent="0.25">
      <c r="A1215" s="293" t="str">
        <f>IF(ISBLANK(INDEX('Policy Characteristics'!A:A,MATCH($C1215,'Policy Characteristics'!$C:$C,0))),"",INDEX('Policy Characteristics'!A:A,MATCH($C1215,'Policy Characteristics'!$C:$C,0)))</f>
        <v>Research and Development</v>
      </c>
      <c r="B1215" s="294" t="str">
        <f>IF(ISBLANK(INDEX('Policy Characteristics'!B:B,MATCH($C1215,'Policy Characteristics'!$C:$C,0))),"",INDEX('Policy Characteristics'!B:B,MATCH($C1215,'Policy Characteristics'!$C:$C,0)))</f>
        <v>Fuel Use Reduction</v>
      </c>
      <c r="C1215" s="293" t="str">
        <f t="shared" si="66"/>
        <v>RnD Industry Fuel Use Perc Reduction</v>
      </c>
      <c r="D1215" t="s">
        <v>767</v>
      </c>
      <c r="E1215" s="298"/>
      <c r="F1215" s="299" t="s">
        <v>900</v>
      </c>
      <c r="G1215" s="298"/>
      <c r="H1215" s="20">
        <v>1500</v>
      </c>
      <c r="I1215" s="295" t="s">
        <v>650</v>
      </c>
      <c r="J1215" s="296" t="str">
        <f>IF(ISBLANK(INDEX('Policy Characteristics'!D:D,MATCH($C1215,'Policy Characteristics'!$C:$C,0))),"",INDEX('Policy Characteristics'!D:D,MATCH($C1215,'Policy Characteristics'!$C:$C,0)))</f>
        <v>R&amp;D Fuel Use Reductions</v>
      </c>
      <c r="K1215" s="293" t="str">
        <f>IF(ISBLANK(INDEX('Policy Characteristics'!E:E,MATCH($C1215,'Policy Characteristics'!$C:$C,0))),"",INDEX('Policy Characteristics'!E:E,MATCH($C1215,'Policy Characteristics'!$C:$C,0)))</f>
        <v>RnD industry fuel use reduction</v>
      </c>
      <c r="L1215" s="237">
        <f>IF(ISBLANK(INDEX('Policy Characteristics'!F:F,MATCH($C1215,'Policy Characteristics'!$C:$C,0))),"",INDEX('Policy Characteristics'!F:F,MATCH($C1215,'Policy Characteristics'!$C:$C,0)))</f>
        <v>0</v>
      </c>
      <c r="M1215" s="237">
        <f>IF(ISBLANK(INDEX('Policy Characteristics'!G:G,MATCH($C1215,'Policy Characteristics'!$C:$C,0))),"",INDEX('Policy Characteristics'!G:G,MATCH($C1215,'Policy Characteristics'!$C:$C,0)))</f>
        <v>0.4</v>
      </c>
      <c r="N1215" s="237">
        <f>IF(ISBLANK(INDEX('Policy Characteristics'!H:H,MATCH($C1215,'Policy Characteristics'!$C:$C,0))),"",INDEX('Policy Characteristics'!H:H,MATCH($C1215,'Policy Characteristics'!$C:$C,0)))</f>
        <v>0.01</v>
      </c>
      <c r="O1215" s="293" t="str">
        <f>IF(ISBLANK(INDEX('Policy Characteristics'!I:I,MATCH($C1215,'Policy Characteristics'!$C:$C,0))),"",INDEX('Policy Characteristics'!I:I,MATCH($C1215,'Policy Characteristics'!$C:$C,0)))</f>
        <v>% reduction in fuel use</v>
      </c>
      <c r="P1215" s="293"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293" t="str">
        <f>IF(ISBLANK(INDEX('Policy Characteristics'!K:K,MATCH($C1215,'Policy Characteristics'!$C:$C,0))),"",INDEX('Policy Characteristics'!K:K,MATCH($C1215,'Policy Characteristics'!$C:$C,0)))</f>
        <v>architectural-design.html#rnd</v>
      </c>
      <c r="R1215" s="293" t="str">
        <f>IF(ISBLANK(INDEX('Policy Characteristics'!L:L,MATCH($C1215,'Policy Characteristics'!$C:$C,0))),"",INDEX('Policy Characteristics'!L:L,MATCH($C1215,'Policy Characteristics'!$C:$C,0)))</f>
        <v>research-and-development.html</v>
      </c>
    </row>
    <row r="1216" spans="1:18" x14ac:dyDescent="0.25">
      <c r="A1216" s="293" t="str">
        <f>IF(ISBLANK(INDEX('Policy Characteristics'!A:A,MATCH($C1216,'Policy Characteristics'!$C:$C,0))),"",INDEX('Policy Characteristics'!A:A,MATCH($C1216,'Policy Characteristics'!$C:$C,0)))</f>
        <v>Research and Development</v>
      </c>
      <c r="B1216" s="294" t="str">
        <f>IF(ISBLANK(INDEX('Policy Characteristics'!B:B,MATCH($C1216,'Policy Characteristics'!$C:$C,0))),"",INDEX('Policy Characteristics'!B:B,MATCH($C1216,'Policy Characteristics'!$C:$C,0)))</f>
        <v>Fuel Use Reduction</v>
      </c>
      <c r="C1216" s="293" t="str">
        <f t="shared" si="66"/>
        <v>RnD Industry Fuel Use Perc Reduction</v>
      </c>
      <c r="D1216" t="s">
        <v>769</v>
      </c>
      <c r="E1216" s="298"/>
      <c r="F1216" s="299" t="s">
        <v>901</v>
      </c>
      <c r="G1216" s="298"/>
      <c r="H1216" s="20">
        <v>1501</v>
      </c>
      <c r="I1216" s="295" t="s">
        <v>650</v>
      </c>
      <c r="J1216" s="296" t="str">
        <f>IF(ISBLANK(INDEX('Policy Characteristics'!D:D,MATCH($C1216,'Policy Characteristics'!$C:$C,0))),"",INDEX('Policy Characteristics'!D:D,MATCH($C1216,'Policy Characteristics'!$C:$C,0)))</f>
        <v>R&amp;D Fuel Use Reductions</v>
      </c>
      <c r="K1216" s="293" t="str">
        <f>IF(ISBLANK(INDEX('Policy Characteristics'!E:E,MATCH($C1216,'Policy Characteristics'!$C:$C,0))),"",INDEX('Policy Characteristics'!E:E,MATCH($C1216,'Policy Characteristics'!$C:$C,0)))</f>
        <v>RnD industry fuel use reduction</v>
      </c>
      <c r="L1216" s="237">
        <f>IF(ISBLANK(INDEX('Policy Characteristics'!F:F,MATCH($C1216,'Policy Characteristics'!$C:$C,0))),"",INDEX('Policy Characteristics'!F:F,MATCH($C1216,'Policy Characteristics'!$C:$C,0)))</f>
        <v>0</v>
      </c>
      <c r="M1216" s="237">
        <f>IF(ISBLANK(INDEX('Policy Characteristics'!G:G,MATCH($C1216,'Policy Characteristics'!$C:$C,0))),"",INDEX('Policy Characteristics'!G:G,MATCH($C1216,'Policy Characteristics'!$C:$C,0)))</f>
        <v>0.4</v>
      </c>
      <c r="N1216" s="237">
        <f>IF(ISBLANK(INDEX('Policy Characteristics'!H:H,MATCH($C1216,'Policy Characteristics'!$C:$C,0))),"",INDEX('Policy Characteristics'!H:H,MATCH($C1216,'Policy Characteristics'!$C:$C,0)))</f>
        <v>0.01</v>
      </c>
      <c r="O1216" s="293" t="str">
        <f>IF(ISBLANK(INDEX('Policy Characteristics'!I:I,MATCH($C1216,'Policy Characteristics'!$C:$C,0))),"",INDEX('Policy Characteristics'!I:I,MATCH($C1216,'Policy Characteristics'!$C:$C,0)))</f>
        <v>% reduction in fuel use</v>
      </c>
      <c r="P1216" s="293"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293" t="str">
        <f>IF(ISBLANK(INDEX('Policy Characteristics'!K:K,MATCH($C1216,'Policy Characteristics'!$C:$C,0))),"",INDEX('Policy Characteristics'!K:K,MATCH($C1216,'Policy Characteristics'!$C:$C,0)))</f>
        <v>architectural-design.html#rnd</v>
      </c>
      <c r="R1216" s="293" t="str">
        <f>IF(ISBLANK(INDEX('Policy Characteristics'!L:L,MATCH($C1216,'Policy Characteristics'!$C:$C,0))),"",INDEX('Policy Characteristics'!L:L,MATCH($C1216,'Policy Characteristics'!$C:$C,0)))</f>
        <v>research-and-development.html</v>
      </c>
    </row>
    <row r="1217" spans="1:18" x14ac:dyDescent="0.25">
      <c r="A1217" s="293" t="str">
        <f>IF(ISBLANK(INDEX('Policy Characteristics'!A:A,MATCH($C1217,'Policy Characteristics'!$C:$C,0))),"",INDEX('Policy Characteristics'!A:A,MATCH($C1217,'Policy Characteristics'!$C:$C,0)))</f>
        <v>Research and Development</v>
      </c>
      <c r="B1217" s="294" t="str">
        <f>IF(ISBLANK(INDEX('Policy Characteristics'!B:B,MATCH($C1217,'Policy Characteristics'!$C:$C,0))),"",INDEX('Policy Characteristics'!B:B,MATCH($C1217,'Policy Characteristics'!$C:$C,0)))</f>
        <v>Fuel Use Reduction</v>
      </c>
      <c r="C1217" s="293" t="str">
        <f t="shared" si="66"/>
        <v>RnD Industry Fuel Use Perc Reduction</v>
      </c>
      <c r="D1217" t="s">
        <v>771</v>
      </c>
      <c r="E1217" s="298"/>
      <c r="F1217" s="299" t="s">
        <v>902</v>
      </c>
      <c r="G1217" s="298"/>
      <c r="H1217" s="20">
        <v>1502</v>
      </c>
      <c r="I1217" s="295" t="s">
        <v>650</v>
      </c>
      <c r="J1217" s="296" t="str">
        <f>IF(ISBLANK(INDEX('Policy Characteristics'!D:D,MATCH($C1217,'Policy Characteristics'!$C:$C,0))),"",INDEX('Policy Characteristics'!D:D,MATCH($C1217,'Policy Characteristics'!$C:$C,0)))</f>
        <v>R&amp;D Fuel Use Reductions</v>
      </c>
      <c r="K1217" s="293" t="str">
        <f>IF(ISBLANK(INDEX('Policy Characteristics'!E:E,MATCH($C1217,'Policy Characteristics'!$C:$C,0))),"",INDEX('Policy Characteristics'!E:E,MATCH($C1217,'Policy Characteristics'!$C:$C,0)))</f>
        <v>RnD industry fuel use reduction</v>
      </c>
      <c r="L1217" s="237">
        <f>IF(ISBLANK(INDEX('Policy Characteristics'!F:F,MATCH($C1217,'Policy Characteristics'!$C:$C,0))),"",INDEX('Policy Characteristics'!F:F,MATCH($C1217,'Policy Characteristics'!$C:$C,0)))</f>
        <v>0</v>
      </c>
      <c r="M1217" s="237">
        <f>IF(ISBLANK(INDEX('Policy Characteristics'!G:G,MATCH($C1217,'Policy Characteristics'!$C:$C,0))),"",INDEX('Policy Characteristics'!G:G,MATCH($C1217,'Policy Characteristics'!$C:$C,0)))</f>
        <v>0.4</v>
      </c>
      <c r="N1217" s="237">
        <f>IF(ISBLANK(INDEX('Policy Characteristics'!H:H,MATCH($C1217,'Policy Characteristics'!$C:$C,0))),"",INDEX('Policy Characteristics'!H:H,MATCH($C1217,'Policy Characteristics'!$C:$C,0)))</f>
        <v>0.01</v>
      </c>
      <c r="O1217" s="293" t="str">
        <f>IF(ISBLANK(INDEX('Policy Characteristics'!I:I,MATCH($C1217,'Policy Characteristics'!$C:$C,0))),"",INDEX('Policy Characteristics'!I:I,MATCH($C1217,'Policy Characteristics'!$C:$C,0)))</f>
        <v>% reduction in fuel use</v>
      </c>
      <c r="P1217" s="293"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293" t="str">
        <f>IF(ISBLANK(INDEX('Policy Characteristics'!K:K,MATCH($C1217,'Policy Characteristics'!$C:$C,0))),"",INDEX('Policy Characteristics'!K:K,MATCH($C1217,'Policy Characteristics'!$C:$C,0)))</f>
        <v>architectural-design.html#rnd</v>
      </c>
      <c r="R1217" s="293" t="str">
        <f>IF(ISBLANK(INDEX('Policy Characteristics'!L:L,MATCH($C1217,'Policy Characteristics'!$C:$C,0))),"",INDEX('Policy Characteristics'!L:L,MATCH($C1217,'Policy Characteristics'!$C:$C,0)))</f>
        <v>research-and-development.html</v>
      </c>
    </row>
    <row r="1218" spans="1:18" x14ac:dyDescent="0.25">
      <c r="A1218" s="293" t="str">
        <f>IF(ISBLANK(INDEX('Policy Characteristics'!A:A,MATCH($C1218,'Policy Characteristics'!$C:$C,0))),"",INDEX('Policy Characteristics'!A:A,MATCH($C1218,'Policy Characteristics'!$C:$C,0)))</f>
        <v>Research and Development</v>
      </c>
      <c r="B1218" s="294" t="str">
        <f>IF(ISBLANK(INDEX('Policy Characteristics'!B:B,MATCH($C1218,'Policy Characteristics'!$C:$C,0))),"",INDEX('Policy Characteristics'!B:B,MATCH($C1218,'Policy Characteristics'!$C:$C,0)))</f>
        <v>Fuel Use Reduction</v>
      </c>
      <c r="C1218" s="293" t="str">
        <f t="shared" si="66"/>
        <v>RnD Industry Fuel Use Perc Reduction</v>
      </c>
      <c r="D1218" t="s">
        <v>773</v>
      </c>
      <c r="E1218" s="298"/>
      <c r="F1218" s="299" t="s">
        <v>903</v>
      </c>
      <c r="G1218" s="298"/>
      <c r="H1218" s="20">
        <v>1503</v>
      </c>
      <c r="I1218" s="295" t="s">
        <v>650</v>
      </c>
      <c r="J1218" s="296" t="str">
        <f>IF(ISBLANK(INDEX('Policy Characteristics'!D:D,MATCH($C1218,'Policy Characteristics'!$C:$C,0))),"",INDEX('Policy Characteristics'!D:D,MATCH($C1218,'Policy Characteristics'!$C:$C,0)))</f>
        <v>R&amp;D Fuel Use Reductions</v>
      </c>
      <c r="K1218" s="293" t="str">
        <f>IF(ISBLANK(INDEX('Policy Characteristics'!E:E,MATCH($C1218,'Policy Characteristics'!$C:$C,0))),"",INDEX('Policy Characteristics'!E:E,MATCH($C1218,'Policy Characteristics'!$C:$C,0)))</f>
        <v>RnD industry fuel use reduction</v>
      </c>
      <c r="L1218" s="237">
        <f>IF(ISBLANK(INDEX('Policy Characteristics'!F:F,MATCH($C1218,'Policy Characteristics'!$C:$C,0))),"",INDEX('Policy Characteristics'!F:F,MATCH($C1218,'Policy Characteristics'!$C:$C,0)))</f>
        <v>0</v>
      </c>
      <c r="M1218" s="237">
        <f>IF(ISBLANK(INDEX('Policy Characteristics'!G:G,MATCH($C1218,'Policy Characteristics'!$C:$C,0))),"",INDEX('Policy Characteristics'!G:G,MATCH($C1218,'Policy Characteristics'!$C:$C,0)))</f>
        <v>0.4</v>
      </c>
      <c r="N1218" s="237">
        <f>IF(ISBLANK(INDEX('Policy Characteristics'!H:H,MATCH($C1218,'Policy Characteristics'!$C:$C,0))),"",INDEX('Policy Characteristics'!H:H,MATCH($C1218,'Policy Characteristics'!$C:$C,0)))</f>
        <v>0.01</v>
      </c>
      <c r="O1218" s="293" t="str">
        <f>IF(ISBLANK(INDEX('Policy Characteristics'!I:I,MATCH($C1218,'Policy Characteristics'!$C:$C,0))),"",INDEX('Policy Characteristics'!I:I,MATCH($C1218,'Policy Characteristics'!$C:$C,0)))</f>
        <v>% reduction in fuel use</v>
      </c>
      <c r="P1218" s="293"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293" t="str">
        <f>IF(ISBLANK(INDEX('Policy Characteristics'!K:K,MATCH($C1218,'Policy Characteristics'!$C:$C,0))),"",INDEX('Policy Characteristics'!K:K,MATCH($C1218,'Policy Characteristics'!$C:$C,0)))</f>
        <v>architectural-design.html#rnd</v>
      </c>
      <c r="R1218" s="293" t="str">
        <f>IF(ISBLANK(INDEX('Policy Characteristics'!L:L,MATCH($C1218,'Policy Characteristics'!$C:$C,0))),"",INDEX('Policy Characteristics'!L:L,MATCH($C1218,'Policy Characteristics'!$C:$C,0)))</f>
        <v>research-and-development.html</v>
      </c>
    </row>
    <row r="1219" spans="1:18" x14ac:dyDescent="0.25">
      <c r="A1219" s="293" t="str">
        <f>IF(ISBLANK(INDEX('Policy Characteristics'!A:A,MATCH($C1219,'Policy Characteristics'!$C:$C,0))),"",INDEX('Policy Characteristics'!A:A,MATCH($C1219,'Policy Characteristics'!$C:$C,0)))</f>
        <v>Research and Development</v>
      </c>
      <c r="B1219" s="294" t="str">
        <f>IF(ISBLANK(INDEX('Policy Characteristics'!B:B,MATCH($C1219,'Policy Characteristics'!$C:$C,0))),"",INDEX('Policy Characteristics'!B:B,MATCH($C1219,'Policy Characteristics'!$C:$C,0)))</f>
        <v>Fuel Use Reduction</v>
      </c>
      <c r="C1219" s="293" t="str">
        <f t="shared" si="66"/>
        <v>RnD Industry Fuel Use Perc Reduction</v>
      </c>
      <c r="D1219" t="s">
        <v>775</v>
      </c>
      <c r="E1219" s="298"/>
      <c r="F1219" s="299" t="s">
        <v>904</v>
      </c>
      <c r="G1219" s="298"/>
      <c r="H1219" s="20">
        <v>1504</v>
      </c>
      <c r="I1219" s="295" t="s">
        <v>650</v>
      </c>
      <c r="J1219" s="296" t="str">
        <f>IF(ISBLANK(INDEX('Policy Characteristics'!D:D,MATCH($C1219,'Policy Characteristics'!$C:$C,0))),"",INDEX('Policy Characteristics'!D:D,MATCH($C1219,'Policy Characteristics'!$C:$C,0)))</f>
        <v>R&amp;D Fuel Use Reductions</v>
      </c>
      <c r="K1219" s="293" t="str">
        <f>IF(ISBLANK(INDEX('Policy Characteristics'!E:E,MATCH($C1219,'Policy Characteristics'!$C:$C,0))),"",INDEX('Policy Characteristics'!E:E,MATCH($C1219,'Policy Characteristics'!$C:$C,0)))</f>
        <v>RnD industry fuel use reduction</v>
      </c>
      <c r="L1219" s="237">
        <f>IF(ISBLANK(INDEX('Policy Characteristics'!F:F,MATCH($C1219,'Policy Characteristics'!$C:$C,0))),"",INDEX('Policy Characteristics'!F:F,MATCH($C1219,'Policy Characteristics'!$C:$C,0)))</f>
        <v>0</v>
      </c>
      <c r="M1219" s="237">
        <f>IF(ISBLANK(INDEX('Policy Characteristics'!G:G,MATCH($C1219,'Policy Characteristics'!$C:$C,0))),"",INDEX('Policy Characteristics'!G:G,MATCH($C1219,'Policy Characteristics'!$C:$C,0)))</f>
        <v>0.4</v>
      </c>
      <c r="N1219" s="237">
        <f>IF(ISBLANK(INDEX('Policy Characteristics'!H:H,MATCH($C1219,'Policy Characteristics'!$C:$C,0))),"",INDEX('Policy Characteristics'!H:H,MATCH($C1219,'Policy Characteristics'!$C:$C,0)))</f>
        <v>0.01</v>
      </c>
      <c r="O1219" s="293" t="str">
        <f>IF(ISBLANK(INDEX('Policy Characteristics'!I:I,MATCH($C1219,'Policy Characteristics'!$C:$C,0))),"",INDEX('Policy Characteristics'!I:I,MATCH($C1219,'Policy Characteristics'!$C:$C,0)))</f>
        <v>% reduction in fuel use</v>
      </c>
      <c r="P1219" s="293"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293" t="str">
        <f>IF(ISBLANK(INDEX('Policy Characteristics'!K:K,MATCH($C1219,'Policy Characteristics'!$C:$C,0))),"",INDEX('Policy Characteristics'!K:K,MATCH($C1219,'Policy Characteristics'!$C:$C,0)))</f>
        <v>architectural-design.html#rnd</v>
      </c>
      <c r="R1219" s="293" t="str">
        <f>IF(ISBLANK(INDEX('Policy Characteristics'!L:L,MATCH($C1219,'Policy Characteristics'!$C:$C,0))),"",INDEX('Policy Characteristics'!L:L,MATCH($C1219,'Policy Characteristics'!$C:$C,0)))</f>
        <v>research-and-development.html</v>
      </c>
    </row>
    <row r="1220" spans="1:18" x14ac:dyDescent="0.25">
      <c r="A1220" s="293" t="str">
        <f>IF(ISBLANK(INDEX('Policy Characteristics'!A:A,MATCH($C1220,'Policy Characteristics'!$C:$C,0))),"",INDEX('Policy Characteristics'!A:A,MATCH($C1220,'Policy Characteristics'!$C:$C,0)))</f>
        <v>Research and Development</v>
      </c>
      <c r="B1220" s="294" t="str">
        <f>IF(ISBLANK(INDEX('Policy Characteristics'!B:B,MATCH($C1220,'Policy Characteristics'!$C:$C,0))),"",INDEX('Policy Characteristics'!B:B,MATCH($C1220,'Policy Characteristics'!$C:$C,0)))</f>
        <v>Fuel Use Reduction</v>
      </c>
      <c r="C1220" s="293" t="str">
        <f t="shared" si="66"/>
        <v>RnD Industry Fuel Use Perc Reduction</v>
      </c>
      <c r="D1220" t="s">
        <v>777</v>
      </c>
      <c r="E1220" s="298"/>
      <c r="F1220" s="299" t="s">
        <v>905</v>
      </c>
      <c r="G1220" s="298"/>
      <c r="H1220" s="20">
        <v>1505</v>
      </c>
      <c r="I1220" s="295" t="s">
        <v>650</v>
      </c>
      <c r="J1220" s="296" t="str">
        <f>IF(ISBLANK(INDEX('Policy Characteristics'!D:D,MATCH($C1220,'Policy Characteristics'!$C:$C,0))),"",INDEX('Policy Characteristics'!D:D,MATCH($C1220,'Policy Characteristics'!$C:$C,0)))</f>
        <v>R&amp;D Fuel Use Reductions</v>
      </c>
      <c r="K1220" s="293" t="str">
        <f>IF(ISBLANK(INDEX('Policy Characteristics'!E:E,MATCH($C1220,'Policy Characteristics'!$C:$C,0))),"",INDEX('Policy Characteristics'!E:E,MATCH($C1220,'Policy Characteristics'!$C:$C,0)))</f>
        <v>RnD industry fuel use reduction</v>
      </c>
      <c r="L1220" s="237">
        <f>IF(ISBLANK(INDEX('Policy Characteristics'!F:F,MATCH($C1220,'Policy Characteristics'!$C:$C,0))),"",INDEX('Policy Characteristics'!F:F,MATCH($C1220,'Policy Characteristics'!$C:$C,0)))</f>
        <v>0</v>
      </c>
      <c r="M1220" s="237">
        <f>IF(ISBLANK(INDEX('Policy Characteristics'!G:G,MATCH($C1220,'Policy Characteristics'!$C:$C,0))),"",INDEX('Policy Characteristics'!G:G,MATCH($C1220,'Policy Characteristics'!$C:$C,0)))</f>
        <v>0.4</v>
      </c>
      <c r="N1220" s="237">
        <f>IF(ISBLANK(INDEX('Policy Characteristics'!H:H,MATCH($C1220,'Policy Characteristics'!$C:$C,0))),"",INDEX('Policy Characteristics'!H:H,MATCH($C1220,'Policy Characteristics'!$C:$C,0)))</f>
        <v>0.01</v>
      </c>
      <c r="O1220" s="293" t="str">
        <f>IF(ISBLANK(INDEX('Policy Characteristics'!I:I,MATCH($C1220,'Policy Characteristics'!$C:$C,0))),"",INDEX('Policy Characteristics'!I:I,MATCH($C1220,'Policy Characteristics'!$C:$C,0)))</f>
        <v>% reduction in fuel use</v>
      </c>
      <c r="P1220" s="293"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293" t="str">
        <f>IF(ISBLANK(INDEX('Policy Characteristics'!K:K,MATCH($C1220,'Policy Characteristics'!$C:$C,0))),"",INDEX('Policy Characteristics'!K:K,MATCH($C1220,'Policy Characteristics'!$C:$C,0)))</f>
        <v>architectural-design.html#rnd</v>
      </c>
      <c r="R1220" s="293" t="str">
        <f>IF(ISBLANK(INDEX('Policy Characteristics'!L:L,MATCH($C1220,'Policy Characteristics'!$C:$C,0))),"",INDEX('Policy Characteristics'!L:L,MATCH($C1220,'Policy Characteristics'!$C:$C,0)))</f>
        <v>research-and-development.html</v>
      </c>
    </row>
    <row r="1221" spans="1:18" x14ac:dyDescent="0.25">
      <c r="A1221" s="293" t="str">
        <f>IF(ISBLANK(INDEX('Policy Characteristics'!A:A,MATCH($C1221,'Policy Characteristics'!$C:$C,0))),"",INDEX('Policy Characteristics'!A:A,MATCH($C1221,'Policy Characteristics'!$C:$C,0)))</f>
        <v>Research and Development</v>
      </c>
      <c r="B1221" s="294" t="str">
        <f>IF(ISBLANK(INDEX('Policy Characteristics'!B:B,MATCH($C1221,'Policy Characteristics'!$C:$C,0))),"",INDEX('Policy Characteristics'!B:B,MATCH($C1221,'Policy Characteristics'!$C:$C,0)))</f>
        <v>Fuel Use Reduction</v>
      </c>
      <c r="C1221" s="293" t="str">
        <f t="shared" si="66"/>
        <v>RnD Industry Fuel Use Perc Reduction</v>
      </c>
      <c r="D1221" t="s">
        <v>779</v>
      </c>
      <c r="E1221" s="298"/>
      <c r="F1221" s="299" t="s">
        <v>906</v>
      </c>
      <c r="G1221" s="298"/>
      <c r="H1221" s="20">
        <v>1506</v>
      </c>
      <c r="I1221" s="295" t="s">
        <v>650</v>
      </c>
      <c r="J1221" s="296" t="str">
        <f>IF(ISBLANK(INDEX('Policy Characteristics'!D:D,MATCH($C1221,'Policy Characteristics'!$C:$C,0))),"",INDEX('Policy Characteristics'!D:D,MATCH($C1221,'Policy Characteristics'!$C:$C,0)))</f>
        <v>R&amp;D Fuel Use Reductions</v>
      </c>
      <c r="K1221" s="293" t="str">
        <f>IF(ISBLANK(INDEX('Policy Characteristics'!E:E,MATCH($C1221,'Policy Characteristics'!$C:$C,0))),"",INDEX('Policy Characteristics'!E:E,MATCH($C1221,'Policy Characteristics'!$C:$C,0)))</f>
        <v>RnD industry fuel use reduction</v>
      </c>
      <c r="L1221" s="237">
        <f>IF(ISBLANK(INDEX('Policy Characteristics'!F:F,MATCH($C1221,'Policy Characteristics'!$C:$C,0))),"",INDEX('Policy Characteristics'!F:F,MATCH($C1221,'Policy Characteristics'!$C:$C,0)))</f>
        <v>0</v>
      </c>
      <c r="M1221" s="237">
        <f>IF(ISBLANK(INDEX('Policy Characteristics'!G:G,MATCH($C1221,'Policy Characteristics'!$C:$C,0))),"",INDEX('Policy Characteristics'!G:G,MATCH($C1221,'Policy Characteristics'!$C:$C,0)))</f>
        <v>0.4</v>
      </c>
      <c r="N1221" s="237">
        <f>IF(ISBLANK(INDEX('Policy Characteristics'!H:H,MATCH($C1221,'Policy Characteristics'!$C:$C,0))),"",INDEX('Policy Characteristics'!H:H,MATCH($C1221,'Policy Characteristics'!$C:$C,0)))</f>
        <v>0.01</v>
      </c>
      <c r="O1221" s="293" t="str">
        <f>IF(ISBLANK(INDEX('Policy Characteristics'!I:I,MATCH($C1221,'Policy Characteristics'!$C:$C,0))),"",INDEX('Policy Characteristics'!I:I,MATCH($C1221,'Policy Characteristics'!$C:$C,0)))</f>
        <v>% reduction in fuel use</v>
      </c>
      <c r="P1221" s="293"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293" t="str">
        <f>IF(ISBLANK(INDEX('Policy Characteristics'!K:K,MATCH($C1221,'Policy Characteristics'!$C:$C,0))),"",INDEX('Policy Characteristics'!K:K,MATCH($C1221,'Policy Characteristics'!$C:$C,0)))</f>
        <v>architectural-design.html#rnd</v>
      </c>
      <c r="R1221" s="293" t="str">
        <f>IF(ISBLANK(INDEX('Policy Characteristics'!L:L,MATCH($C1221,'Policy Characteristics'!$C:$C,0))),"",INDEX('Policy Characteristics'!L:L,MATCH($C1221,'Policy Characteristics'!$C:$C,0)))</f>
        <v>research-and-development.html</v>
      </c>
    </row>
    <row r="1222" spans="1:18" x14ac:dyDescent="0.25">
      <c r="A1222" s="293" t="str">
        <f>IF(ISBLANK(INDEX('Policy Characteristics'!A:A,MATCH($C1222,'Policy Characteristics'!$C:$C,0))),"",INDEX('Policy Characteristics'!A:A,MATCH($C1222,'Policy Characteristics'!$C:$C,0)))</f>
        <v>Research and Development</v>
      </c>
      <c r="B1222" s="294" t="str">
        <f>IF(ISBLANK(INDEX('Policy Characteristics'!B:B,MATCH($C1222,'Policy Characteristics'!$C:$C,0))),"",INDEX('Policy Characteristics'!B:B,MATCH($C1222,'Policy Characteristics'!$C:$C,0)))</f>
        <v>Fuel Use Reduction</v>
      </c>
      <c r="C1222" s="293" t="str">
        <f t="shared" si="66"/>
        <v>RnD Industry Fuel Use Perc Reduction</v>
      </c>
      <c r="D1222" t="s">
        <v>781</v>
      </c>
      <c r="E1222" s="298"/>
      <c r="F1222" s="299" t="s">
        <v>907</v>
      </c>
      <c r="G1222" s="298"/>
      <c r="H1222" s="20">
        <v>1507</v>
      </c>
      <c r="I1222" s="295" t="s">
        <v>650</v>
      </c>
      <c r="J1222" s="296" t="str">
        <f>IF(ISBLANK(INDEX('Policy Characteristics'!D:D,MATCH($C1222,'Policy Characteristics'!$C:$C,0))),"",INDEX('Policy Characteristics'!D:D,MATCH($C1222,'Policy Characteristics'!$C:$C,0)))</f>
        <v>R&amp;D Fuel Use Reductions</v>
      </c>
      <c r="K1222" s="293" t="str">
        <f>IF(ISBLANK(INDEX('Policy Characteristics'!E:E,MATCH($C1222,'Policy Characteristics'!$C:$C,0))),"",INDEX('Policy Characteristics'!E:E,MATCH($C1222,'Policy Characteristics'!$C:$C,0)))</f>
        <v>RnD industry fuel use reduction</v>
      </c>
      <c r="L1222" s="237">
        <f>IF(ISBLANK(INDEX('Policy Characteristics'!F:F,MATCH($C1222,'Policy Characteristics'!$C:$C,0))),"",INDEX('Policy Characteristics'!F:F,MATCH($C1222,'Policy Characteristics'!$C:$C,0)))</f>
        <v>0</v>
      </c>
      <c r="M1222" s="237">
        <f>IF(ISBLANK(INDEX('Policy Characteristics'!G:G,MATCH($C1222,'Policy Characteristics'!$C:$C,0))),"",INDEX('Policy Characteristics'!G:G,MATCH($C1222,'Policy Characteristics'!$C:$C,0)))</f>
        <v>0.4</v>
      </c>
      <c r="N1222" s="237">
        <f>IF(ISBLANK(INDEX('Policy Characteristics'!H:H,MATCH($C1222,'Policy Characteristics'!$C:$C,0))),"",INDEX('Policy Characteristics'!H:H,MATCH($C1222,'Policy Characteristics'!$C:$C,0)))</f>
        <v>0.01</v>
      </c>
      <c r="O1222" s="293" t="str">
        <f>IF(ISBLANK(INDEX('Policy Characteristics'!I:I,MATCH($C1222,'Policy Characteristics'!$C:$C,0))),"",INDEX('Policy Characteristics'!I:I,MATCH($C1222,'Policy Characteristics'!$C:$C,0)))</f>
        <v>% reduction in fuel use</v>
      </c>
      <c r="P1222" s="293"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293" t="str">
        <f>IF(ISBLANK(INDEX('Policy Characteristics'!K:K,MATCH($C1222,'Policy Characteristics'!$C:$C,0))),"",INDEX('Policy Characteristics'!K:K,MATCH($C1222,'Policy Characteristics'!$C:$C,0)))</f>
        <v>architectural-design.html#rnd</v>
      </c>
      <c r="R1222" s="293" t="str">
        <f>IF(ISBLANK(INDEX('Policy Characteristics'!L:L,MATCH($C1222,'Policy Characteristics'!$C:$C,0))),"",INDEX('Policy Characteristics'!L:L,MATCH($C1222,'Policy Characteristics'!$C:$C,0)))</f>
        <v>research-and-development.html</v>
      </c>
    </row>
    <row r="1223" spans="1:18" x14ac:dyDescent="0.25">
      <c r="A1223" s="293" t="str">
        <f>IF(ISBLANK(INDEX('Policy Characteristics'!A:A,MATCH($C1223,'Policy Characteristics'!$C:$C,0))),"",INDEX('Policy Characteristics'!A:A,MATCH($C1223,'Policy Characteristics'!$C:$C,0)))</f>
        <v>Research and Development</v>
      </c>
      <c r="B1223" s="294" t="str">
        <f>IF(ISBLANK(INDEX('Policy Characteristics'!B:B,MATCH($C1223,'Policy Characteristics'!$C:$C,0))),"",INDEX('Policy Characteristics'!B:B,MATCH($C1223,'Policy Characteristics'!$C:$C,0)))</f>
        <v>Fuel Use Reduction</v>
      </c>
      <c r="C1223" s="293" t="str">
        <f t="shared" si="66"/>
        <v>RnD Industry Fuel Use Perc Reduction</v>
      </c>
      <c r="D1223" t="s">
        <v>783</v>
      </c>
      <c r="E1223" s="298"/>
      <c r="F1223" s="299" t="s">
        <v>908</v>
      </c>
      <c r="G1223" s="298"/>
      <c r="H1223" s="20">
        <v>1508</v>
      </c>
      <c r="I1223" s="295" t="s">
        <v>650</v>
      </c>
      <c r="J1223" s="296" t="str">
        <f>IF(ISBLANK(INDEX('Policy Characteristics'!D:D,MATCH($C1223,'Policy Characteristics'!$C:$C,0))),"",INDEX('Policy Characteristics'!D:D,MATCH($C1223,'Policy Characteristics'!$C:$C,0)))</f>
        <v>R&amp;D Fuel Use Reductions</v>
      </c>
      <c r="K1223" s="293" t="str">
        <f>IF(ISBLANK(INDEX('Policy Characteristics'!E:E,MATCH($C1223,'Policy Characteristics'!$C:$C,0))),"",INDEX('Policy Characteristics'!E:E,MATCH($C1223,'Policy Characteristics'!$C:$C,0)))</f>
        <v>RnD industry fuel use reduction</v>
      </c>
      <c r="L1223" s="237">
        <f>IF(ISBLANK(INDEX('Policy Characteristics'!F:F,MATCH($C1223,'Policy Characteristics'!$C:$C,0))),"",INDEX('Policy Characteristics'!F:F,MATCH($C1223,'Policy Characteristics'!$C:$C,0)))</f>
        <v>0</v>
      </c>
      <c r="M1223" s="237">
        <f>IF(ISBLANK(INDEX('Policy Characteristics'!G:G,MATCH($C1223,'Policy Characteristics'!$C:$C,0))),"",INDEX('Policy Characteristics'!G:G,MATCH($C1223,'Policy Characteristics'!$C:$C,0)))</f>
        <v>0.4</v>
      </c>
      <c r="N1223" s="237">
        <f>IF(ISBLANK(INDEX('Policy Characteristics'!H:H,MATCH($C1223,'Policy Characteristics'!$C:$C,0))),"",INDEX('Policy Characteristics'!H:H,MATCH($C1223,'Policy Characteristics'!$C:$C,0)))</f>
        <v>0.01</v>
      </c>
      <c r="O1223" s="293" t="str">
        <f>IF(ISBLANK(INDEX('Policy Characteristics'!I:I,MATCH($C1223,'Policy Characteristics'!$C:$C,0))),"",INDEX('Policy Characteristics'!I:I,MATCH($C1223,'Policy Characteristics'!$C:$C,0)))</f>
        <v>% reduction in fuel use</v>
      </c>
      <c r="P1223" s="293"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293" t="str">
        <f>IF(ISBLANK(INDEX('Policy Characteristics'!K:K,MATCH($C1223,'Policy Characteristics'!$C:$C,0))),"",INDEX('Policy Characteristics'!K:K,MATCH($C1223,'Policy Characteristics'!$C:$C,0)))</f>
        <v>architectural-design.html#rnd</v>
      </c>
      <c r="R1223" s="293" t="str">
        <f>IF(ISBLANK(INDEX('Policy Characteristics'!L:L,MATCH($C1223,'Policy Characteristics'!$C:$C,0))),"",INDEX('Policy Characteristics'!L:L,MATCH($C1223,'Policy Characteristics'!$C:$C,0)))</f>
        <v>research-and-development.html</v>
      </c>
    </row>
    <row r="1224" spans="1:18" x14ac:dyDescent="0.25">
      <c r="A1224" s="293" t="str">
        <f>IF(ISBLANK(INDEX('Policy Characteristics'!A:A,MATCH($C1224,'Policy Characteristics'!$C:$C,0))),"",INDEX('Policy Characteristics'!A:A,MATCH($C1224,'Policy Characteristics'!$C:$C,0)))</f>
        <v>Research and Development</v>
      </c>
      <c r="B1224" s="294" t="str">
        <f>IF(ISBLANK(INDEX('Policy Characteristics'!B:B,MATCH($C1224,'Policy Characteristics'!$C:$C,0))),"",INDEX('Policy Characteristics'!B:B,MATCH($C1224,'Policy Characteristics'!$C:$C,0)))</f>
        <v>Fuel Use Reduction</v>
      </c>
      <c r="C1224" s="293" t="str">
        <f t="shared" si="66"/>
        <v>RnD Industry Fuel Use Perc Reduction</v>
      </c>
      <c r="D1224" t="s">
        <v>785</v>
      </c>
      <c r="E1224" s="298"/>
      <c r="F1224" s="299" t="s">
        <v>909</v>
      </c>
      <c r="G1224" s="298"/>
      <c r="H1224" s="20">
        <v>1509</v>
      </c>
      <c r="I1224" s="295" t="s">
        <v>650</v>
      </c>
      <c r="J1224" s="296" t="str">
        <f>IF(ISBLANK(INDEX('Policy Characteristics'!D:D,MATCH($C1224,'Policy Characteristics'!$C:$C,0))),"",INDEX('Policy Characteristics'!D:D,MATCH($C1224,'Policy Characteristics'!$C:$C,0)))</f>
        <v>R&amp;D Fuel Use Reductions</v>
      </c>
      <c r="K1224" s="293" t="str">
        <f>IF(ISBLANK(INDEX('Policy Characteristics'!E:E,MATCH($C1224,'Policy Characteristics'!$C:$C,0))),"",INDEX('Policy Characteristics'!E:E,MATCH($C1224,'Policy Characteristics'!$C:$C,0)))</f>
        <v>RnD industry fuel use reduction</v>
      </c>
      <c r="L1224" s="237">
        <f>IF(ISBLANK(INDEX('Policy Characteristics'!F:F,MATCH($C1224,'Policy Characteristics'!$C:$C,0))),"",INDEX('Policy Characteristics'!F:F,MATCH($C1224,'Policy Characteristics'!$C:$C,0)))</f>
        <v>0</v>
      </c>
      <c r="M1224" s="237">
        <f>IF(ISBLANK(INDEX('Policy Characteristics'!G:G,MATCH($C1224,'Policy Characteristics'!$C:$C,0))),"",INDEX('Policy Characteristics'!G:G,MATCH($C1224,'Policy Characteristics'!$C:$C,0)))</f>
        <v>0.4</v>
      </c>
      <c r="N1224" s="237">
        <f>IF(ISBLANK(INDEX('Policy Characteristics'!H:H,MATCH($C1224,'Policy Characteristics'!$C:$C,0))),"",INDEX('Policy Characteristics'!H:H,MATCH($C1224,'Policy Characteristics'!$C:$C,0)))</f>
        <v>0.01</v>
      </c>
      <c r="O1224" s="293" t="str">
        <f>IF(ISBLANK(INDEX('Policy Characteristics'!I:I,MATCH($C1224,'Policy Characteristics'!$C:$C,0))),"",INDEX('Policy Characteristics'!I:I,MATCH($C1224,'Policy Characteristics'!$C:$C,0)))</f>
        <v>% reduction in fuel use</v>
      </c>
      <c r="P1224" s="293"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293" t="str">
        <f>IF(ISBLANK(INDEX('Policy Characteristics'!K:K,MATCH($C1224,'Policy Characteristics'!$C:$C,0))),"",INDEX('Policy Characteristics'!K:K,MATCH($C1224,'Policy Characteristics'!$C:$C,0)))</f>
        <v>architectural-design.html#rnd</v>
      </c>
      <c r="R1224" s="293" t="str">
        <f>IF(ISBLANK(INDEX('Policy Characteristics'!L:L,MATCH($C1224,'Policy Characteristics'!$C:$C,0))),"",INDEX('Policy Characteristics'!L:L,MATCH($C1224,'Policy Characteristics'!$C:$C,0)))</f>
        <v>research-and-development.html</v>
      </c>
    </row>
    <row r="1225" spans="1:18" x14ac:dyDescent="0.25">
      <c r="A1225" s="293" t="str">
        <f>IF(ISBLANK(INDEX('Policy Characteristics'!A:A,MATCH($C1225,'Policy Characteristics'!$C:$C,0))),"",INDEX('Policy Characteristics'!A:A,MATCH($C1225,'Policy Characteristics'!$C:$C,0)))</f>
        <v>Research and Development</v>
      </c>
      <c r="B1225" s="294" t="str">
        <f>IF(ISBLANK(INDEX('Policy Characteristics'!B:B,MATCH($C1225,'Policy Characteristics'!$C:$C,0))),"",INDEX('Policy Characteristics'!B:B,MATCH($C1225,'Policy Characteristics'!$C:$C,0)))</f>
        <v>Fuel Use Reduction</v>
      </c>
      <c r="C1225" s="293" t="str">
        <f t="shared" si="66"/>
        <v>RnD Industry Fuel Use Perc Reduction</v>
      </c>
      <c r="D1225" t="s">
        <v>787</v>
      </c>
      <c r="E1225" s="298"/>
      <c r="F1225" s="299" t="s">
        <v>910</v>
      </c>
      <c r="G1225" s="298"/>
      <c r="H1225" s="20">
        <v>1510</v>
      </c>
      <c r="I1225" s="295" t="s">
        <v>650</v>
      </c>
      <c r="J1225" s="296" t="str">
        <f>IF(ISBLANK(INDEX('Policy Characteristics'!D:D,MATCH($C1225,'Policy Characteristics'!$C:$C,0))),"",INDEX('Policy Characteristics'!D:D,MATCH($C1225,'Policy Characteristics'!$C:$C,0)))</f>
        <v>R&amp;D Fuel Use Reductions</v>
      </c>
      <c r="K1225" s="293" t="str">
        <f>IF(ISBLANK(INDEX('Policy Characteristics'!E:E,MATCH($C1225,'Policy Characteristics'!$C:$C,0))),"",INDEX('Policy Characteristics'!E:E,MATCH($C1225,'Policy Characteristics'!$C:$C,0)))</f>
        <v>RnD industry fuel use reduction</v>
      </c>
      <c r="L1225" s="237">
        <f>IF(ISBLANK(INDEX('Policy Characteristics'!F:F,MATCH($C1225,'Policy Characteristics'!$C:$C,0))),"",INDEX('Policy Characteristics'!F:F,MATCH($C1225,'Policy Characteristics'!$C:$C,0)))</f>
        <v>0</v>
      </c>
      <c r="M1225" s="237">
        <f>IF(ISBLANK(INDEX('Policy Characteristics'!G:G,MATCH($C1225,'Policy Characteristics'!$C:$C,0))),"",INDEX('Policy Characteristics'!G:G,MATCH($C1225,'Policy Characteristics'!$C:$C,0)))</f>
        <v>0.4</v>
      </c>
      <c r="N1225" s="237">
        <f>IF(ISBLANK(INDEX('Policy Characteristics'!H:H,MATCH($C1225,'Policy Characteristics'!$C:$C,0))),"",INDEX('Policy Characteristics'!H:H,MATCH($C1225,'Policy Characteristics'!$C:$C,0)))</f>
        <v>0.01</v>
      </c>
      <c r="O1225" s="293" t="str">
        <f>IF(ISBLANK(INDEX('Policy Characteristics'!I:I,MATCH($C1225,'Policy Characteristics'!$C:$C,0))),"",INDEX('Policy Characteristics'!I:I,MATCH($C1225,'Policy Characteristics'!$C:$C,0)))</f>
        <v>% reduction in fuel use</v>
      </c>
      <c r="P1225" s="293"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293" t="str">
        <f>IF(ISBLANK(INDEX('Policy Characteristics'!K:K,MATCH($C1225,'Policy Characteristics'!$C:$C,0))),"",INDEX('Policy Characteristics'!K:K,MATCH($C1225,'Policy Characteristics'!$C:$C,0)))</f>
        <v>architectural-design.html#rnd</v>
      </c>
      <c r="R1225" s="293" t="str">
        <f>IF(ISBLANK(INDEX('Policy Characteristics'!L:L,MATCH($C1225,'Policy Characteristics'!$C:$C,0))),"",INDEX('Policy Characteristics'!L:L,MATCH($C1225,'Policy Characteristics'!$C:$C,0)))</f>
        <v>research-and-development.html</v>
      </c>
    </row>
    <row r="1226" spans="1:18" x14ac:dyDescent="0.25">
      <c r="A1226" s="293" t="str">
        <f>IF(ISBLANK(INDEX('Policy Characteristics'!A:A,MATCH($C1226,'Policy Characteristics'!$C:$C,0))),"",INDEX('Policy Characteristics'!A:A,MATCH($C1226,'Policy Characteristics'!$C:$C,0)))</f>
        <v>Research and Development</v>
      </c>
      <c r="B1226" s="294" t="str">
        <f>IF(ISBLANK(INDEX('Policy Characteristics'!B:B,MATCH($C1226,'Policy Characteristics'!$C:$C,0))),"",INDEX('Policy Characteristics'!B:B,MATCH($C1226,'Policy Characteristics'!$C:$C,0)))</f>
        <v>Fuel Use Reduction</v>
      </c>
      <c r="C1226" s="293" t="str">
        <f t="shared" si="66"/>
        <v>RnD Industry Fuel Use Perc Reduction</v>
      </c>
      <c r="D1226" t="s">
        <v>789</v>
      </c>
      <c r="E1226" s="298"/>
      <c r="F1226" s="299" t="s">
        <v>911</v>
      </c>
      <c r="G1226" s="298"/>
      <c r="H1226" s="20">
        <v>1511</v>
      </c>
      <c r="I1226" s="295" t="s">
        <v>650</v>
      </c>
      <c r="J1226" s="296" t="str">
        <f>IF(ISBLANK(INDEX('Policy Characteristics'!D:D,MATCH($C1226,'Policy Characteristics'!$C:$C,0))),"",INDEX('Policy Characteristics'!D:D,MATCH($C1226,'Policy Characteristics'!$C:$C,0)))</f>
        <v>R&amp;D Fuel Use Reductions</v>
      </c>
      <c r="K1226" s="293" t="str">
        <f>IF(ISBLANK(INDEX('Policy Characteristics'!E:E,MATCH($C1226,'Policy Characteristics'!$C:$C,0))),"",INDEX('Policy Characteristics'!E:E,MATCH($C1226,'Policy Characteristics'!$C:$C,0)))</f>
        <v>RnD industry fuel use reduction</v>
      </c>
      <c r="L1226" s="237">
        <f>IF(ISBLANK(INDEX('Policy Characteristics'!F:F,MATCH($C1226,'Policy Characteristics'!$C:$C,0))),"",INDEX('Policy Characteristics'!F:F,MATCH($C1226,'Policy Characteristics'!$C:$C,0)))</f>
        <v>0</v>
      </c>
      <c r="M1226" s="237">
        <f>IF(ISBLANK(INDEX('Policy Characteristics'!G:G,MATCH($C1226,'Policy Characteristics'!$C:$C,0))),"",INDEX('Policy Characteristics'!G:G,MATCH($C1226,'Policy Characteristics'!$C:$C,0)))</f>
        <v>0.4</v>
      </c>
      <c r="N1226" s="237">
        <f>IF(ISBLANK(INDEX('Policy Characteristics'!H:H,MATCH($C1226,'Policy Characteristics'!$C:$C,0))),"",INDEX('Policy Characteristics'!H:H,MATCH($C1226,'Policy Characteristics'!$C:$C,0)))</f>
        <v>0.01</v>
      </c>
      <c r="O1226" s="293" t="str">
        <f>IF(ISBLANK(INDEX('Policy Characteristics'!I:I,MATCH($C1226,'Policy Characteristics'!$C:$C,0))),"",INDEX('Policy Characteristics'!I:I,MATCH($C1226,'Policy Characteristics'!$C:$C,0)))</f>
        <v>% reduction in fuel use</v>
      </c>
      <c r="P1226" s="293"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293" t="str">
        <f>IF(ISBLANK(INDEX('Policy Characteristics'!K:K,MATCH($C1226,'Policy Characteristics'!$C:$C,0))),"",INDEX('Policy Characteristics'!K:K,MATCH($C1226,'Policy Characteristics'!$C:$C,0)))</f>
        <v>architectural-design.html#rnd</v>
      </c>
      <c r="R1226" s="293" t="str">
        <f>IF(ISBLANK(INDEX('Policy Characteristics'!L:L,MATCH($C1226,'Policy Characteristics'!$C:$C,0))),"",INDEX('Policy Characteristics'!L:L,MATCH($C1226,'Policy Characteristics'!$C:$C,0)))</f>
        <v>research-and-development.html</v>
      </c>
    </row>
    <row r="1227" spans="1:18" x14ac:dyDescent="0.25">
      <c r="A1227" s="293" t="str">
        <f>IF(ISBLANK(INDEX('Policy Characteristics'!A:A,MATCH($C1227,'Policy Characteristics'!$C:$C,0))),"",INDEX('Policy Characteristics'!A:A,MATCH($C1227,'Policy Characteristics'!$C:$C,0)))</f>
        <v>Research and Development</v>
      </c>
      <c r="B1227" s="294" t="str">
        <f>IF(ISBLANK(INDEX('Policy Characteristics'!B:B,MATCH($C1227,'Policy Characteristics'!$C:$C,0))),"",INDEX('Policy Characteristics'!B:B,MATCH($C1227,'Policy Characteristics'!$C:$C,0)))</f>
        <v>Fuel Use Reduction</v>
      </c>
      <c r="C1227" t="s">
        <v>601</v>
      </c>
      <c r="D1227" s="298" t="s">
        <v>912</v>
      </c>
      <c r="E1227" s="298"/>
      <c r="F1227" s="298" t="s">
        <v>913</v>
      </c>
      <c r="G1227" s="298"/>
      <c r="H1227" s="20">
        <v>133</v>
      </c>
      <c r="I1227" s="295" t="s">
        <v>650</v>
      </c>
      <c r="J1227" s="296" t="str">
        <f>IF(ISBLANK(INDEX('Policy Characteristics'!D:D,MATCH($C1227,'Policy Characteristics'!$C:$C,0))),"",INDEX('Policy Characteristics'!D:D,MATCH($C1227,'Policy Characteristics'!$C:$C,0)))</f>
        <v>R&amp;D Fuel Use Reductions</v>
      </c>
      <c r="K1227" s="293" t="str">
        <f>IF(ISBLANK(INDEX('Policy Characteristics'!E:E,MATCH($C1227,'Policy Characteristics'!$C:$C,0))),"",INDEX('Policy Characteristics'!E:E,MATCH($C1227,'Policy Characteristics'!$C:$C,0)))</f>
        <v>RnD transportation fuel use reduction</v>
      </c>
      <c r="L1227" s="237">
        <f>IF(ISBLANK(INDEX('Policy Characteristics'!F:F,MATCH($C1227,'Policy Characteristics'!$C:$C,0))),"",INDEX('Policy Characteristics'!F:F,MATCH($C1227,'Policy Characteristics'!$C:$C,0)))</f>
        <v>0</v>
      </c>
      <c r="M1227" s="237">
        <f>IF(ISBLANK(INDEX('Policy Characteristics'!G:G,MATCH($C1227,'Policy Characteristics'!$C:$C,0))),"",INDEX('Policy Characteristics'!G:G,MATCH($C1227,'Policy Characteristics'!$C:$C,0)))</f>
        <v>0.4</v>
      </c>
      <c r="N1227" s="237">
        <f>IF(ISBLANK(INDEX('Policy Characteristics'!H:H,MATCH($C1227,'Policy Characteristics'!$C:$C,0))),"",INDEX('Policy Characteristics'!H:H,MATCH($C1227,'Policy Characteristics'!$C:$C,0)))</f>
        <v>0.01</v>
      </c>
      <c r="O1227" s="293" t="str">
        <f>IF(ISBLANK(INDEX('Policy Characteristics'!I:I,MATCH($C1227,'Policy Characteristics'!$C:$C,0))),"",INDEX('Policy Characteristics'!I:I,MATCH($C1227,'Policy Characteristics'!$C:$C,0)))</f>
        <v>% reduction in fuel use</v>
      </c>
      <c r="P1227" s="293"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293" t="str">
        <f>IF(ISBLANK(INDEX('Policy Characteristics'!K:K,MATCH($C1227,'Policy Characteristics'!$C:$C,0))),"",INDEX('Policy Characteristics'!K:K,MATCH($C1227,'Policy Characteristics'!$C:$C,0)))</f>
        <v>architectural-design.html#rnd</v>
      </c>
      <c r="R1227" s="293" t="str">
        <f>IF(ISBLANK(INDEX('Policy Characteristics'!L:L,MATCH($C1227,'Policy Characteristics'!$C:$C,0))),"",INDEX('Policy Characteristics'!L:L,MATCH($C1227,'Policy Characteristics'!$C:$C,0)))</f>
        <v>research-and-development.html</v>
      </c>
    </row>
    <row r="1228" spans="1:18" x14ac:dyDescent="0.25">
      <c r="A1228" s="293" t="str">
        <f>IF(ISBLANK(INDEX('Policy Characteristics'!A:A,MATCH($C1228,'Policy Characteristics'!$C:$C,0))),"",INDEX('Policy Characteristics'!A:A,MATCH($C1228,'Policy Characteristics'!$C:$C,0)))</f>
        <v>Research and Development</v>
      </c>
      <c r="B1228" s="294" t="str">
        <f>IF(ISBLANK(INDEX('Policy Characteristics'!B:B,MATCH($C1228,'Policy Characteristics'!$C:$C,0))),"",INDEX('Policy Characteristics'!B:B,MATCH($C1228,'Policy Characteristics'!$C:$C,0)))</f>
        <v>Fuel Use Reduction</v>
      </c>
      <c r="C1228" s="293" t="str">
        <f t="shared" ref="C1228:C1233" si="67">C$1227</f>
        <v>RnD Transportation Fuel Use Perc Reduction</v>
      </c>
      <c r="D1228" s="298" t="s">
        <v>914</v>
      </c>
      <c r="E1228" s="298"/>
      <c r="F1228" s="298" t="s">
        <v>915</v>
      </c>
      <c r="G1228" s="298"/>
      <c r="H1228" s="20">
        <v>134</v>
      </c>
      <c r="I1228" s="295" t="s">
        <v>650</v>
      </c>
      <c r="J1228" s="296" t="str">
        <f>IF(ISBLANK(INDEX('Policy Characteristics'!D:D,MATCH($C1228,'Policy Characteristics'!$C:$C,0))),"",INDEX('Policy Characteristics'!D:D,MATCH($C1228,'Policy Characteristics'!$C:$C,0)))</f>
        <v>R&amp;D Fuel Use Reductions</v>
      </c>
      <c r="K1228" s="293" t="str">
        <f>IF(ISBLANK(INDEX('Policy Characteristics'!E:E,MATCH($C1228,'Policy Characteristics'!$C:$C,0))),"",INDEX('Policy Characteristics'!E:E,MATCH($C1228,'Policy Characteristics'!$C:$C,0)))</f>
        <v>RnD transportation fuel use reduction</v>
      </c>
      <c r="L1228" s="237">
        <f>IF(ISBLANK(INDEX('Policy Characteristics'!F:F,MATCH($C1228,'Policy Characteristics'!$C:$C,0))),"",INDEX('Policy Characteristics'!F:F,MATCH($C1228,'Policy Characteristics'!$C:$C,0)))</f>
        <v>0</v>
      </c>
      <c r="M1228" s="237">
        <f>IF(ISBLANK(INDEX('Policy Characteristics'!G:G,MATCH($C1228,'Policy Characteristics'!$C:$C,0))),"",INDEX('Policy Characteristics'!G:G,MATCH($C1228,'Policy Characteristics'!$C:$C,0)))</f>
        <v>0.4</v>
      </c>
      <c r="N1228" s="237">
        <f>IF(ISBLANK(INDEX('Policy Characteristics'!H:H,MATCH($C1228,'Policy Characteristics'!$C:$C,0))),"",INDEX('Policy Characteristics'!H:H,MATCH($C1228,'Policy Characteristics'!$C:$C,0)))</f>
        <v>0.01</v>
      </c>
      <c r="O1228" s="293" t="str">
        <f>IF(ISBLANK(INDEX('Policy Characteristics'!I:I,MATCH($C1228,'Policy Characteristics'!$C:$C,0))),"",INDEX('Policy Characteristics'!I:I,MATCH($C1228,'Policy Characteristics'!$C:$C,0)))</f>
        <v>% reduction in fuel use</v>
      </c>
      <c r="P1228" s="293"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293" t="str">
        <f>IF(ISBLANK(INDEX('Policy Characteristics'!K:K,MATCH($C1228,'Policy Characteristics'!$C:$C,0))),"",INDEX('Policy Characteristics'!K:K,MATCH($C1228,'Policy Characteristics'!$C:$C,0)))</f>
        <v>architectural-design.html#rnd</v>
      </c>
      <c r="R1228" s="293" t="str">
        <f>IF(ISBLANK(INDEX('Policy Characteristics'!L:L,MATCH($C1228,'Policy Characteristics'!$C:$C,0))),"",INDEX('Policy Characteristics'!L:L,MATCH($C1228,'Policy Characteristics'!$C:$C,0)))</f>
        <v>research-and-development.html</v>
      </c>
    </row>
    <row r="1229" spans="1:18" x14ac:dyDescent="0.25">
      <c r="A1229" s="293" t="str">
        <f>IF(ISBLANK(INDEX('Policy Characteristics'!A:A,MATCH($C1229,'Policy Characteristics'!$C:$C,0))),"",INDEX('Policy Characteristics'!A:A,MATCH($C1229,'Policy Characteristics'!$C:$C,0)))</f>
        <v>Research and Development</v>
      </c>
      <c r="B1229" s="294" t="str">
        <f>IF(ISBLANK(INDEX('Policy Characteristics'!B:B,MATCH($C1229,'Policy Characteristics'!$C:$C,0))),"",INDEX('Policy Characteristics'!B:B,MATCH($C1229,'Policy Characteristics'!$C:$C,0)))</f>
        <v>Fuel Use Reduction</v>
      </c>
      <c r="C1229" s="293" t="str">
        <f t="shared" si="67"/>
        <v>RnD Transportation Fuel Use Perc Reduction</v>
      </c>
      <c r="D1229" s="298" t="s">
        <v>916</v>
      </c>
      <c r="E1229" s="298"/>
      <c r="F1229" s="298" t="s">
        <v>917</v>
      </c>
      <c r="G1229" s="298"/>
      <c r="H1229" s="20">
        <v>135</v>
      </c>
      <c r="I1229" s="295" t="s">
        <v>650</v>
      </c>
      <c r="J1229" s="296" t="str">
        <f>IF(ISBLANK(INDEX('Policy Characteristics'!D:D,MATCH($C1229,'Policy Characteristics'!$C:$C,0))),"",INDEX('Policy Characteristics'!D:D,MATCH($C1229,'Policy Characteristics'!$C:$C,0)))</f>
        <v>R&amp;D Fuel Use Reductions</v>
      </c>
      <c r="K1229" s="293" t="str">
        <f>IF(ISBLANK(INDEX('Policy Characteristics'!E:E,MATCH($C1229,'Policy Characteristics'!$C:$C,0))),"",INDEX('Policy Characteristics'!E:E,MATCH($C1229,'Policy Characteristics'!$C:$C,0)))</f>
        <v>RnD transportation fuel use reduction</v>
      </c>
      <c r="L1229" s="237">
        <f>IF(ISBLANK(INDEX('Policy Characteristics'!F:F,MATCH($C1229,'Policy Characteristics'!$C:$C,0))),"",INDEX('Policy Characteristics'!F:F,MATCH($C1229,'Policy Characteristics'!$C:$C,0)))</f>
        <v>0</v>
      </c>
      <c r="M1229" s="237">
        <f>IF(ISBLANK(INDEX('Policy Characteristics'!G:G,MATCH($C1229,'Policy Characteristics'!$C:$C,0))),"",INDEX('Policy Characteristics'!G:G,MATCH($C1229,'Policy Characteristics'!$C:$C,0)))</f>
        <v>0.4</v>
      </c>
      <c r="N1229" s="237">
        <f>IF(ISBLANK(INDEX('Policy Characteristics'!H:H,MATCH($C1229,'Policy Characteristics'!$C:$C,0))),"",INDEX('Policy Characteristics'!H:H,MATCH($C1229,'Policy Characteristics'!$C:$C,0)))</f>
        <v>0.01</v>
      </c>
      <c r="O1229" s="293" t="str">
        <f>IF(ISBLANK(INDEX('Policy Characteristics'!I:I,MATCH($C1229,'Policy Characteristics'!$C:$C,0))),"",INDEX('Policy Characteristics'!I:I,MATCH($C1229,'Policy Characteristics'!$C:$C,0)))</f>
        <v>% reduction in fuel use</v>
      </c>
      <c r="P1229" s="293"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293" t="str">
        <f>IF(ISBLANK(INDEX('Policy Characteristics'!K:K,MATCH($C1229,'Policy Characteristics'!$C:$C,0))),"",INDEX('Policy Characteristics'!K:K,MATCH($C1229,'Policy Characteristics'!$C:$C,0)))</f>
        <v>architectural-design.html#rnd</v>
      </c>
      <c r="R1229" s="293" t="str">
        <f>IF(ISBLANK(INDEX('Policy Characteristics'!L:L,MATCH($C1229,'Policy Characteristics'!$C:$C,0))),"",INDEX('Policy Characteristics'!L:L,MATCH($C1229,'Policy Characteristics'!$C:$C,0)))</f>
        <v>research-and-development.html</v>
      </c>
    </row>
    <row r="1230" spans="1:18" x14ac:dyDescent="0.25">
      <c r="A1230" s="293" t="str">
        <f>IF(ISBLANK(INDEX('Policy Characteristics'!A:A,MATCH($C1230,'Policy Characteristics'!$C:$C,0))),"",INDEX('Policy Characteristics'!A:A,MATCH($C1230,'Policy Characteristics'!$C:$C,0)))</f>
        <v>Research and Development</v>
      </c>
      <c r="B1230" s="294" t="str">
        <f>IF(ISBLANK(INDEX('Policy Characteristics'!B:B,MATCH($C1230,'Policy Characteristics'!$C:$C,0))),"",INDEX('Policy Characteristics'!B:B,MATCH($C1230,'Policy Characteristics'!$C:$C,0)))</f>
        <v>Fuel Use Reduction</v>
      </c>
      <c r="C1230" s="293" t="str">
        <f t="shared" si="67"/>
        <v>RnD Transportation Fuel Use Perc Reduction</v>
      </c>
      <c r="D1230" s="298" t="s">
        <v>918</v>
      </c>
      <c r="E1230" s="298"/>
      <c r="F1230" s="298" t="s">
        <v>919</v>
      </c>
      <c r="G1230" s="298"/>
      <c r="H1230" s="20">
        <v>136</v>
      </c>
      <c r="I1230" s="295" t="s">
        <v>650</v>
      </c>
      <c r="J1230" s="296" t="str">
        <f>IF(ISBLANK(INDEX('Policy Characteristics'!D:D,MATCH($C1230,'Policy Characteristics'!$C:$C,0))),"",INDEX('Policy Characteristics'!D:D,MATCH($C1230,'Policy Characteristics'!$C:$C,0)))</f>
        <v>R&amp;D Fuel Use Reductions</v>
      </c>
      <c r="K1230" s="293" t="str">
        <f>IF(ISBLANK(INDEX('Policy Characteristics'!E:E,MATCH($C1230,'Policy Characteristics'!$C:$C,0))),"",INDEX('Policy Characteristics'!E:E,MATCH($C1230,'Policy Characteristics'!$C:$C,0)))</f>
        <v>RnD transportation fuel use reduction</v>
      </c>
      <c r="L1230" s="237">
        <f>IF(ISBLANK(INDEX('Policy Characteristics'!F:F,MATCH($C1230,'Policy Characteristics'!$C:$C,0))),"",INDEX('Policy Characteristics'!F:F,MATCH($C1230,'Policy Characteristics'!$C:$C,0)))</f>
        <v>0</v>
      </c>
      <c r="M1230" s="237">
        <f>IF(ISBLANK(INDEX('Policy Characteristics'!G:G,MATCH($C1230,'Policy Characteristics'!$C:$C,0))),"",INDEX('Policy Characteristics'!G:G,MATCH($C1230,'Policy Characteristics'!$C:$C,0)))</f>
        <v>0.4</v>
      </c>
      <c r="N1230" s="237">
        <f>IF(ISBLANK(INDEX('Policy Characteristics'!H:H,MATCH($C1230,'Policy Characteristics'!$C:$C,0))),"",INDEX('Policy Characteristics'!H:H,MATCH($C1230,'Policy Characteristics'!$C:$C,0)))</f>
        <v>0.01</v>
      </c>
      <c r="O1230" s="293" t="str">
        <f>IF(ISBLANK(INDEX('Policy Characteristics'!I:I,MATCH($C1230,'Policy Characteristics'!$C:$C,0))),"",INDEX('Policy Characteristics'!I:I,MATCH($C1230,'Policy Characteristics'!$C:$C,0)))</f>
        <v>% reduction in fuel use</v>
      </c>
      <c r="P1230" s="293"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293" t="str">
        <f>IF(ISBLANK(INDEX('Policy Characteristics'!K:K,MATCH($C1230,'Policy Characteristics'!$C:$C,0))),"",INDEX('Policy Characteristics'!K:K,MATCH($C1230,'Policy Characteristics'!$C:$C,0)))</f>
        <v>architectural-design.html#rnd</v>
      </c>
      <c r="R1230" s="293" t="str">
        <f>IF(ISBLANK(INDEX('Policy Characteristics'!L:L,MATCH($C1230,'Policy Characteristics'!$C:$C,0))),"",INDEX('Policy Characteristics'!L:L,MATCH($C1230,'Policy Characteristics'!$C:$C,0)))</f>
        <v>research-and-development.html</v>
      </c>
    </row>
    <row r="1231" spans="1:18" x14ac:dyDescent="0.25">
      <c r="A1231" s="293" t="str">
        <f>IF(ISBLANK(INDEX('Policy Characteristics'!A:A,MATCH($C1231,'Policy Characteristics'!$C:$C,0))),"",INDEX('Policy Characteristics'!A:A,MATCH($C1231,'Policy Characteristics'!$C:$C,0)))</f>
        <v>Research and Development</v>
      </c>
      <c r="B1231" s="294" t="str">
        <f>IF(ISBLANK(INDEX('Policy Characteristics'!B:B,MATCH($C1231,'Policy Characteristics'!$C:$C,0))),"",INDEX('Policy Characteristics'!B:B,MATCH($C1231,'Policy Characteristics'!$C:$C,0)))</f>
        <v>Fuel Use Reduction</v>
      </c>
      <c r="C1231" s="293" t="str">
        <f t="shared" si="67"/>
        <v>RnD Transportation Fuel Use Perc Reduction</v>
      </c>
      <c r="D1231" s="298" t="s">
        <v>920</v>
      </c>
      <c r="E1231" s="298"/>
      <c r="F1231" s="298" t="s">
        <v>921</v>
      </c>
      <c r="G1231" s="298"/>
      <c r="H1231" s="20">
        <v>137</v>
      </c>
      <c r="I1231" s="295" t="s">
        <v>650</v>
      </c>
      <c r="J1231" s="296" t="str">
        <f>IF(ISBLANK(INDEX('Policy Characteristics'!D:D,MATCH($C1231,'Policy Characteristics'!$C:$C,0))),"",INDEX('Policy Characteristics'!D:D,MATCH($C1231,'Policy Characteristics'!$C:$C,0)))</f>
        <v>R&amp;D Fuel Use Reductions</v>
      </c>
      <c r="K1231" s="293" t="str">
        <f>IF(ISBLANK(INDEX('Policy Characteristics'!E:E,MATCH($C1231,'Policy Characteristics'!$C:$C,0))),"",INDEX('Policy Characteristics'!E:E,MATCH($C1231,'Policy Characteristics'!$C:$C,0)))</f>
        <v>RnD transportation fuel use reduction</v>
      </c>
      <c r="L1231" s="237">
        <f>IF(ISBLANK(INDEX('Policy Characteristics'!F:F,MATCH($C1231,'Policy Characteristics'!$C:$C,0))),"",INDEX('Policy Characteristics'!F:F,MATCH($C1231,'Policy Characteristics'!$C:$C,0)))</f>
        <v>0</v>
      </c>
      <c r="M1231" s="237">
        <f>IF(ISBLANK(INDEX('Policy Characteristics'!G:G,MATCH($C1231,'Policy Characteristics'!$C:$C,0))),"",INDEX('Policy Characteristics'!G:G,MATCH($C1231,'Policy Characteristics'!$C:$C,0)))</f>
        <v>0.4</v>
      </c>
      <c r="N1231" s="237">
        <f>IF(ISBLANK(INDEX('Policy Characteristics'!H:H,MATCH($C1231,'Policy Characteristics'!$C:$C,0))),"",INDEX('Policy Characteristics'!H:H,MATCH($C1231,'Policy Characteristics'!$C:$C,0)))</f>
        <v>0.01</v>
      </c>
      <c r="O1231" s="293" t="str">
        <f>IF(ISBLANK(INDEX('Policy Characteristics'!I:I,MATCH($C1231,'Policy Characteristics'!$C:$C,0))),"",INDEX('Policy Characteristics'!I:I,MATCH($C1231,'Policy Characteristics'!$C:$C,0)))</f>
        <v>% reduction in fuel use</v>
      </c>
      <c r="P1231" s="293"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293" t="str">
        <f>IF(ISBLANK(INDEX('Policy Characteristics'!K:K,MATCH($C1231,'Policy Characteristics'!$C:$C,0))),"",INDEX('Policy Characteristics'!K:K,MATCH($C1231,'Policy Characteristics'!$C:$C,0)))</f>
        <v>architectural-design.html#rnd</v>
      </c>
      <c r="R1231" s="293" t="str">
        <f>IF(ISBLANK(INDEX('Policy Characteristics'!L:L,MATCH($C1231,'Policy Characteristics'!$C:$C,0))),"",INDEX('Policy Characteristics'!L:L,MATCH($C1231,'Policy Characteristics'!$C:$C,0)))</f>
        <v>research-and-development.html</v>
      </c>
    </row>
    <row r="1232" spans="1:18" x14ac:dyDescent="0.25">
      <c r="A1232" s="293" t="str">
        <f>IF(ISBLANK(INDEX('Policy Characteristics'!A:A,MATCH($C1232,'Policy Characteristics'!$C:$C,0))),"",INDEX('Policy Characteristics'!A:A,MATCH($C1232,'Policy Characteristics'!$C:$C,0)))</f>
        <v>Research and Development</v>
      </c>
      <c r="B1232" s="294" t="str">
        <f>IF(ISBLANK(INDEX('Policy Characteristics'!B:B,MATCH($C1232,'Policy Characteristics'!$C:$C,0))),"",INDEX('Policy Characteristics'!B:B,MATCH($C1232,'Policy Characteristics'!$C:$C,0)))</f>
        <v>Fuel Use Reduction</v>
      </c>
      <c r="C1232" s="293" t="str">
        <f t="shared" si="67"/>
        <v>RnD Transportation Fuel Use Perc Reduction</v>
      </c>
      <c r="D1232" s="298" t="s">
        <v>922</v>
      </c>
      <c r="E1232" s="298"/>
      <c r="F1232" s="298" t="s">
        <v>923</v>
      </c>
      <c r="G1232" s="298"/>
      <c r="H1232" s="20">
        <v>138</v>
      </c>
      <c r="I1232" s="295" t="s">
        <v>650</v>
      </c>
      <c r="J1232" s="296" t="str">
        <f>IF(ISBLANK(INDEX('Policy Characteristics'!D:D,MATCH($C1232,'Policy Characteristics'!$C:$C,0))),"",INDEX('Policy Characteristics'!D:D,MATCH($C1232,'Policy Characteristics'!$C:$C,0)))</f>
        <v>R&amp;D Fuel Use Reductions</v>
      </c>
      <c r="K1232" s="293" t="str">
        <f>IF(ISBLANK(INDEX('Policy Characteristics'!E:E,MATCH($C1232,'Policy Characteristics'!$C:$C,0))),"",INDEX('Policy Characteristics'!E:E,MATCH($C1232,'Policy Characteristics'!$C:$C,0)))</f>
        <v>RnD transportation fuel use reduction</v>
      </c>
      <c r="L1232" s="237">
        <f>IF(ISBLANK(INDEX('Policy Characteristics'!F:F,MATCH($C1232,'Policy Characteristics'!$C:$C,0))),"",INDEX('Policy Characteristics'!F:F,MATCH($C1232,'Policy Characteristics'!$C:$C,0)))</f>
        <v>0</v>
      </c>
      <c r="M1232" s="237">
        <f>IF(ISBLANK(INDEX('Policy Characteristics'!G:G,MATCH($C1232,'Policy Characteristics'!$C:$C,0))),"",INDEX('Policy Characteristics'!G:G,MATCH($C1232,'Policy Characteristics'!$C:$C,0)))</f>
        <v>0.4</v>
      </c>
      <c r="N1232" s="237">
        <f>IF(ISBLANK(INDEX('Policy Characteristics'!H:H,MATCH($C1232,'Policy Characteristics'!$C:$C,0))),"",INDEX('Policy Characteristics'!H:H,MATCH($C1232,'Policy Characteristics'!$C:$C,0)))</f>
        <v>0.01</v>
      </c>
      <c r="O1232" s="293" t="str">
        <f>IF(ISBLANK(INDEX('Policy Characteristics'!I:I,MATCH($C1232,'Policy Characteristics'!$C:$C,0))),"",INDEX('Policy Characteristics'!I:I,MATCH($C1232,'Policy Characteristics'!$C:$C,0)))</f>
        <v>% reduction in fuel use</v>
      </c>
      <c r="P1232" s="293"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293" t="str">
        <f>IF(ISBLANK(INDEX('Policy Characteristics'!K:K,MATCH($C1232,'Policy Characteristics'!$C:$C,0))),"",INDEX('Policy Characteristics'!K:K,MATCH($C1232,'Policy Characteristics'!$C:$C,0)))</f>
        <v>architectural-design.html#rnd</v>
      </c>
      <c r="R1232" s="293" t="str">
        <f>IF(ISBLANK(INDEX('Policy Characteristics'!L:L,MATCH($C1232,'Policy Characteristics'!$C:$C,0))),"",INDEX('Policy Characteristics'!L:L,MATCH($C1232,'Policy Characteristics'!$C:$C,0)))</f>
        <v>research-and-development.html</v>
      </c>
    </row>
    <row r="1233" spans="1:18" x14ac:dyDescent="0.25">
      <c r="A1233" s="293" t="str">
        <f>IF(ISBLANK(INDEX('Policy Characteristics'!A:A,MATCH($C1233,'Policy Characteristics'!$C:$C,0))),"",INDEX('Policy Characteristics'!A:A,MATCH($C1233,'Policy Characteristics'!$C:$C,0)))</f>
        <v>Research and Development</v>
      </c>
      <c r="B1233" s="294" t="str">
        <f>IF(ISBLANK(INDEX('Policy Characteristics'!B:B,MATCH($C1233,'Policy Characteristics'!$C:$C,0))),"",INDEX('Policy Characteristics'!B:B,MATCH($C1233,'Policy Characteristics'!$C:$C,0)))</f>
        <v>Fuel Use Reduction</v>
      </c>
      <c r="C1233" s="293" t="str">
        <f t="shared" si="67"/>
        <v>RnD Transportation Fuel Use Perc Reduction</v>
      </c>
      <c r="D1233" s="298" t="s">
        <v>924</v>
      </c>
      <c r="E1233" s="298"/>
      <c r="F1233" s="298" t="s">
        <v>925</v>
      </c>
      <c r="G1233" s="298"/>
      <c r="H1233" s="20">
        <v>524</v>
      </c>
      <c r="I1233" s="295" t="s">
        <v>650</v>
      </c>
      <c r="J1233" s="296" t="str">
        <f>IF(ISBLANK(INDEX('Policy Characteristics'!D:D,MATCH($C1233,'Policy Characteristics'!$C:$C,0))),"",INDEX('Policy Characteristics'!D:D,MATCH($C1233,'Policy Characteristics'!$C:$C,0)))</f>
        <v>R&amp;D Fuel Use Reductions</v>
      </c>
      <c r="K1233" s="293" t="str">
        <f>IF(ISBLANK(INDEX('Policy Characteristics'!E:E,MATCH($C1233,'Policy Characteristics'!$C:$C,0))),"",INDEX('Policy Characteristics'!E:E,MATCH($C1233,'Policy Characteristics'!$C:$C,0)))</f>
        <v>RnD transportation fuel use reduction</v>
      </c>
      <c r="L1233" s="237">
        <f>IF(ISBLANK(INDEX('Policy Characteristics'!F:F,MATCH($C1233,'Policy Characteristics'!$C:$C,0))),"",INDEX('Policy Characteristics'!F:F,MATCH($C1233,'Policy Characteristics'!$C:$C,0)))</f>
        <v>0</v>
      </c>
      <c r="M1233" s="237">
        <f>IF(ISBLANK(INDEX('Policy Characteristics'!G:G,MATCH($C1233,'Policy Characteristics'!$C:$C,0))),"",INDEX('Policy Characteristics'!G:G,MATCH($C1233,'Policy Characteristics'!$C:$C,0)))</f>
        <v>0.4</v>
      </c>
      <c r="N1233" s="237">
        <f>IF(ISBLANK(INDEX('Policy Characteristics'!H:H,MATCH($C1233,'Policy Characteristics'!$C:$C,0))),"",INDEX('Policy Characteristics'!H:H,MATCH($C1233,'Policy Characteristics'!$C:$C,0)))</f>
        <v>0.01</v>
      </c>
      <c r="O1233" s="293" t="str">
        <f>IF(ISBLANK(INDEX('Policy Characteristics'!I:I,MATCH($C1233,'Policy Characteristics'!$C:$C,0))),"",INDEX('Policy Characteristics'!I:I,MATCH($C1233,'Policy Characteristics'!$C:$C,0)))</f>
        <v>% reduction in fuel use</v>
      </c>
      <c r="P1233" s="293" t="str">
        <f>IF(ISBLANK(INDEX('Policy Characteristics'!J:J,MATCH($C1233,'Policy Characteristics'!$C:$C,0))),"",INDEX('Policy Characteristics'!J:J,MATCH($C1233,'Policy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293" t="str">
        <f>IF(ISBLANK(INDEX('Policy Characteristics'!K:K,MATCH($C1233,'Policy Characteristics'!$C:$C,0))),"",INDEX('Policy Characteristics'!K:K,MATCH($C1233,'Policy Characteristics'!$C:$C,0)))</f>
        <v>architectural-design.html#rnd</v>
      </c>
      <c r="R1233" s="293" t="str">
        <f>IF(ISBLANK(INDEX('Policy Characteristics'!L:L,MATCH($C1233,'Policy Characteristics'!$C:$C,0))),"",INDEX('Policy Characteristics'!L:L,MATCH($C1233,'Policy Characteristics'!$C:$C,0)))</f>
        <v>research-and-development.html</v>
      </c>
    </row>
    <row r="1234" spans="1:18" x14ac:dyDescent="0.25">
      <c r="A1234" s="293" t="str">
        <f>IF(ISBLANK(INDEX('Policy Characteristics'!A:A,MATCH($C1234,'Policy Characteristics'!$C:$C,0))),"",INDEX('Policy Characteristics'!A:A,MATCH($C1234,'Policy Characteristics'!$C:$C,0)))</f>
        <v>Government Revenue Accounting</v>
      </c>
      <c r="B1234" s="294" t="str">
        <f>IF(ISBLANK(INDEX('Policy Characteristics'!B:B,MATCH($C1234,'Policy Characteristics'!$C:$C,0))),"",INDEX('Policy Characteristics'!B:B,MATCH($C1234,'Policy Characteristics'!$C:$C,0)))</f>
        <v>Carbon Tax Revenue</v>
      </c>
      <c r="C1234" t="s">
        <v>605</v>
      </c>
      <c r="D1234" t="s">
        <v>926</v>
      </c>
      <c r="F1234" t="s">
        <v>927</v>
      </c>
      <c r="H1234" s="20">
        <v>545</v>
      </c>
      <c r="I1234" s="301" t="s">
        <v>650</v>
      </c>
      <c r="J1234" s="296" t="str">
        <f>IF(ISBLANK(INDEX('Policy Characteristics'!D:D,MATCH($C1234,'Policy Characteristics'!$C:$C,0))),"",INDEX('Policy Characteristics'!D:D,MATCH($C1234,'Policy Characteristics'!$C:$C,0)))</f>
        <v/>
      </c>
      <c r="K1234" s="293" t="str">
        <f>IF(ISBLANK(INDEX('Policy Characteristics'!E:E,MATCH($C1234,'Policy Characteristics'!$C:$C,0))),"",INDEX('Policy Characteristics'!E:E,MATCH($C1234,'Policy Characteristics'!$C:$C,0)))</f>
        <v>GRA carbon tax revenue</v>
      </c>
      <c r="L1234" s="293">
        <f>IF(ISBLANK(INDEX('Policy Characteristics'!F:F,MATCH($C1234,'Policy Characteristics'!$C:$C,0))),"",INDEX('Policy Characteristics'!F:F,MATCH($C1234,'Policy Characteristics'!$C:$C,0)))</f>
        <v>0</v>
      </c>
      <c r="M1234" s="293">
        <f>IF(ISBLANK(INDEX('Policy Characteristics'!G:G,MATCH($C1234,'Policy Characteristics'!$C:$C,0))),"",INDEX('Policy Characteristics'!G:G,MATCH($C1234,'Policy Characteristics'!$C:$C,0)))</f>
        <v>10</v>
      </c>
      <c r="N1234" s="293">
        <f>IF(ISBLANK(INDEX('Policy Characteristics'!H:H,MATCH($C1234,'Policy Characteristics'!$C:$C,0))),"",INDEX('Policy Characteristics'!H:H,MATCH($C1234,'Policy Characteristics'!$C:$C,0)))</f>
        <v>1</v>
      </c>
      <c r="O1234" s="293" t="str">
        <f>IF(ISBLANK(INDEX('Policy Characteristics'!I:I,MATCH($C1234,'Policy Characteristics'!$C:$C,0))),"",INDEX('Policy Characteristics'!I:I,MATCH($C1234,'Policy Characteristics'!$C:$C,0)))</f>
        <v>weight</v>
      </c>
      <c r="P1234" s="293"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293" t="str">
        <f>IF(ISBLANK(INDEX('Policy Characteristics'!K:K,MATCH($C1234,'Policy Characteristics'!$C:$C,0))),"",INDEX('Policy Characteristics'!K:K,MATCH($C1234,'Policy Characteristics'!$C:$C,0)))</f>
        <v>io-model.html</v>
      </c>
      <c r="R1234" s="293" t="str">
        <f>IF(ISBLANK(INDEX('Policy Characteristics'!L:L,MATCH($C1234,'Policy Characteristics'!$C:$C,0))),"",INDEX('Policy Characteristics'!L:L,MATCH($C1234,'Policy Characteristics'!$C:$C,0)))</f>
        <v/>
      </c>
    </row>
    <row r="1235" spans="1:18" x14ac:dyDescent="0.25">
      <c r="A1235" s="293" t="str">
        <f>IF(ISBLANK(INDEX('Policy Characteristics'!A:A,MATCH($C1235,'Policy Characteristics'!$C:$C,0))),"",INDEX('Policy Characteristics'!A:A,MATCH($C1235,'Policy Characteristics'!$C:$C,0)))</f>
        <v>Government Revenue Accounting</v>
      </c>
      <c r="B1235" s="294" t="str">
        <f>IF(ISBLANK(INDEX('Policy Characteristics'!B:B,MATCH($C1235,'Policy Characteristics'!$C:$C,0))),"",INDEX('Policy Characteristics'!B:B,MATCH($C1235,'Policy Characteristics'!$C:$C,0)))</f>
        <v>Carbon Tax Revenue</v>
      </c>
      <c r="C1235" s="293" t="str">
        <f t="shared" ref="C1235" si="68">C$1234</f>
        <v>GRA for Carbon Tax Revenue</v>
      </c>
      <c r="D1235" t="s">
        <v>928</v>
      </c>
      <c r="F1235" t="s">
        <v>929</v>
      </c>
      <c r="H1235" s="20">
        <v>546</v>
      </c>
      <c r="I1235" s="294" t="str">
        <f t="shared" ref="I1235:I1238" si="69">I$1234</f>
        <v>Yes</v>
      </c>
      <c r="J1235" s="296" t="str">
        <f>IF(ISBLANK(INDEX('Policy Characteristics'!D:D,MATCH($C1235,'Policy Characteristics'!$C:$C,0))),"",INDEX('Policy Characteristics'!D:D,MATCH($C1235,'Policy Characteristics'!$C:$C,0)))</f>
        <v/>
      </c>
      <c r="K1235" s="293" t="str">
        <f>IF(ISBLANK(INDEX('Policy Characteristics'!E:E,MATCH($C1235,'Policy Characteristics'!$C:$C,0))),"",INDEX('Policy Characteristics'!E:E,MATCH($C1235,'Policy Characteristics'!$C:$C,0)))</f>
        <v>GRA carbon tax revenue</v>
      </c>
      <c r="L1235" s="293">
        <f>IF(ISBLANK(INDEX('Policy Characteristics'!F:F,MATCH($C1235,'Policy Characteristics'!$C:$C,0))),"",INDEX('Policy Characteristics'!F:F,MATCH($C1235,'Policy Characteristics'!$C:$C,0)))</f>
        <v>0</v>
      </c>
      <c r="M1235" s="293">
        <f>IF(ISBLANK(INDEX('Policy Characteristics'!G:G,MATCH($C1235,'Policy Characteristics'!$C:$C,0))),"",INDEX('Policy Characteristics'!G:G,MATCH($C1235,'Policy Characteristics'!$C:$C,0)))</f>
        <v>10</v>
      </c>
      <c r="N1235" s="293">
        <f>IF(ISBLANK(INDEX('Policy Characteristics'!H:H,MATCH($C1235,'Policy Characteristics'!$C:$C,0))),"",INDEX('Policy Characteristics'!H:H,MATCH($C1235,'Policy Characteristics'!$C:$C,0)))</f>
        <v>1</v>
      </c>
      <c r="O1235" s="293" t="str">
        <f>IF(ISBLANK(INDEX('Policy Characteristics'!I:I,MATCH($C1235,'Policy Characteristics'!$C:$C,0))),"",INDEX('Policy Characteristics'!I:I,MATCH($C1235,'Policy Characteristics'!$C:$C,0)))</f>
        <v>weight</v>
      </c>
      <c r="P1235" s="293"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293" t="str">
        <f>IF(ISBLANK(INDEX('Policy Characteristics'!K:K,MATCH($C1235,'Policy Characteristics'!$C:$C,0))),"",INDEX('Policy Characteristics'!K:K,MATCH($C1235,'Policy Characteristics'!$C:$C,0)))</f>
        <v>io-model.html</v>
      </c>
      <c r="R1235" s="293" t="str">
        <f>IF(ISBLANK(INDEX('Policy Characteristics'!L:L,MATCH($C1235,'Policy Characteristics'!$C:$C,0))),"",INDEX('Policy Characteristics'!L:L,MATCH($C1235,'Policy Characteristics'!$C:$C,0)))</f>
        <v/>
      </c>
    </row>
    <row r="1236" spans="1:18" x14ac:dyDescent="0.25">
      <c r="A1236" s="293" t="str">
        <f>IF(ISBLANK(INDEX('Policy Characteristics'!A:A,MATCH($C1236,'Policy Characteristics'!$C:$C,0))),"",INDEX('Policy Characteristics'!A:A,MATCH($C1236,'Policy Characteristics'!$C:$C,0)))</f>
        <v>Government Revenue Accounting</v>
      </c>
      <c r="B1236" s="294" t="str">
        <f>IF(ISBLANK(INDEX('Policy Characteristics'!B:B,MATCH($C1236,'Policy Characteristics'!$C:$C,0))),"",INDEX('Policy Characteristics'!B:B,MATCH($C1236,'Policy Characteristics'!$C:$C,0)))</f>
        <v>Carbon Tax Revenue</v>
      </c>
      <c r="C1236" s="293" t="str">
        <f t="shared" ref="C1236:C1238" si="70">C$1234</f>
        <v>GRA for Carbon Tax Revenue</v>
      </c>
      <c r="D1236" t="s">
        <v>930</v>
      </c>
      <c r="F1236" t="s">
        <v>931</v>
      </c>
      <c r="H1236" s="20">
        <v>547</v>
      </c>
      <c r="I1236" s="294" t="str">
        <f t="shared" si="69"/>
        <v>Yes</v>
      </c>
      <c r="J1236" s="296" t="str">
        <f>IF(ISBLANK(INDEX('Policy Characteristics'!D:D,MATCH($C1236,'Policy Characteristics'!$C:$C,0))),"",INDEX('Policy Characteristics'!D:D,MATCH($C1236,'Policy Characteristics'!$C:$C,0)))</f>
        <v/>
      </c>
      <c r="K1236" s="293" t="str">
        <f>IF(ISBLANK(INDEX('Policy Characteristics'!E:E,MATCH($C1236,'Policy Characteristics'!$C:$C,0))),"",INDEX('Policy Characteristics'!E:E,MATCH($C1236,'Policy Characteristics'!$C:$C,0)))</f>
        <v>GRA carbon tax revenue</v>
      </c>
      <c r="L1236" s="293">
        <f>IF(ISBLANK(INDEX('Policy Characteristics'!F:F,MATCH($C1236,'Policy Characteristics'!$C:$C,0))),"",INDEX('Policy Characteristics'!F:F,MATCH($C1236,'Policy Characteristics'!$C:$C,0)))</f>
        <v>0</v>
      </c>
      <c r="M1236" s="293">
        <f>IF(ISBLANK(INDEX('Policy Characteristics'!G:G,MATCH($C1236,'Policy Characteristics'!$C:$C,0))),"",INDEX('Policy Characteristics'!G:G,MATCH($C1236,'Policy Characteristics'!$C:$C,0)))</f>
        <v>10</v>
      </c>
      <c r="N1236" s="293">
        <f>IF(ISBLANK(INDEX('Policy Characteristics'!H:H,MATCH($C1236,'Policy Characteristics'!$C:$C,0))),"",INDEX('Policy Characteristics'!H:H,MATCH($C1236,'Policy Characteristics'!$C:$C,0)))</f>
        <v>1</v>
      </c>
      <c r="O1236" s="293" t="str">
        <f>IF(ISBLANK(INDEX('Policy Characteristics'!I:I,MATCH($C1236,'Policy Characteristics'!$C:$C,0))),"",INDEX('Policy Characteristics'!I:I,MATCH($C1236,'Policy Characteristics'!$C:$C,0)))</f>
        <v>weight</v>
      </c>
      <c r="P1236" s="293"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293" t="str">
        <f>IF(ISBLANK(INDEX('Policy Characteristics'!K:K,MATCH($C1236,'Policy Characteristics'!$C:$C,0))),"",INDEX('Policy Characteristics'!K:K,MATCH($C1236,'Policy Characteristics'!$C:$C,0)))</f>
        <v>io-model.html</v>
      </c>
      <c r="R1236" s="293" t="str">
        <f>IF(ISBLANK(INDEX('Policy Characteristics'!L:L,MATCH($C1236,'Policy Characteristics'!$C:$C,0))),"",INDEX('Policy Characteristics'!L:L,MATCH($C1236,'Policy Characteristics'!$C:$C,0)))</f>
        <v/>
      </c>
    </row>
    <row r="1237" spans="1:18" x14ac:dyDescent="0.25">
      <c r="A1237" s="293" t="str">
        <f>IF(ISBLANK(INDEX('Policy Characteristics'!A:A,MATCH($C1237,'Policy Characteristics'!$C:$C,0))),"",INDEX('Policy Characteristics'!A:A,MATCH($C1237,'Policy Characteristics'!$C:$C,0)))</f>
        <v>Government Revenue Accounting</v>
      </c>
      <c r="B1237" s="294" t="str">
        <f>IF(ISBLANK(INDEX('Policy Characteristics'!B:B,MATCH($C1237,'Policy Characteristics'!$C:$C,0))),"",INDEX('Policy Characteristics'!B:B,MATCH($C1237,'Policy Characteristics'!$C:$C,0)))</f>
        <v>Carbon Tax Revenue</v>
      </c>
      <c r="C1237" s="293" t="str">
        <f t="shared" si="70"/>
        <v>GRA for Carbon Tax Revenue</v>
      </c>
      <c r="D1237" t="s">
        <v>932</v>
      </c>
      <c r="F1237" t="s">
        <v>933</v>
      </c>
      <c r="H1237" s="20">
        <v>548</v>
      </c>
      <c r="I1237" s="294" t="str">
        <f t="shared" si="69"/>
        <v>Yes</v>
      </c>
      <c r="J1237" s="296" t="str">
        <f>IF(ISBLANK(INDEX('Policy Characteristics'!D:D,MATCH($C1237,'Policy Characteristics'!$C:$C,0))),"",INDEX('Policy Characteristics'!D:D,MATCH($C1237,'Policy Characteristics'!$C:$C,0)))</f>
        <v/>
      </c>
      <c r="K1237" s="293" t="str">
        <f>IF(ISBLANK(INDEX('Policy Characteristics'!E:E,MATCH($C1237,'Policy Characteristics'!$C:$C,0))),"",INDEX('Policy Characteristics'!E:E,MATCH($C1237,'Policy Characteristics'!$C:$C,0)))</f>
        <v>GRA carbon tax revenue</v>
      </c>
      <c r="L1237" s="293">
        <f>IF(ISBLANK(INDEX('Policy Characteristics'!F:F,MATCH($C1237,'Policy Characteristics'!$C:$C,0))),"",INDEX('Policy Characteristics'!F:F,MATCH($C1237,'Policy Characteristics'!$C:$C,0)))</f>
        <v>0</v>
      </c>
      <c r="M1237" s="293">
        <f>IF(ISBLANK(INDEX('Policy Characteristics'!G:G,MATCH($C1237,'Policy Characteristics'!$C:$C,0))),"",INDEX('Policy Characteristics'!G:G,MATCH($C1237,'Policy Characteristics'!$C:$C,0)))</f>
        <v>10</v>
      </c>
      <c r="N1237" s="293">
        <f>IF(ISBLANK(INDEX('Policy Characteristics'!H:H,MATCH($C1237,'Policy Characteristics'!$C:$C,0))),"",INDEX('Policy Characteristics'!H:H,MATCH($C1237,'Policy Characteristics'!$C:$C,0)))</f>
        <v>1</v>
      </c>
      <c r="O1237" s="293" t="str">
        <f>IF(ISBLANK(INDEX('Policy Characteristics'!I:I,MATCH($C1237,'Policy Characteristics'!$C:$C,0))),"",INDEX('Policy Characteristics'!I:I,MATCH($C1237,'Policy Characteristics'!$C:$C,0)))</f>
        <v>weight</v>
      </c>
      <c r="P1237" s="293"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293" t="str">
        <f>IF(ISBLANK(INDEX('Policy Characteristics'!K:K,MATCH($C1237,'Policy Characteristics'!$C:$C,0))),"",INDEX('Policy Characteristics'!K:K,MATCH($C1237,'Policy Characteristics'!$C:$C,0)))</f>
        <v>io-model.html</v>
      </c>
      <c r="R1237" s="293" t="str">
        <f>IF(ISBLANK(INDEX('Policy Characteristics'!L:L,MATCH($C1237,'Policy Characteristics'!$C:$C,0))),"",INDEX('Policy Characteristics'!L:L,MATCH($C1237,'Policy Characteristics'!$C:$C,0)))</f>
        <v/>
      </c>
    </row>
    <row r="1238" spans="1:18" x14ac:dyDescent="0.25">
      <c r="A1238" s="293" t="str">
        <f>IF(ISBLANK(INDEX('Policy Characteristics'!A:A,MATCH($C1238,'Policy Characteristics'!$C:$C,0))),"",INDEX('Policy Characteristics'!A:A,MATCH($C1238,'Policy Characteristics'!$C:$C,0)))</f>
        <v>Government Revenue Accounting</v>
      </c>
      <c r="B1238" s="294" t="str">
        <f>IF(ISBLANK(INDEX('Policy Characteristics'!B:B,MATCH($C1238,'Policy Characteristics'!$C:$C,0))),"",INDEX('Policy Characteristics'!B:B,MATCH($C1238,'Policy Characteristics'!$C:$C,0)))</f>
        <v>Carbon Tax Revenue</v>
      </c>
      <c r="C1238" s="293" t="str">
        <f t="shared" si="70"/>
        <v>GRA for Carbon Tax Revenue</v>
      </c>
      <c r="D1238" t="s">
        <v>934</v>
      </c>
      <c r="F1238" t="s">
        <v>935</v>
      </c>
      <c r="H1238" s="20">
        <v>549</v>
      </c>
      <c r="I1238" s="294" t="str">
        <f t="shared" si="69"/>
        <v>Yes</v>
      </c>
      <c r="J1238" s="296" t="str">
        <f>IF(ISBLANK(INDEX('Policy Characteristics'!D:D,MATCH($C1238,'Policy Characteristics'!$C:$C,0))),"",INDEX('Policy Characteristics'!D:D,MATCH($C1238,'Policy Characteristics'!$C:$C,0)))</f>
        <v/>
      </c>
      <c r="K1238" s="293" t="str">
        <f>IF(ISBLANK(INDEX('Policy Characteristics'!E:E,MATCH($C1238,'Policy Characteristics'!$C:$C,0))),"",INDEX('Policy Characteristics'!E:E,MATCH($C1238,'Policy Characteristics'!$C:$C,0)))</f>
        <v>GRA carbon tax revenue</v>
      </c>
      <c r="L1238" s="293">
        <f>IF(ISBLANK(INDEX('Policy Characteristics'!F:F,MATCH($C1238,'Policy Characteristics'!$C:$C,0))),"",INDEX('Policy Characteristics'!F:F,MATCH($C1238,'Policy Characteristics'!$C:$C,0)))</f>
        <v>0</v>
      </c>
      <c r="M1238" s="293">
        <f>IF(ISBLANK(INDEX('Policy Characteristics'!G:G,MATCH($C1238,'Policy Characteristics'!$C:$C,0))),"",INDEX('Policy Characteristics'!G:G,MATCH($C1238,'Policy Characteristics'!$C:$C,0)))</f>
        <v>10</v>
      </c>
      <c r="N1238" s="293">
        <f>IF(ISBLANK(INDEX('Policy Characteristics'!H:H,MATCH($C1238,'Policy Characteristics'!$C:$C,0))),"",INDEX('Policy Characteristics'!H:H,MATCH($C1238,'Policy Characteristics'!$C:$C,0)))</f>
        <v>1</v>
      </c>
      <c r="O1238" s="293" t="str">
        <f>IF(ISBLANK(INDEX('Policy Characteristics'!I:I,MATCH($C1238,'Policy Characteristics'!$C:$C,0))),"",INDEX('Policy Characteristics'!I:I,MATCH($C1238,'Policy Characteristics'!$C:$C,0)))</f>
        <v>weight</v>
      </c>
      <c r="P1238" s="293"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293" t="str">
        <f>IF(ISBLANK(INDEX('Policy Characteristics'!K:K,MATCH($C1238,'Policy Characteristics'!$C:$C,0))),"",INDEX('Policy Characteristics'!K:K,MATCH($C1238,'Policy Characteristics'!$C:$C,0)))</f>
        <v>io-model.html</v>
      </c>
      <c r="R1238" s="293" t="str">
        <f>IF(ISBLANK(INDEX('Policy Characteristics'!L:L,MATCH($C1238,'Policy Characteristics'!$C:$C,0))),"",INDEX('Policy Characteristics'!L:L,MATCH($C1238,'Policy Characteristics'!$C:$C,0)))</f>
        <v/>
      </c>
    </row>
    <row r="1239" spans="1:18" x14ac:dyDescent="0.25">
      <c r="A1239" s="293" t="str">
        <f>IF(ISBLANK(INDEX('Policy Characteristics'!A:A,MATCH($C1239,'Policy Characteristics'!$C:$C,0))),"",INDEX('Policy Characteristics'!A:A,MATCH($C1239,'Policy Characteristics'!$C:$C,0)))</f>
        <v>Government Revenue Accounting</v>
      </c>
      <c r="B1239" s="294" t="str">
        <f>IF(ISBLANK(INDEX('Policy Characteristics'!B:B,MATCH($C1239,'Policy Characteristics'!$C:$C,0))),"",INDEX('Policy Characteristics'!B:B,MATCH($C1239,'Policy Characteristics'!$C:$C,0)))</f>
        <v>Fuel Tax Revenue</v>
      </c>
      <c r="C1239" t="s">
        <v>611</v>
      </c>
      <c r="D1239" t="s">
        <v>926</v>
      </c>
      <c r="F1239" t="s">
        <v>927</v>
      </c>
      <c r="H1239" s="20">
        <v>550</v>
      </c>
      <c r="I1239" s="301" t="s">
        <v>650</v>
      </c>
      <c r="J1239" s="296" t="str">
        <f>IF(ISBLANK(INDEX('Policy Characteristics'!D:D,MATCH($C1239,'Policy Characteristics'!$C:$C,0))),"",INDEX('Policy Characteristics'!D:D,MATCH($C1239,'Policy Characteristics'!$C:$C,0)))</f>
        <v/>
      </c>
      <c r="K1239" s="293" t="str">
        <f>IF(ISBLANK(INDEX('Policy Characteristics'!E:E,MATCH($C1239,'Policy Characteristics'!$C:$C,0))),"",INDEX('Policy Characteristics'!E:E,MATCH($C1239,'Policy Characteristics'!$C:$C,0)))</f>
        <v>GRA fuel tax revenue</v>
      </c>
      <c r="L1239" s="293">
        <f>IF(ISBLANK(INDEX('Policy Characteristics'!F:F,MATCH($C1239,'Policy Characteristics'!$C:$C,0))),"",INDEX('Policy Characteristics'!F:F,MATCH($C1239,'Policy Characteristics'!$C:$C,0)))</f>
        <v>0</v>
      </c>
      <c r="M1239" s="293">
        <f>IF(ISBLANK(INDEX('Policy Characteristics'!G:G,MATCH($C1239,'Policy Characteristics'!$C:$C,0))),"",INDEX('Policy Characteristics'!G:G,MATCH($C1239,'Policy Characteristics'!$C:$C,0)))</f>
        <v>10</v>
      </c>
      <c r="N1239" s="293">
        <f>IF(ISBLANK(INDEX('Policy Characteristics'!H:H,MATCH($C1239,'Policy Characteristics'!$C:$C,0))),"",INDEX('Policy Characteristics'!H:H,MATCH($C1239,'Policy Characteristics'!$C:$C,0)))</f>
        <v>1</v>
      </c>
      <c r="O1239" s="293" t="str">
        <f>IF(ISBLANK(INDEX('Policy Characteristics'!I:I,MATCH($C1239,'Policy Characteristics'!$C:$C,0))),"",INDEX('Policy Characteristics'!I:I,MATCH($C1239,'Policy Characteristics'!$C:$C,0)))</f>
        <v>weight</v>
      </c>
      <c r="P1239" s="293"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293" t="str">
        <f>IF(ISBLANK(INDEX('Policy Characteristics'!K:K,MATCH($C1239,'Policy Characteristics'!$C:$C,0))),"",INDEX('Policy Characteristics'!K:K,MATCH($C1239,'Policy Characteristics'!$C:$C,0)))</f>
        <v>io-model.html</v>
      </c>
      <c r="R1239" s="293" t="str">
        <f>IF(ISBLANK(INDEX('Policy Characteristics'!L:L,MATCH($C1239,'Policy Characteristics'!$C:$C,0))),"",INDEX('Policy Characteristics'!L:L,MATCH($C1239,'Policy Characteristics'!$C:$C,0)))</f>
        <v/>
      </c>
    </row>
    <row r="1240" spans="1:18" x14ac:dyDescent="0.25">
      <c r="A1240" s="293" t="str">
        <f>IF(ISBLANK(INDEX('Policy Characteristics'!A:A,MATCH($C1240,'Policy Characteristics'!$C:$C,0))),"",INDEX('Policy Characteristics'!A:A,MATCH($C1240,'Policy Characteristics'!$C:$C,0)))</f>
        <v>Government Revenue Accounting</v>
      </c>
      <c r="B1240" s="294" t="str">
        <f>IF(ISBLANK(INDEX('Policy Characteristics'!B:B,MATCH($C1240,'Policy Characteristics'!$C:$C,0))),"",INDEX('Policy Characteristics'!B:B,MATCH($C1240,'Policy Characteristics'!$C:$C,0)))</f>
        <v>Fuel Tax Revenue</v>
      </c>
      <c r="C1240" s="293" t="str">
        <f t="shared" ref="C1240:C1243" si="71">C$1239</f>
        <v>GRA for Fuel Tax Revenue</v>
      </c>
      <c r="D1240" t="s">
        <v>928</v>
      </c>
      <c r="F1240" t="s">
        <v>929</v>
      </c>
      <c r="H1240" s="20">
        <v>551</v>
      </c>
      <c r="I1240" s="294" t="str">
        <f t="shared" ref="I1240:I1243" si="72">I$1239</f>
        <v>Yes</v>
      </c>
      <c r="J1240" s="296" t="str">
        <f>IF(ISBLANK(INDEX('Policy Characteristics'!D:D,MATCH($C1240,'Policy Characteristics'!$C:$C,0))),"",INDEX('Policy Characteristics'!D:D,MATCH($C1240,'Policy Characteristics'!$C:$C,0)))</f>
        <v/>
      </c>
      <c r="K1240" s="293" t="str">
        <f>IF(ISBLANK(INDEX('Policy Characteristics'!E:E,MATCH($C1240,'Policy Characteristics'!$C:$C,0))),"",INDEX('Policy Characteristics'!E:E,MATCH($C1240,'Policy Characteristics'!$C:$C,0)))</f>
        <v>GRA fuel tax revenue</v>
      </c>
      <c r="L1240" s="293">
        <f>IF(ISBLANK(INDEX('Policy Characteristics'!F:F,MATCH($C1240,'Policy Characteristics'!$C:$C,0))),"",INDEX('Policy Characteristics'!F:F,MATCH($C1240,'Policy Characteristics'!$C:$C,0)))</f>
        <v>0</v>
      </c>
      <c r="M1240" s="293">
        <f>IF(ISBLANK(INDEX('Policy Characteristics'!G:G,MATCH($C1240,'Policy Characteristics'!$C:$C,0))),"",INDEX('Policy Characteristics'!G:G,MATCH($C1240,'Policy Characteristics'!$C:$C,0)))</f>
        <v>10</v>
      </c>
      <c r="N1240" s="293">
        <f>IF(ISBLANK(INDEX('Policy Characteristics'!H:H,MATCH($C1240,'Policy Characteristics'!$C:$C,0))),"",INDEX('Policy Characteristics'!H:H,MATCH($C1240,'Policy Characteristics'!$C:$C,0)))</f>
        <v>1</v>
      </c>
      <c r="O1240" s="293" t="str">
        <f>IF(ISBLANK(INDEX('Policy Characteristics'!I:I,MATCH($C1240,'Policy Characteristics'!$C:$C,0))),"",INDEX('Policy Characteristics'!I:I,MATCH($C1240,'Policy Characteristics'!$C:$C,0)))</f>
        <v>weight</v>
      </c>
      <c r="P1240" s="293"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293" t="str">
        <f>IF(ISBLANK(INDEX('Policy Characteristics'!K:K,MATCH($C1240,'Policy Characteristics'!$C:$C,0))),"",INDEX('Policy Characteristics'!K:K,MATCH($C1240,'Policy Characteristics'!$C:$C,0)))</f>
        <v>io-model.html</v>
      </c>
      <c r="R1240" s="293" t="str">
        <f>IF(ISBLANK(INDEX('Policy Characteristics'!L:L,MATCH($C1240,'Policy Characteristics'!$C:$C,0))),"",INDEX('Policy Characteristics'!L:L,MATCH($C1240,'Policy Characteristics'!$C:$C,0)))</f>
        <v/>
      </c>
    </row>
    <row r="1241" spans="1:18" x14ac:dyDescent="0.25">
      <c r="A1241" s="293" t="str">
        <f>IF(ISBLANK(INDEX('Policy Characteristics'!A:A,MATCH($C1241,'Policy Characteristics'!$C:$C,0))),"",INDEX('Policy Characteristics'!A:A,MATCH($C1241,'Policy Characteristics'!$C:$C,0)))</f>
        <v>Government Revenue Accounting</v>
      </c>
      <c r="B1241" s="294" t="str">
        <f>IF(ISBLANK(INDEX('Policy Characteristics'!B:B,MATCH($C1241,'Policy Characteristics'!$C:$C,0))),"",INDEX('Policy Characteristics'!B:B,MATCH($C1241,'Policy Characteristics'!$C:$C,0)))</f>
        <v>Fuel Tax Revenue</v>
      </c>
      <c r="C1241" s="293" t="str">
        <f t="shared" si="71"/>
        <v>GRA for Fuel Tax Revenue</v>
      </c>
      <c r="D1241" t="s">
        <v>930</v>
      </c>
      <c r="F1241" t="s">
        <v>931</v>
      </c>
      <c r="H1241" s="20">
        <v>552</v>
      </c>
      <c r="I1241" s="294" t="str">
        <f t="shared" si="72"/>
        <v>Yes</v>
      </c>
      <c r="J1241" s="296" t="str">
        <f>IF(ISBLANK(INDEX('Policy Characteristics'!D:D,MATCH($C1241,'Policy Characteristics'!$C:$C,0))),"",INDEX('Policy Characteristics'!D:D,MATCH($C1241,'Policy Characteristics'!$C:$C,0)))</f>
        <v/>
      </c>
      <c r="K1241" s="293" t="str">
        <f>IF(ISBLANK(INDEX('Policy Characteristics'!E:E,MATCH($C1241,'Policy Characteristics'!$C:$C,0))),"",INDEX('Policy Characteristics'!E:E,MATCH($C1241,'Policy Characteristics'!$C:$C,0)))</f>
        <v>GRA fuel tax revenue</v>
      </c>
      <c r="L1241" s="293">
        <f>IF(ISBLANK(INDEX('Policy Characteristics'!F:F,MATCH($C1241,'Policy Characteristics'!$C:$C,0))),"",INDEX('Policy Characteristics'!F:F,MATCH($C1241,'Policy Characteristics'!$C:$C,0)))</f>
        <v>0</v>
      </c>
      <c r="M1241" s="293">
        <f>IF(ISBLANK(INDEX('Policy Characteristics'!G:G,MATCH($C1241,'Policy Characteristics'!$C:$C,0))),"",INDEX('Policy Characteristics'!G:G,MATCH($C1241,'Policy Characteristics'!$C:$C,0)))</f>
        <v>10</v>
      </c>
      <c r="N1241" s="293">
        <f>IF(ISBLANK(INDEX('Policy Characteristics'!H:H,MATCH($C1241,'Policy Characteristics'!$C:$C,0))),"",INDEX('Policy Characteristics'!H:H,MATCH($C1241,'Policy Characteristics'!$C:$C,0)))</f>
        <v>1</v>
      </c>
      <c r="O1241" s="293" t="str">
        <f>IF(ISBLANK(INDEX('Policy Characteristics'!I:I,MATCH($C1241,'Policy Characteristics'!$C:$C,0))),"",INDEX('Policy Characteristics'!I:I,MATCH($C1241,'Policy Characteristics'!$C:$C,0)))</f>
        <v>weight</v>
      </c>
      <c r="P1241" s="293"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293" t="str">
        <f>IF(ISBLANK(INDEX('Policy Characteristics'!K:K,MATCH($C1241,'Policy Characteristics'!$C:$C,0))),"",INDEX('Policy Characteristics'!K:K,MATCH($C1241,'Policy Characteristics'!$C:$C,0)))</f>
        <v>io-model.html</v>
      </c>
      <c r="R1241" s="293" t="str">
        <f>IF(ISBLANK(INDEX('Policy Characteristics'!L:L,MATCH($C1241,'Policy Characteristics'!$C:$C,0))),"",INDEX('Policy Characteristics'!L:L,MATCH($C1241,'Policy Characteristics'!$C:$C,0)))</f>
        <v/>
      </c>
    </row>
    <row r="1242" spans="1:18" x14ac:dyDescent="0.25">
      <c r="A1242" s="293" t="str">
        <f>IF(ISBLANK(INDEX('Policy Characteristics'!A:A,MATCH($C1242,'Policy Characteristics'!$C:$C,0))),"",INDEX('Policy Characteristics'!A:A,MATCH($C1242,'Policy Characteristics'!$C:$C,0)))</f>
        <v>Government Revenue Accounting</v>
      </c>
      <c r="B1242" s="294" t="str">
        <f>IF(ISBLANK(INDEX('Policy Characteristics'!B:B,MATCH($C1242,'Policy Characteristics'!$C:$C,0))),"",INDEX('Policy Characteristics'!B:B,MATCH($C1242,'Policy Characteristics'!$C:$C,0)))</f>
        <v>Fuel Tax Revenue</v>
      </c>
      <c r="C1242" s="293" t="str">
        <f t="shared" si="71"/>
        <v>GRA for Fuel Tax Revenue</v>
      </c>
      <c r="D1242" t="s">
        <v>932</v>
      </c>
      <c r="F1242" t="s">
        <v>933</v>
      </c>
      <c r="H1242" s="20">
        <v>553</v>
      </c>
      <c r="I1242" s="294" t="str">
        <f t="shared" si="72"/>
        <v>Yes</v>
      </c>
      <c r="J1242" s="296" t="str">
        <f>IF(ISBLANK(INDEX('Policy Characteristics'!D:D,MATCH($C1242,'Policy Characteristics'!$C:$C,0))),"",INDEX('Policy Characteristics'!D:D,MATCH($C1242,'Policy Characteristics'!$C:$C,0)))</f>
        <v/>
      </c>
      <c r="K1242" s="293" t="str">
        <f>IF(ISBLANK(INDEX('Policy Characteristics'!E:E,MATCH($C1242,'Policy Characteristics'!$C:$C,0))),"",INDEX('Policy Characteristics'!E:E,MATCH($C1242,'Policy Characteristics'!$C:$C,0)))</f>
        <v>GRA fuel tax revenue</v>
      </c>
      <c r="L1242" s="293">
        <f>IF(ISBLANK(INDEX('Policy Characteristics'!F:F,MATCH($C1242,'Policy Characteristics'!$C:$C,0))),"",INDEX('Policy Characteristics'!F:F,MATCH($C1242,'Policy Characteristics'!$C:$C,0)))</f>
        <v>0</v>
      </c>
      <c r="M1242" s="293">
        <f>IF(ISBLANK(INDEX('Policy Characteristics'!G:G,MATCH($C1242,'Policy Characteristics'!$C:$C,0))),"",INDEX('Policy Characteristics'!G:G,MATCH($C1242,'Policy Characteristics'!$C:$C,0)))</f>
        <v>10</v>
      </c>
      <c r="N1242" s="293">
        <f>IF(ISBLANK(INDEX('Policy Characteristics'!H:H,MATCH($C1242,'Policy Characteristics'!$C:$C,0))),"",INDEX('Policy Characteristics'!H:H,MATCH($C1242,'Policy Characteristics'!$C:$C,0)))</f>
        <v>1</v>
      </c>
      <c r="O1242" s="293" t="str">
        <f>IF(ISBLANK(INDEX('Policy Characteristics'!I:I,MATCH($C1242,'Policy Characteristics'!$C:$C,0))),"",INDEX('Policy Characteristics'!I:I,MATCH($C1242,'Policy Characteristics'!$C:$C,0)))</f>
        <v>weight</v>
      </c>
      <c r="P1242" s="293"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293" t="str">
        <f>IF(ISBLANK(INDEX('Policy Characteristics'!K:K,MATCH($C1242,'Policy Characteristics'!$C:$C,0))),"",INDEX('Policy Characteristics'!K:K,MATCH($C1242,'Policy Characteristics'!$C:$C,0)))</f>
        <v>io-model.html</v>
      </c>
      <c r="R1242" s="293" t="str">
        <f>IF(ISBLANK(INDEX('Policy Characteristics'!L:L,MATCH($C1242,'Policy Characteristics'!$C:$C,0))),"",INDEX('Policy Characteristics'!L:L,MATCH($C1242,'Policy Characteristics'!$C:$C,0)))</f>
        <v/>
      </c>
    </row>
    <row r="1243" spans="1:18" x14ac:dyDescent="0.25">
      <c r="A1243" s="293" t="str">
        <f>IF(ISBLANK(INDEX('Policy Characteristics'!A:A,MATCH($C1243,'Policy Characteristics'!$C:$C,0))),"",INDEX('Policy Characteristics'!A:A,MATCH($C1243,'Policy Characteristics'!$C:$C,0)))</f>
        <v>Government Revenue Accounting</v>
      </c>
      <c r="B1243" s="294" t="str">
        <f>IF(ISBLANK(INDEX('Policy Characteristics'!B:B,MATCH($C1243,'Policy Characteristics'!$C:$C,0))),"",INDEX('Policy Characteristics'!B:B,MATCH($C1243,'Policy Characteristics'!$C:$C,0)))</f>
        <v>Fuel Tax Revenue</v>
      </c>
      <c r="C1243" s="293" t="str">
        <f t="shared" si="71"/>
        <v>GRA for Fuel Tax Revenue</v>
      </c>
      <c r="D1243" t="s">
        <v>934</v>
      </c>
      <c r="F1243" t="s">
        <v>935</v>
      </c>
      <c r="H1243" s="20">
        <v>554</v>
      </c>
      <c r="I1243" s="294" t="str">
        <f t="shared" si="72"/>
        <v>Yes</v>
      </c>
      <c r="J1243" s="296" t="str">
        <f>IF(ISBLANK(INDEX('Policy Characteristics'!D:D,MATCH($C1243,'Policy Characteristics'!$C:$C,0))),"",INDEX('Policy Characteristics'!D:D,MATCH($C1243,'Policy Characteristics'!$C:$C,0)))</f>
        <v/>
      </c>
      <c r="K1243" s="293" t="str">
        <f>IF(ISBLANK(INDEX('Policy Characteristics'!E:E,MATCH($C1243,'Policy Characteristics'!$C:$C,0))),"",INDEX('Policy Characteristics'!E:E,MATCH($C1243,'Policy Characteristics'!$C:$C,0)))</f>
        <v>GRA fuel tax revenue</v>
      </c>
      <c r="L1243" s="293">
        <f>IF(ISBLANK(INDEX('Policy Characteristics'!F:F,MATCH($C1243,'Policy Characteristics'!$C:$C,0))),"",INDEX('Policy Characteristics'!F:F,MATCH($C1243,'Policy Characteristics'!$C:$C,0)))</f>
        <v>0</v>
      </c>
      <c r="M1243" s="293">
        <f>IF(ISBLANK(INDEX('Policy Characteristics'!G:G,MATCH($C1243,'Policy Characteristics'!$C:$C,0))),"",INDEX('Policy Characteristics'!G:G,MATCH($C1243,'Policy Characteristics'!$C:$C,0)))</f>
        <v>10</v>
      </c>
      <c r="N1243" s="293">
        <f>IF(ISBLANK(INDEX('Policy Characteristics'!H:H,MATCH($C1243,'Policy Characteristics'!$C:$C,0))),"",INDEX('Policy Characteristics'!H:H,MATCH($C1243,'Policy Characteristics'!$C:$C,0)))</f>
        <v>1</v>
      </c>
      <c r="O1243" s="293" t="str">
        <f>IF(ISBLANK(INDEX('Policy Characteristics'!I:I,MATCH($C1243,'Policy Characteristics'!$C:$C,0))),"",INDEX('Policy Characteristics'!I:I,MATCH($C1243,'Policy Characteristics'!$C:$C,0)))</f>
        <v>weight</v>
      </c>
      <c r="P1243" s="293"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293" t="str">
        <f>IF(ISBLANK(INDEX('Policy Characteristics'!K:K,MATCH($C1243,'Policy Characteristics'!$C:$C,0))),"",INDEX('Policy Characteristics'!K:K,MATCH($C1243,'Policy Characteristics'!$C:$C,0)))</f>
        <v>io-model.html</v>
      </c>
      <c r="R1243" s="293" t="str">
        <f>IF(ISBLANK(INDEX('Policy Characteristics'!L:L,MATCH($C1243,'Policy Characteristics'!$C:$C,0))),"",INDEX('Policy Characteristics'!L:L,MATCH($C1243,'Policy Characteristics'!$C:$C,0)))</f>
        <v/>
      </c>
    </row>
    <row r="1244" spans="1:18" x14ac:dyDescent="0.25">
      <c r="A1244" s="293" t="str">
        <f>IF(ISBLANK(INDEX('Policy Characteristics'!A:A,MATCH($C1244,'Policy Characteristics'!$C:$C,0))),"",INDEX('Policy Characteristics'!A:A,MATCH($C1244,'Policy Characteristics'!$C:$C,0)))</f>
        <v>Government Revenue Accounting</v>
      </c>
      <c r="B1244" s="294" t="str">
        <f>IF(ISBLANK(INDEX('Policy Characteristics'!B:B,MATCH($C1244,'Policy Characteristics'!$C:$C,0))),"",INDEX('Policy Characteristics'!B:B,MATCH($C1244,'Policy Characteristics'!$C:$C,0)))</f>
        <v>EV Subsidy</v>
      </c>
      <c r="C1244" t="s">
        <v>613</v>
      </c>
      <c r="D1244" t="s">
        <v>926</v>
      </c>
      <c r="F1244" t="s">
        <v>927</v>
      </c>
      <c r="H1244" s="20">
        <v>555</v>
      </c>
      <c r="I1244" s="301" t="s">
        <v>650</v>
      </c>
      <c r="J1244" s="296" t="str">
        <f>IF(ISBLANK(INDEX('Policy Characteristics'!D:D,MATCH($C1244,'Policy Characteristics'!$C:$C,0))),"",INDEX('Policy Characteristics'!D:D,MATCH($C1244,'Policy Characteristics'!$C:$C,0)))</f>
        <v/>
      </c>
      <c r="K1244" s="293" t="str">
        <f>IF(ISBLANK(INDEX('Policy Characteristics'!E:E,MATCH($C1244,'Policy Characteristics'!$C:$C,0))),"",INDEX('Policy Characteristics'!E:E,MATCH($C1244,'Policy Characteristics'!$C:$C,0)))</f>
        <v>GRA EV subsidy</v>
      </c>
      <c r="L1244" s="293">
        <f>IF(ISBLANK(INDEX('Policy Characteristics'!F:F,MATCH($C1244,'Policy Characteristics'!$C:$C,0))),"",INDEX('Policy Characteristics'!F:F,MATCH($C1244,'Policy Characteristics'!$C:$C,0)))</f>
        <v>0</v>
      </c>
      <c r="M1244" s="293">
        <f>IF(ISBLANK(INDEX('Policy Characteristics'!G:G,MATCH($C1244,'Policy Characteristics'!$C:$C,0))),"",INDEX('Policy Characteristics'!G:G,MATCH($C1244,'Policy Characteristics'!$C:$C,0)))</f>
        <v>10</v>
      </c>
      <c r="N1244" s="293">
        <f>IF(ISBLANK(INDEX('Policy Characteristics'!H:H,MATCH($C1244,'Policy Characteristics'!$C:$C,0))),"",INDEX('Policy Characteristics'!H:H,MATCH($C1244,'Policy Characteristics'!$C:$C,0)))</f>
        <v>1</v>
      </c>
      <c r="O1244" s="293" t="str">
        <f>IF(ISBLANK(INDEX('Policy Characteristics'!I:I,MATCH($C1244,'Policy Characteristics'!$C:$C,0))),"",INDEX('Policy Characteristics'!I:I,MATCH($C1244,'Policy Characteristics'!$C:$C,0)))</f>
        <v>weight</v>
      </c>
      <c r="P1244" s="293"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293" t="str">
        <f>IF(ISBLANK(INDEX('Policy Characteristics'!K:K,MATCH($C1244,'Policy Characteristics'!$C:$C,0))),"",INDEX('Policy Characteristics'!K:K,MATCH($C1244,'Policy Characteristics'!$C:$C,0)))</f>
        <v>io-model.html</v>
      </c>
      <c r="R1244" s="293" t="str">
        <f>IF(ISBLANK(INDEX('Policy Characteristics'!L:L,MATCH($C1244,'Policy Characteristics'!$C:$C,0))),"",INDEX('Policy Characteristics'!L:L,MATCH($C1244,'Policy Characteristics'!$C:$C,0)))</f>
        <v/>
      </c>
    </row>
    <row r="1245" spans="1:18" x14ac:dyDescent="0.25">
      <c r="A1245" s="293" t="str">
        <f>IF(ISBLANK(INDEX('Policy Characteristics'!A:A,MATCH($C1245,'Policy Characteristics'!$C:$C,0))),"",INDEX('Policy Characteristics'!A:A,MATCH($C1245,'Policy Characteristics'!$C:$C,0)))</f>
        <v>Government Revenue Accounting</v>
      </c>
      <c r="B1245" s="294" t="str">
        <f>IF(ISBLANK(INDEX('Policy Characteristics'!B:B,MATCH($C1245,'Policy Characteristics'!$C:$C,0))),"",INDEX('Policy Characteristics'!B:B,MATCH($C1245,'Policy Characteristics'!$C:$C,0)))</f>
        <v>EV Subsidy</v>
      </c>
      <c r="C1245" s="293" t="str">
        <f t="shared" ref="C1245:C1248" si="73">C$1244</f>
        <v>GRA for EV Subsidy</v>
      </c>
      <c r="D1245" t="s">
        <v>928</v>
      </c>
      <c r="F1245" t="s">
        <v>929</v>
      </c>
      <c r="H1245" s="20">
        <v>556</v>
      </c>
      <c r="I1245" s="294" t="str">
        <f t="shared" ref="I1245:I1248" si="74">I$1244</f>
        <v>Yes</v>
      </c>
      <c r="J1245" s="296" t="str">
        <f>IF(ISBLANK(INDEX('Policy Characteristics'!D:D,MATCH($C1245,'Policy Characteristics'!$C:$C,0))),"",INDEX('Policy Characteristics'!D:D,MATCH($C1245,'Policy Characteristics'!$C:$C,0)))</f>
        <v/>
      </c>
      <c r="K1245" s="293" t="str">
        <f>IF(ISBLANK(INDEX('Policy Characteristics'!E:E,MATCH($C1245,'Policy Characteristics'!$C:$C,0))),"",INDEX('Policy Characteristics'!E:E,MATCH($C1245,'Policy Characteristics'!$C:$C,0)))</f>
        <v>GRA EV subsidy</v>
      </c>
      <c r="L1245" s="293">
        <f>IF(ISBLANK(INDEX('Policy Characteristics'!F:F,MATCH($C1245,'Policy Characteristics'!$C:$C,0))),"",INDEX('Policy Characteristics'!F:F,MATCH($C1245,'Policy Characteristics'!$C:$C,0)))</f>
        <v>0</v>
      </c>
      <c r="M1245" s="293">
        <f>IF(ISBLANK(INDEX('Policy Characteristics'!G:G,MATCH($C1245,'Policy Characteristics'!$C:$C,0))),"",INDEX('Policy Characteristics'!G:G,MATCH($C1245,'Policy Characteristics'!$C:$C,0)))</f>
        <v>10</v>
      </c>
      <c r="N1245" s="293">
        <f>IF(ISBLANK(INDEX('Policy Characteristics'!H:H,MATCH($C1245,'Policy Characteristics'!$C:$C,0))),"",INDEX('Policy Characteristics'!H:H,MATCH($C1245,'Policy Characteristics'!$C:$C,0)))</f>
        <v>1</v>
      </c>
      <c r="O1245" s="293" t="str">
        <f>IF(ISBLANK(INDEX('Policy Characteristics'!I:I,MATCH($C1245,'Policy Characteristics'!$C:$C,0))),"",INDEX('Policy Characteristics'!I:I,MATCH($C1245,'Policy Characteristics'!$C:$C,0)))</f>
        <v>weight</v>
      </c>
      <c r="P1245" s="293"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293" t="str">
        <f>IF(ISBLANK(INDEX('Policy Characteristics'!K:K,MATCH($C1245,'Policy Characteristics'!$C:$C,0))),"",INDEX('Policy Characteristics'!K:K,MATCH($C1245,'Policy Characteristics'!$C:$C,0)))</f>
        <v>io-model.html</v>
      </c>
      <c r="R1245" s="293" t="str">
        <f>IF(ISBLANK(INDEX('Policy Characteristics'!L:L,MATCH($C1245,'Policy Characteristics'!$C:$C,0))),"",INDEX('Policy Characteristics'!L:L,MATCH($C1245,'Policy Characteristics'!$C:$C,0)))</f>
        <v/>
      </c>
    </row>
    <row r="1246" spans="1:18" x14ac:dyDescent="0.25">
      <c r="A1246" s="293" t="str">
        <f>IF(ISBLANK(INDEX('Policy Characteristics'!A:A,MATCH($C1246,'Policy Characteristics'!$C:$C,0))),"",INDEX('Policy Characteristics'!A:A,MATCH($C1246,'Policy Characteristics'!$C:$C,0)))</f>
        <v>Government Revenue Accounting</v>
      </c>
      <c r="B1246" s="294" t="str">
        <f>IF(ISBLANK(INDEX('Policy Characteristics'!B:B,MATCH($C1246,'Policy Characteristics'!$C:$C,0))),"",INDEX('Policy Characteristics'!B:B,MATCH($C1246,'Policy Characteristics'!$C:$C,0)))</f>
        <v>EV Subsidy</v>
      </c>
      <c r="C1246" s="293" t="str">
        <f t="shared" si="73"/>
        <v>GRA for EV Subsidy</v>
      </c>
      <c r="D1246" t="s">
        <v>930</v>
      </c>
      <c r="F1246" t="s">
        <v>931</v>
      </c>
      <c r="H1246" s="20">
        <v>557</v>
      </c>
      <c r="I1246" s="294" t="str">
        <f t="shared" si="74"/>
        <v>Yes</v>
      </c>
      <c r="J1246" s="296" t="str">
        <f>IF(ISBLANK(INDEX('Policy Characteristics'!D:D,MATCH($C1246,'Policy Characteristics'!$C:$C,0))),"",INDEX('Policy Characteristics'!D:D,MATCH($C1246,'Policy Characteristics'!$C:$C,0)))</f>
        <v/>
      </c>
      <c r="K1246" s="293" t="str">
        <f>IF(ISBLANK(INDEX('Policy Characteristics'!E:E,MATCH($C1246,'Policy Characteristics'!$C:$C,0))),"",INDEX('Policy Characteristics'!E:E,MATCH($C1246,'Policy Characteristics'!$C:$C,0)))</f>
        <v>GRA EV subsidy</v>
      </c>
      <c r="L1246" s="293">
        <f>IF(ISBLANK(INDEX('Policy Characteristics'!F:F,MATCH($C1246,'Policy Characteristics'!$C:$C,0))),"",INDEX('Policy Characteristics'!F:F,MATCH($C1246,'Policy Characteristics'!$C:$C,0)))</f>
        <v>0</v>
      </c>
      <c r="M1246" s="293">
        <f>IF(ISBLANK(INDEX('Policy Characteristics'!G:G,MATCH($C1246,'Policy Characteristics'!$C:$C,0))),"",INDEX('Policy Characteristics'!G:G,MATCH($C1246,'Policy Characteristics'!$C:$C,0)))</f>
        <v>10</v>
      </c>
      <c r="N1246" s="293">
        <f>IF(ISBLANK(INDEX('Policy Characteristics'!H:H,MATCH($C1246,'Policy Characteristics'!$C:$C,0))),"",INDEX('Policy Characteristics'!H:H,MATCH($C1246,'Policy Characteristics'!$C:$C,0)))</f>
        <v>1</v>
      </c>
      <c r="O1246" s="293" t="str">
        <f>IF(ISBLANK(INDEX('Policy Characteristics'!I:I,MATCH($C1246,'Policy Characteristics'!$C:$C,0))),"",INDEX('Policy Characteristics'!I:I,MATCH($C1246,'Policy Characteristics'!$C:$C,0)))</f>
        <v>weight</v>
      </c>
      <c r="P1246" s="293"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293" t="str">
        <f>IF(ISBLANK(INDEX('Policy Characteristics'!K:K,MATCH($C1246,'Policy Characteristics'!$C:$C,0))),"",INDEX('Policy Characteristics'!K:K,MATCH($C1246,'Policy Characteristics'!$C:$C,0)))</f>
        <v>io-model.html</v>
      </c>
      <c r="R1246" s="293" t="str">
        <f>IF(ISBLANK(INDEX('Policy Characteristics'!L:L,MATCH($C1246,'Policy Characteristics'!$C:$C,0))),"",INDEX('Policy Characteristics'!L:L,MATCH($C1246,'Policy Characteristics'!$C:$C,0)))</f>
        <v/>
      </c>
    </row>
    <row r="1247" spans="1:18" x14ac:dyDescent="0.25">
      <c r="A1247" s="293" t="str">
        <f>IF(ISBLANK(INDEX('Policy Characteristics'!A:A,MATCH($C1247,'Policy Characteristics'!$C:$C,0))),"",INDEX('Policy Characteristics'!A:A,MATCH($C1247,'Policy Characteristics'!$C:$C,0)))</f>
        <v>Government Revenue Accounting</v>
      </c>
      <c r="B1247" s="294" t="str">
        <f>IF(ISBLANK(INDEX('Policy Characteristics'!B:B,MATCH($C1247,'Policy Characteristics'!$C:$C,0))),"",INDEX('Policy Characteristics'!B:B,MATCH($C1247,'Policy Characteristics'!$C:$C,0)))</f>
        <v>EV Subsidy</v>
      </c>
      <c r="C1247" s="293" t="str">
        <f t="shared" si="73"/>
        <v>GRA for EV Subsidy</v>
      </c>
      <c r="D1247" t="s">
        <v>932</v>
      </c>
      <c r="F1247" t="s">
        <v>933</v>
      </c>
      <c r="H1247" s="20">
        <v>558</v>
      </c>
      <c r="I1247" s="294" t="str">
        <f t="shared" si="74"/>
        <v>Yes</v>
      </c>
      <c r="J1247" s="296" t="str">
        <f>IF(ISBLANK(INDEX('Policy Characteristics'!D:D,MATCH($C1247,'Policy Characteristics'!$C:$C,0))),"",INDEX('Policy Characteristics'!D:D,MATCH($C1247,'Policy Characteristics'!$C:$C,0)))</f>
        <v/>
      </c>
      <c r="K1247" s="293" t="str">
        <f>IF(ISBLANK(INDEX('Policy Characteristics'!E:E,MATCH($C1247,'Policy Characteristics'!$C:$C,0))),"",INDEX('Policy Characteristics'!E:E,MATCH($C1247,'Policy Characteristics'!$C:$C,0)))</f>
        <v>GRA EV subsidy</v>
      </c>
      <c r="L1247" s="293">
        <f>IF(ISBLANK(INDEX('Policy Characteristics'!F:F,MATCH($C1247,'Policy Characteristics'!$C:$C,0))),"",INDEX('Policy Characteristics'!F:F,MATCH($C1247,'Policy Characteristics'!$C:$C,0)))</f>
        <v>0</v>
      </c>
      <c r="M1247" s="293">
        <f>IF(ISBLANK(INDEX('Policy Characteristics'!G:G,MATCH($C1247,'Policy Characteristics'!$C:$C,0))),"",INDEX('Policy Characteristics'!G:G,MATCH($C1247,'Policy Characteristics'!$C:$C,0)))</f>
        <v>10</v>
      </c>
      <c r="N1247" s="293">
        <f>IF(ISBLANK(INDEX('Policy Characteristics'!H:H,MATCH($C1247,'Policy Characteristics'!$C:$C,0))),"",INDEX('Policy Characteristics'!H:H,MATCH($C1247,'Policy Characteristics'!$C:$C,0)))</f>
        <v>1</v>
      </c>
      <c r="O1247" s="293" t="str">
        <f>IF(ISBLANK(INDEX('Policy Characteristics'!I:I,MATCH($C1247,'Policy Characteristics'!$C:$C,0))),"",INDEX('Policy Characteristics'!I:I,MATCH($C1247,'Policy Characteristics'!$C:$C,0)))</f>
        <v>weight</v>
      </c>
      <c r="P1247" s="293"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293" t="str">
        <f>IF(ISBLANK(INDEX('Policy Characteristics'!K:K,MATCH($C1247,'Policy Characteristics'!$C:$C,0))),"",INDEX('Policy Characteristics'!K:K,MATCH($C1247,'Policy Characteristics'!$C:$C,0)))</f>
        <v>io-model.html</v>
      </c>
      <c r="R1247" s="293" t="str">
        <f>IF(ISBLANK(INDEX('Policy Characteristics'!L:L,MATCH($C1247,'Policy Characteristics'!$C:$C,0))),"",INDEX('Policy Characteristics'!L:L,MATCH($C1247,'Policy Characteristics'!$C:$C,0)))</f>
        <v/>
      </c>
    </row>
    <row r="1248" spans="1:18" x14ac:dyDescent="0.25">
      <c r="A1248" s="293" t="str">
        <f>IF(ISBLANK(INDEX('Policy Characteristics'!A:A,MATCH($C1248,'Policy Characteristics'!$C:$C,0))),"",INDEX('Policy Characteristics'!A:A,MATCH($C1248,'Policy Characteristics'!$C:$C,0)))</f>
        <v>Government Revenue Accounting</v>
      </c>
      <c r="B1248" s="294" t="str">
        <f>IF(ISBLANK(INDEX('Policy Characteristics'!B:B,MATCH($C1248,'Policy Characteristics'!$C:$C,0))),"",INDEX('Policy Characteristics'!B:B,MATCH($C1248,'Policy Characteristics'!$C:$C,0)))</f>
        <v>EV Subsidy</v>
      </c>
      <c r="C1248" s="293" t="str">
        <f t="shared" si="73"/>
        <v>GRA for EV Subsidy</v>
      </c>
      <c r="D1248" t="s">
        <v>934</v>
      </c>
      <c r="F1248" t="s">
        <v>935</v>
      </c>
      <c r="H1248" s="20">
        <v>559</v>
      </c>
      <c r="I1248" s="294" t="str">
        <f t="shared" si="74"/>
        <v>Yes</v>
      </c>
      <c r="J1248" s="296" t="str">
        <f>IF(ISBLANK(INDEX('Policy Characteristics'!D:D,MATCH($C1248,'Policy Characteristics'!$C:$C,0))),"",INDEX('Policy Characteristics'!D:D,MATCH($C1248,'Policy Characteristics'!$C:$C,0)))</f>
        <v/>
      </c>
      <c r="K1248" s="293" t="str">
        <f>IF(ISBLANK(INDEX('Policy Characteristics'!E:E,MATCH($C1248,'Policy Characteristics'!$C:$C,0))),"",INDEX('Policy Characteristics'!E:E,MATCH($C1248,'Policy Characteristics'!$C:$C,0)))</f>
        <v>GRA EV subsidy</v>
      </c>
      <c r="L1248" s="293">
        <f>IF(ISBLANK(INDEX('Policy Characteristics'!F:F,MATCH($C1248,'Policy Characteristics'!$C:$C,0))),"",INDEX('Policy Characteristics'!F:F,MATCH($C1248,'Policy Characteristics'!$C:$C,0)))</f>
        <v>0</v>
      </c>
      <c r="M1248" s="293">
        <f>IF(ISBLANK(INDEX('Policy Characteristics'!G:G,MATCH($C1248,'Policy Characteristics'!$C:$C,0))),"",INDEX('Policy Characteristics'!G:G,MATCH($C1248,'Policy Characteristics'!$C:$C,0)))</f>
        <v>10</v>
      </c>
      <c r="N1248" s="293">
        <f>IF(ISBLANK(INDEX('Policy Characteristics'!H:H,MATCH($C1248,'Policy Characteristics'!$C:$C,0))),"",INDEX('Policy Characteristics'!H:H,MATCH($C1248,'Policy Characteristics'!$C:$C,0)))</f>
        <v>1</v>
      </c>
      <c r="O1248" s="293" t="str">
        <f>IF(ISBLANK(INDEX('Policy Characteristics'!I:I,MATCH($C1248,'Policy Characteristics'!$C:$C,0))),"",INDEX('Policy Characteristics'!I:I,MATCH($C1248,'Policy Characteristics'!$C:$C,0)))</f>
        <v>weight</v>
      </c>
      <c r="P1248" s="293"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293" t="str">
        <f>IF(ISBLANK(INDEX('Policy Characteristics'!K:K,MATCH($C1248,'Policy Characteristics'!$C:$C,0))),"",INDEX('Policy Characteristics'!K:K,MATCH($C1248,'Policy Characteristics'!$C:$C,0)))</f>
        <v>io-model.html</v>
      </c>
      <c r="R1248" s="293" t="str">
        <f>IF(ISBLANK(INDEX('Policy Characteristics'!L:L,MATCH($C1248,'Policy Characteristics'!$C:$C,0))),"",INDEX('Policy Characteristics'!L:L,MATCH($C1248,'Policy Characteristics'!$C:$C,0)))</f>
        <v/>
      </c>
    </row>
    <row r="1249" spans="1:18" x14ac:dyDescent="0.25">
      <c r="A1249" s="293" t="str">
        <f>IF(ISBLANK(INDEX('Policy Characteristics'!A:A,MATCH($C1249,'Policy Characteristics'!$C:$C,0))),"",INDEX('Policy Characteristics'!A:A,MATCH($C1249,'Policy Characteristics'!$C:$C,0)))</f>
        <v>Government Revenue Accounting</v>
      </c>
      <c r="B1249" s="294" t="str">
        <f>IF(ISBLANK(INDEX('Policy Characteristics'!B:B,MATCH($C1249,'Policy Characteristics'!$C:$C,0))),"",INDEX('Policy Characteristics'!B:B,MATCH($C1249,'Policy Characteristics'!$C:$C,0)))</f>
        <v>Electricity Generation Subsidy</v>
      </c>
      <c r="C1249" t="s">
        <v>616</v>
      </c>
      <c r="D1249" t="s">
        <v>926</v>
      </c>
      <c r="F1249" t="s">
        <v>927</v>
      </c>
      <c r="H1249" s="20">
        <v>560</v>
      </c>
      <c r="I1249" s="301" t="s">
        <v>650</v>
      </c>
      <c r="J1249" s="296" t="str">
        <f>IF(ISBLANK(INDEX('Policy Characteristics'!D:D,MATCH($C1249,'Policy Characteristics'!$C:$C,0))),"",INDEX('Policy Characteristics'!D:D,MATCH($C1249,'Policy Characteristics'!$C:$C,0)))</f>
        <v/>
      </c>
      <c r="K1249" s="293" t="str">
        <f>IF(ISBLANK(INDEX('Policy Characteristics'!E:E,MATCH($C1249,'Policy Characteristics'!$C:$C,0))),"",INDEX('Policy Characteristics'!E:E,MATCH($C1249,'Policy Characteristics'!$C:$C,0)))</f>
        <v>GRA elec gen subsidy</v>
      </c>
      <c r="L1249" s="293">
        <f>IF(ISBLANK(INDEX('Policy Characteristics'!F:F,MATCH($C1249,'Policy Characteristics'!$C:$C,0))),"",INDEX('Policy Characteristics'!F:F,MATCH($C1249,'Policy Characteristics'!$C:$C,0)))</f>
        <v>0</v>
      </c>
      <c r="M1249" s="293">
        <f>IF(ISBLANK(INDEX('Policy Characteristics'!G:G,MATCH($C1249,'Policy Characteristics'!$C:$C,0))),"",INDEX('Policy Characteristics'!G:G,MATCH($C1249,'Policy Characteristics'!$C:$C,0)))</f>
        <v>10</v>
      </c>
      <c r="N1249" s="293">
        <f>IF(ISBLANK(INDEX('Policy Characteristics'!H:H,MATCH($C1249,'Policy Characteristics'!$C:$C,0))),"",INDEX('Policy Characteristics'!H:H,MATCH($C1249,'Policy Characteristics'!$C:$C,0)))</f>
        <v>1</v>
      </c>
      <c r="O1249" s="293" t="str">
        <f>IF(ISBLANK(INDEX('Policy Characteristics'!I:I,MATCH($C1249,'Policy Characteristics'!$C:$C,0))),"",INDEX('Policy Characteristics'!I:I,MATCH($C1249,'Policy Characteristics'!$C:$C,0)))</f>
        <v>weight</v>
      </c>
      <c r="P1249" s="293"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293" t="str">
        <f>IF(ISBLANK(INDEX('Policy Characteristics'!K:K,MATCH($C1249,'Policy Characteristics'!$C:$C,0))),"",INDEX('Policy Characteristics'!K:K,MATCH($C1249,'Policy Characteristics'!$C:$C,0)))</f>
        <v>io-model.html</v>
      </c>
      <c r="R1249" s="293" t="str">
        <f>IF(ISBLANK(INDEX('Policy Characteristics'!L:L,MATCH($C1249,'Policy Characteristics'!$C:$C,0))),"",INDEX('Policy Characteristics'!L:L,MATCH($C1249,'Policy Characteristics'!$C:$C,0)))</f>
        <v/>
      </c>
    </row>
    <row r="1250" spans="1:18" x14ac:dyDescent="0.25">
      <c r="A1250" s="293" t="str">
        <f>IF(ISBLANK(INDEX('Policy Characteristics'!A:A,MATCH($C1250,'Policy Characteristics'!$C:$C,0))),"",INDEX('Policy Characteristics'!A:A,MATCH($C1250,'Policy Characteristics'!$C:$C,0)))</f>
        <v>Government Revenue Accounting</v>
      </c>
      <c r="B1250" s="294" t="str">
        <f>IF(ISBLANK(INDEX('Policy Characteristics'!B:B,MATCH($C1250,'Policy Characteristics'!$C:$C,0))),"",INDEX('Policy Characteristics'!B:B,MATCH($C1250,'Policy Characteristics'!$C:$C,0)))</f>
        <v>Electricity Generation Subsidy</v>
      </c>
      <c r="C1250" s="293" t="str">
        <f t="shared" ref="C1250:C1253" si="75">C$1249</f>
        <v>GRA for Electricity Generation Subsidies</v>
      </c>
      <c r="D1250" t="s">
        <v>928</v>
      </c>
      <c r="F1250" t="s">
        <v>929</v>
      </c>
      <c r="H1250" s="20">
        <v>561</v>
      </c>
      <c r="I1250" s="294" t="str">
        <f t="shared" ref="I1250:I1253" si="76">I$1249</f>
        <v>Yes</v>
      </c>
      <c r="J1250" s="296" t="str">
        <f>IF(ISBLANK(INDEX('Policy Characteristics'!D:D,MATCH($C1250,'Policy Characteristics'!$C:$C,0))),"",INDEX('Policy Characteristics'!D:D,MATCH($C1250,'Policy Characteristics'!$C:$C,0)))</f>
        <v/>
      </c>
      <c r="K1250" s="293" t="str">
        <f>IF(ISBLANK(INDEX('Policy Characteristics'!E:E,MATCH($C1250,'Policy Characteristics'!$C:$C,0))),"",INDEX('Policy Characteristics'!E:E,MATCH($C1250,'Policy Characteristics'!$C:$C,0)))</f>
        <v>GRA elec gen subsidy</v>
      </c>
      <c r="L1250" s="293">
        <f>IF(ISBLANK(INDEX('Policy Characteristics'!F:F,MATCH($C1250,'Policy Characteristics'!$C:$C,0))),"",INDEX('Policy Characteristics'!F:F,MATCH($C1250,'Policy Characteristics'!$C:$C,0)))</f>
        <v>0</v>
      </c>
      <c r="M1250" s="293">
        <f>IF(ISBLANK(INDEX('Policy Characteristics'!G:G,MATCH($C1250,'Policy Characteristics'!$C:$C,0))),"",INDEX('Policy Characteristics'!G:G,MATCH($C1250,'Policy Characteristics'!$C:$C,0)))</f>
        <v>10</v>
      </c>
      <c r="N1250" s="293">
        <f>IF(ISBLANK(INDEX('Policy Characteristics'!H:H,MATCH($C1250,'Policy Characteristics'!$C:$C,0))),"",INDEX('Policy Characteristics'!H:H,MATCH($C1250,'Policy Characteristics'!$C:$C,0)))</f>
        <v>1</v>
      </c>
      <c r="O1250" s="293" t="str">
        <f>IF(ISBLANK(INDEX('Policy Characteristics'!I:I,MATCH($C1250,'Policy Characteristics'!$C:$C,0))),"",INDEX('Policy Characteristics'!I:I,MATCH($C1250,'Policy Characteristics'!$C:$C,0)))</f>
        <v>weight</v>
      </c>
      <c r="P1250" s="293"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293" t="str">
        <f>IF(ISBLANK(INDEX('Policy Characteristics'!K:K,MATCH($C1250,'Policy Characteristics'!$C:$C,0))),"",INDEX('Policy Characteristics'!K:K,MATCH($C1250,'Policy Characteristics'!$C:$C,0)))</f>
        <v>io-model.html</v>
      </c>
      <c r="R1250" s="293" t="str">
        <f>IF(ISBLANK(INDEX('Policy Characteristics'!L:L,MATCH($C1250,'Policy Characteristics'!$C:$C,0))),"",INDEX('Policy Characteristics'!L:L,MATCH($C1250,'Policy Characteristics'!$C:$C,0)))</f>
        <v/>
      </c>
    </row>
    <row r="1251" spans="1:18" x14ac:dyDescent="0.25">
      <c r="A1251" s="293" t="str">
        <f>IF(ISBLANK(INDEX('Policy Characteristics'!A:A,MATCH($C1251,'Policy Characteristics'!$C:$C,0))),"",INDEX('Policy Characteristics'!A:A,MATCH($C1251,'Policy Characteristics'!$C:$C,0)))</f>
        <v>Government Revenue Accounting</v>
      </c>
      <c r="B1251" s="294" t="str">
        <f>IF(ISBLANK(INDEX('Policy Characteristics'!B:B,MATCH($C1251,'Policy Characteristics'!$C:$C,0))),"",INDEX('Policy Characteristics'!B:B,MATCH($C1251,'Policy Characteristics'!$C:$C,0)))</f>
        <v>Electricity Generation Subsidy</v>
      </c>
      <c r="C1251" s="293" t="str">
        <f t="shared" si="75"/>
        <v>GRA for Electricity Generation Subsidies</v>
      </c>
      <c r="D1251" t="s">
        <v>930</v>
      </c>
      <c r="F1251" t="s">
        <v>931</v>
      </c>
      <c r="H1251" s="20">
        <v>562</v>
      </c>
      <c r="I1251" s="294" t="str">
        <f t="shared" si="76"/>
        <v>Yes</v>
      </c>
      <c r="J1251" s="296" t="str">
        <f>IF(ISBLANK(INDEX('Policy Characteristics'!D:D,MATCH($C1251,'Policy Characteristics'!$C:$C,0))),"",INDEX('Policy Characteristics'!D:D,MATCH($C1251,'Policy Characteristics'!$C:$C,0)))</f>
        <v/>
      </c>
      <c r="K1251" s="293" t="str">
        <f>IF(ISBLANK(INDEX('Policy Characteristics'!E:E,MATCH($C1251,'Policy Characteristics'!$C:$C,0))),"",INDEX('Policy Characteristics'!E:E,MATCH($C1251,'Policy Characteristics'!$C:$C,0)))</f>
        <v>GRA elec gen subsidy</v>
      </c>
      <c r="L1251" s="293">
        <f>IF(ISBLANK(INDEX('Policy Characteristics'!F:F,MATCH($C1251,'Policy Characteristics'!$C:$C,0))),"",INDEX('Policy Characteristics'!F:F,MATCH($C1251,'Policy Characteristics'!$C:$C,0)))</f>
        <v>0</v>
      </c>
      <c r="M1251" s="293">
        <f>IF(ISBLANK(INDEX('Policy Characteristics'!G:G,MATCH($C1251,'Policy Characteristics'!$C:$C,0))),"",INDEX('Policy Characteristics'!G:G,MATCH($C1251,'Policy Characteristics'!$C:$C,0)))</f>
        <v>10</v>
      </c>
      <c r="N1251" s="293">
        <f>IF(ISBLANK(INDEX('Policy Characteristics'!H:H,MATCH($C1251,'Policy Characteristics'!$C:$C,0))),"",INDEX('Policy Characteristics'!H:H,MATCH($C1251,'Policy Characteristics'!$C:$C,0)))</f>
        <v>1</v>
      </c>
      <c r="O1251" s="293" t="str">
        <f>IF(ISBLANK(INDEX('Policy Characteristics'!I:I,MATCH($C1251,'Policy Characteristics'!$C:$C,0))),"",INDEX('Policy Characteristics'!I:I,MATCH($C1251,'Policy Characteristics'!$C:$C,0)))</f>
        <v>weight</v>
      </c>
      <c r="P1251" s="293"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293" t="str">
        <f>IF(ISBLANK(INDEX('Policy Characteristics'!K:K,MATCH($C1251,'Policy Characteristics'!$C:$C,0))),"",INDEX('Policy Characteristics'!K:K,MATCH($C1251,'Policy Characteristics'!$C:$C,0)))</f>
        <v>io-model.html</v>
      </c>
      <c r="R1251" s="293" t="str">
        <f>IF(ISBLANK(INDEX('Policy Characteristics'!L:L,MATCH($C1251,'Policy Characteristics'!$C:$C,0))),"",INDEX('Policy Characteristics'!L:L,MATCH($C1251,'Policy Characteristics'!$C:$C,0)))</f>
        <v/>
      </c>
    </row>
    <row r="1252" spans="1:18" x14ac:dyDescent="0.25">
      <c r="A1252" s="293" t="str">
        <f>IF(ISBLANK(INDEX('Policy Characteristics'!A:A,MATCH($C1252,'Policy Characteristics'!$C:$C,0))),"",INDEX('Policy Characteristics'!A:A,MATCH($C1252,'Policy Characteristics'!$C:$C,0)))</f>
        <v>Government Revenue Accounting</v>
      </c>
      <c r="B1252" s="294" t="str">
        <f>IF(ISBLANK(INDEX('Policy Characteristics'!B:B,MATCH($C1252,'Policy Characteristics'!$C:$C,0))),"",INDEX('Policy Characteristics'!B:B,MATCH($C1252,'Policy Characteristics'!$C:$C,0)))</f>
        <v>Electricity Generation Subsidy</v>
      </c>
      <c r="C1252" s="293" t="str">
        <f t="shared" si="75"/>
        <v>GRA for Electricity Generation Subsidies</v>
      </c>
      <c r="D1252" t="s">
        <v>932</v>
      </c>
      <c r="F1252" t="s">
        <v>933</v>
      </c>
      <c r="H1252" s="20">
        <v>563</v>
      </c>
      <c r="I1252" s="294" t="str">
        <f t="shared" si="76"/>
        <v>Yes</v>
      </c>
      <c r="J1252" s="296" t="str">
        <f>IF(ISBLANK(INDEX('Policy Characteristics'!D:D,MATCH($C1252,'Policy Characteristics'!$C:$C,0))),"",INDEX('Policy Characteristics'!D:D,MATCH($C1252,'Policy Characteristics'!$C:$C,0)))</f>
        <v/>
      </c>
      <c r="K1252" s="293" t="str">
        <f>IF(ISBLANK(INDEX('Policy Characteristics'!E:E,MATCH($C1252,'Policy Characteristics'!$C:$C,0))),"",INDEX('Policy Characteristics'!E:E,MATCH($C1252,'Policy Characteristics'!$C:$C,0)))</f>
        <v>GRA elec gen subsidy</v>
      </c>
      <c r="L1252" s="293">
        <f>IF(ISBLANK(INDEX('Policy Characteristics'!F:F,MATCH($C1252,'Policy Characteristics'!$C:$C,0))),"",INDEX('Policy Characteristics'!F:F,MATCH($C1252,'Policy Characteristics'!$C:$C,0)))</f>
        <v>0</v>
      </c>
      <c r="M1252" s="293">
        <f>IF(ISBLANK(INDEX('Policy Characteristics'!G:G,MATCH($C1252,'Policy Characteristics'!$C:$C,0))),"",INDEX('Policy Characteristics'!G:G,MATCH($C1252,'Policy Characteristics'!$C:$C,0)))</f>
        <v>10</v>
      </c>
      <c r="N1252" s="293">
        <f>IF(ISBLANK(INDEX('Policy Characteristics'!H:H,MATCH($C1252,'Policy Characteristics'!$C:$C,0))),"",INDEX('Policy Characteristics'!H:H,MATCH($C1252,'Policy Characteristics'!$C:$C,0)))</f>
        <v>1</v>
      </c>
      <c r="O1252" s="293" t="str">
        <f>IF(ISBLANK(INDEX('Policy Characteristics'!I:I,MATCH($C1252,'Policy Characteristics'!$C:$C,0))),"",INDEX('Policy Characteristics'!I:I,MATCH($C1252,'Policy Characteristics'!$C:$C,0)))</f>
        <v>weight</v>
      </c>
      <c r="P1252" s="293"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293" t="str">
        <f>IF(ISBLANK(INDEX('Policy Characteristics'!K:K,MATCH($C1252,'Policy Characteristics'!$C:$C,0))),"",INDEX('Policy Characteristics'!K:K,MATCH($C1252,'Policy Characteristics'!$C:$C,0)))</f>
        <v>io-model.html</v>
      </c>
      <c r="R1252" s="293" t="str">
        <f>IF(ISBLANK(INDEX('Policy Characteristics'!L:L,MATCH($C1252,'Policy Characteristics'!$C:$C,0))),"",INDEX('Policy Characteristics'!L:L,MATCH($C1252,'Policy Characteristics'!$C:$C,0)))</f>
        <v/>
      </c>
    </row>
    <row r="1253" spans="1:18" x14ac:dyDescent="0.25">
      <c r="A1253" s="293" t="str">
        <f>IF(ISBLANK(INDEX('Policy Characteristics'!A:A,MATCH($C1253,'Policy Characteristics'!$C:$C,0))),"",INDEX('Policy Characteristics'!A:A,MATCH($C1253,'Policy Characteristics'!$C:$C,0)))</f>
        <v>Government Revenue Accounting</v>
      </c>
      <c r="B1253" s="294" t="str">
        <f>IF(ISBLANK(INDEX('Policy Characteristics'!B:B,MATCH($C1253,'Policy Characteristics'!$C:$C,0))),"",INDEX('Policy Characteristics'!B:B,MATCH($C1253,'Policy Characteristics'!$C:$C,0)))</f>
        <v>Electricity Generation Subsidy</v>
      </c>
      <c r="C1253" s="293" t="str">
        <f t="shared" si="75"/>
        <v>GRA for Electricity Generation Subsidies</v>
      </c>
      <c r="D1253" t="s">
        <v>934</v>
      </c>
      <c r="F1253" t="s">
        <v>935</v>
      </c>
      <c r="H1253" s="20">
        <v>564</v>
      </c>
      <c r="I1253" s="294" t="str">
        <f t="shared" si="76"/>
        <v>Yes</v>
      </c>
      <c r="J1253" s="296" t="str">
        <f>IF(ISBLANK(INDEX('Policy Characteristics'!D:D,MATCH($C1253,'Policy Characteristics'!$C:$C,0))),"",INDEX('Policy Characteristics'!D:D,MATCH($C1253,'Policy Characteristics'!$C:$C,0)))</f>
        <v/>
      </c>
      <c r="K1253" s="293" t="str">
        <f>IF(ISBLANK(INDEX('Policy Characteristics'!E:E,MATCH($C1253,'Policy Characteristics'!$C:$C,0))),"",INDEX('Policy Characteristics'!E:E,MATCH($C1253,'Policy Characteristics'!$C:$C,0)))</f>
        <v>GRA elec gen subsidy</v>
      </c>
      <c r="L1253" s="293">
        <f>IF(ISBLANK(INDEX('Policy Characteristics'!F:F,MATCH($C1253,'Policy Characteristics'!$C:$C,0))),"",INDEX('Policy Characteristics'!F:F,MATCH($C1253,'Policy Characteristics'!$C:$C,0)))</f>
        <v>0</v>
      </c>
      <c r="M1253" s="293">
        <f>IF(ISBLANK(INDEX('Policy Characteristics'!G:G,MATCH($C1253,'Policy Characteristics'!$C:$C,0))),"",INDEX('Policy Characteristics'!G:G,MATCH($C1253,'Policy Characteristics'!$C:$C,0)))</f>
        <v>10</v>
      </c>
      <c r="N1253" s="293">
        <f>IF(ISBLANK(INDEX('Policy Characteristics'!H:H,MATCH($C1253,'Policy Characteristics'!$C:$C,0))),"",INDEX('Policy Characteristics'!H:H,MATCH($C1253,'Policy Characteristics'!$C:$C,0)))</f>
        <v>1</v>
      </c>
      <c r="O1253" s="293" t="str">
        <f>IF(ISBLANK(INDEX('Policy Characteristics'!I:I,MATCH($C1253,'Policy Characteristics'!$C:$C,0))),"",INDEX('Policy Characteristics'!I:I,MATCH($C1253,'Policy Characteristics'!$C:$C,0)))</f>
        <v>weight</v>
      </c>
      <c r="P1253" s="293"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293" t="str">
        <f>IF(ISBLANK(INDEX('Policy Characteristics'!K:K,MATCH($C1253,'Policy Characteristics'!$C:$C,0))),"",INDEX('Policy Characteristics'!K:K,MATCH($C1253,'Policy Characteristics'!$C:$C,0)))</f>
        <v>io-model.html</v>
      </c>
      <c r="R1253" s="293" t="str">
        <f>IF(ISBLANK(INDEX('Policy Characteristics'!L:L,MATCH($C1253,'Policy Characteristics'!$C:$C,0))),"",INDEX('Policy Characteristics'!L:L,MATCH($C1253,'Policy Characteristics'!$C:$C,0)))</f>
        <v/>
      </c>
    </row>
    <row r="1254" spans="1:18" x14ac:dyDescent="0.25">
      <c r="A1254" s="293" t="str">
        <f>IF(ISBLANK(INDEX('Policy Characteristics'!A:A,MATCH($C1254,'Policy Characteristics'!$C:$C,0))),"",INDEX('Policy Characteristics'!A:A,MATCH($C1254,'Policy Characteristics'!$C:$C,0)))</f>
        <v>Government Revenue Accounting</v>
      </c>
      <c r="B1254" s="294" t="str">
        <f>IF(ISBLANK(INDEX('Policy Characteristics'!B:B,MATCH($C1254,'Policy Characteristics'!$C:$C,0))),"",INDEX('Policy Characteristics'!B:B,MATCH($C1254,'Policy Characteristics'!$C:$C,0)))</f>
        <v>Electricity Capacity Construction Subsidy</v>
      </c>
      <c r="C1254" t="s">
        <v>619</v>
      </c>
      <c r="D1254" t="s">
        <v>926</v>
      </c>
      <c r="F1254" t="s">
        <v>927</v>
      </c>
      <c r="H1254" s="20">
        <v>565</v>
      </c>
      <c r="I1254" s="301" t="s">
        <v>650</v>
      </c>
      <c r="J1254" s="296" t="str">
        <f>IF(ISBLANK(INDEX('Policy Characteristics'!D:D,MATCH($C1254,'Policy Characteristics'!$C:$C,0))),"",INDEX('Policy Characteristics'!D:D,MATCH($C1254,'Policy Characteristics'!$C:$C,0)))</f>
        <v/>
      </c>
      <c r="K1254" s="293" t="str">
        <f>IF(ISBLANK(INDEX('Policy Characteristics'!E:E,MATCH($C1254,'Policy Characteristics'!$C:$C,0))),"",INDEX('Policy Characteristics'!E:E,MATCH($C1254,'Policy Characteristics'!$C:$C,0)))</f>
        <v>GRA elec cap const subsidy</v>
      </c>
      <c r="L1254" s="293">
        <f>IF(ISBLANK(INDEX('Policy Characteristics'!F:F,MATCH($C1254,'Policy Characteristics'!$C:$C,0))),"",INDEX('Policy Characteristics'!F:F,MATCH($C1254,'Policy Characteristics'!$C:$C,0)))</f>
        <v>0</v>
      </c>
      <c r="M1254" s="293">
        <f>IF(ISBLANK(INDEX('Policy Characteristics'!G:G,MATCH($C1254,'Policy Characteristics'!$C:$C,0))),"",INDEX('Policy Characteristics'!G:G,MATCH($C1254,'Policy Characteristics'!$C:$C,0)))</f>
        <v>10</v>
      </c>
      <c r="N1254" s="293">
        <f>IF(ISBLANK(INDEX('Policy Characteristics'!H:H,MATCH($C1254,'Policy Characteristics'!$C:$C,0))),"",INDEX('Policy Characteristics'!H:H,MATCH($C1254,'Policy Characteristics'!$C:$C,0)))</f>
        <v>1</v>
      </c>
      <c r="O1254" s="293" t="str">
        <f>IF(ISBLANK(INDEX('Policy Characteristics'!I:I,MATCH($C1254,'Policy Characteristics'!$C:$C,0))),"",INDEX('Policy Characteristics'!I:I,MATCH($C1254,'Policy Characteristics'!$C:$C,0)))</f>
        <v>weight</v>
      </c>
      <c r="P1254" s="293"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293" t="str">
        <f>IF(ISBLANK(INDEX('Policy Characteristics'!K:K,MATCH($C1254,'Policy Characteristics'!$C:$C,0))),"",INDEX('Policy Characteristics'!K:K,MATCH($C1254,'Policy Characteristics'!$C:$C,0)))</f>
        <v>io-model.html</v>
      </c>
      <c r="R1254" s="293" t="str">
        <f>IF(ISBLANK(INDEX('Policy Characteristics'!L:L,MATCH($C1254,'Policy Characteristics'!$C:$C,0))),"",INDEX('Policy Characteristics'!L:L,MATCH($C1254,'Policy Characteristics'!$C:$C,0)))</f>
        <v/>
      </c>
    </row>
    <row r="1255" spans="1:18" x14ac:dyDescent="0.25">
      <c r="A1255" s="293" t="str">
        <f>IF(ISBLANK(INDEX('Policy Characteristics'!A:A,MATCH($C1255,'Policy Characteristics'!$C:$C,0))),"",INDEX('Policy Characteristics'!A:A,MATCH($C1255,'Policy Characteristics'!$C:$C,0)))</f>
        <v>Government Revenue Accounting</v>
      </c>
      <c r="B1255" s="294" t="str">
        <f>IF(ISBLANK(INDEX('Policy Characteristics'!B:B,MATCH($C1255,'Policy Characteristics'!$C:$C,0))),"",INDEX('Policy Characteristics'!B:B,MATCH($C1255,'Policy Characteristics'!$C:$C,0)))</f>
        <v>Electricity Capacity Construction Subsidy</v>
      </c>
      <c r="C1255" s="293" t="str">
        <f t="shared" ref="C1255:C1258" si="77">C$1254</f>
        <v>GRA for Electricity Capacity Construction Subsidies</v>
      </c>
      <c r="D1255" t="s">
        <v>928</v>
      </c>
      <c r="F1255" t="s">
        <v>929</v>
      </c>
      <c r="H1255" s="20">
        <v>566</v>
      </c>
      <c r="I1255" s="294" t="str">
        <f t="shared" ref="I1255:I1258" si="78">I$1254</f>
        <v>Yes</v>
      </c>
      <c r="J1255" s="296" t="str">
        <f>IF(ISBLANK(INDEX('Policy Characteristics'!D:D,MATCH($C1255,'Policy Characteristics'!$C:$C,0))),"",INDEX('Policy Characteristics'!D:D,MATCH($C1255,'Policy Characteristics'!$C:$C,0)))</f>
        <v/>
      </c>
      <c r="K1255" s="293" t="str">
        <f>IF(ISBLANK(INDEX('Policy Characteristics'!E:E,MATCH($C1255,'Policy Characteristics'!$C:$C,0))),"",INDEX('Policy Characteristics'!E:E,MATCH($C1255,'Policy Characteristics'!$C:$C,0)))</f>
        <v>GRA elec cap const subsidy</v>
      </c>
      <c r="L1255" s="293">
        <f>IF(ISBLANK(INDEX('Policy Characteristics'!F:F,MATCH($C1255,'Policy Characteristics'!$C:$C,0))),"",INDEX('Policy Characteristics'!F:F,MATCH($C1255,'Policy Characteristics'!$C:$C,0)))</f>
        <v>0</v>
      </c>
      <c r="M1255" s="293">
        <f>IF(ISBLANK(INDEX('Policy Characteristics'!G:G,MATCH($C1255,'Policy Characteristics'!$C:$C,0))),"",INDEX('Policy Characteristics'!G:G,MATCH($C1255,'Policy Characteristics'!$C:$C,0)))</f>
        <v>10</v>
      </c>
      <c r="N1255" s="293">
        <f>IF(ISBLANK(INDEX('Policy Characteristics'!H:H,MATCH($C1255,'Policy Characteristics'!$C:$C,0))),"",INDEX('Policy Characteristics'!H:H,MATCH($C1255,'Policy Characteristics'!$C:$C,0)))</f>
        <v>1</v>
      </c>
      <c r="O1255" s="293" t="str">
        <f>IF(ISBLANK(INDEX('Policy Characteristics'!I:I,MATCH($C1255,'Policy Characteristics'!$C:$C,0))),"",INDEX('Policy Characteristics'!I:I,MATCH($C1255,'Policy Characteristics'!$C:$C,0)))</f>
        <v>weight</v>
      </c>
      <c r="P1255" s="293"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293" t="str">
        <f>IF(ISBLANK(INDEX('Policy Characteristics'!K:K,MATCH($C1255,'Policy Characteristics'!$C:$C,0))),"",INDEX('Policy Characteristics'!K:K,MATCH($C1255,'Policy Characteristics'!$C:$C,0)))</f>
        <v>io-model.html</v>
      </c>
      <c r="R1255" s="293" t="str">
        <f>IF(ISBLANK(INDEX('Policy Characteristics'!L:L,MATCH($C1255,'Policy Characteristics'!$C:$C,0))),"",INDEX('Policy Characteristics'!L:L,MATCH($C1255,'Policy Characteristics'!$C:$C,0)))</f>
        <v/>
      </c>
    </row>
    <row r="1256" spans="1:18" x14ac:dyDescent="0.25">
      <c r="A1256" s="293" t="str">
        <f>IF(ISBLANK(INDEX('Policy Characteristics'!A:A,MATCH($C1256,'Policy Characteristics'!$C:$C,0))),"",INDEX('Policy Characteristics'!A:A,MATCH($C1256,'Policy Characteristics'!$C:$C,0)))</f>
        <v>Government Revenue Accounting</v>
      </c>
      <c r="B1256" s="294" t="str">
        <f>IF(ISBLANK(INDEX('Policy Characteristics'!B:B,MATCH($C1256,'Policy Characteristics'!$C:$C,0))),"",INDEX('Policy Characteristics'!B:B,MATCH($C1256,'Policy Characteristics'!$C:$C,0)))</f>
        <v>Electricity Capacity Construction Subsidy</v>
      </c>
      <c r="C1256" s="293" t="str">
        <f t="shared" si="77"/>
        <v>GRA for Electricity Capacity Construction Subsidies</v>
      </c>
      <c r="D1256" t="s">
        <v>930</v>
      </c>
      <c r="F1256" t="s">
        <v>931</v>
      </c>
      <c r="H1256" s="20">
        <v>567</v>
      </c>
      <c r="I1256" s="294" t="str">
        <f t="shared" si="78"/>
        <v>Yes</v>
      </c>
      <c r="J1256" s="296" t="str">
        <f>IF(ISBLANK(INDEX('Policy Characteristics'!D:D,MATCH($C1256,'Policy Characteristics'!$C:$C,0))),"",INDEX('Policy Characteristics'!D:D,MATCH($C1256,'Policy Characteristics'!$C:$C,0)))</f>
        <v/>
      </c>
      <c r="K1256" s="293" t="str">
        <f>IF(ISBLANK(INDEX('Policy Characteristics'!E:E,MATCH($C1256,'Policy Characteristics'!$C:$C,0))),"",INDEX('Policy Characteristics'!E:E,MATCH($C1256,'Policy Characteristics'!$C:$C,0)))</f>
        <v>GRA elec cap const subsidy</v>
      </c>
      <c r="L1256" s="293">
        <f>IF(ISBLANK(INDEX('Policy Characteristics'!F:F,MATCH($C1256,'Policy Characteristics'!$C:$C,0))),"",INDEX('Policy Characteristics'!F:F,MATCH($C1256,'Policy Characteristics'!$C:$C,0)))</f>
        <v>0</v>
      </c>
      <c r="M1256" s="293">
        <f>IF(ISBLANK(INDEX('Policy Characteristics'!G:G,MATCH($C1256,'Policy Characteristics'!$C:$C,0))),"",INDEX('Policy Characteristics'!G:G,MATCH($C1256,'Policy Characteristics'!$C:$C,0)))</f>
        <v>10</v>
      </c>
      <c r="N1256" s="293">
        <f>IF(ISBLANK(INDEX('Policy Characteristics'!H:H,MATCH($C1256,'Policy Characteristics'!$C:$C,0))),"",INDEX('Policy Characteristics'!H:H,MATCH($C1256,'Policy Characteristics'!$C:$C,0)))</f>
        <v>1</v>
      </c>
      <c r="O1256" s="293" t="str">
        <f>IF(ISBLANK(INDEX('Policy Characteristics'!I:I,MATCH($C1256,'Policy Characteristics'!$C:$C,0))),"",INDEX('Policy Characteristics'!I:I,MATCH($C1256,'Policy Characteristics'!$C:$C,0)))</f>
        <v>weight</v>
      </c>
      <c r="P1256" s="293"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293" t="str">
        <f>IF(ISBLANK(INDEX('Policy Characteristics'!K:K,MATCH($C1256,'Policy Characteristics'!$C:$C,0))),"",INDEX('Policy Characteristics'!K:K,MATCH($C1256,'Policy Characteristics'!$C:$C,0)))</f>
        <v>io-model.html</v>
      </c>
      <c r="R1256" s="293" t="str">
        <f>IF(ISBLANK(INDEX('Policy Characteristics'!L:L,MATCH($C1256,'Policy Characteristics'!$C:$C,0))),"",INDEX('Policy Characteristics'!L:L,MATCH($C1256,'Policy Characteristics'!$C:$C,0)))</f>
        <v/>
      </c>
    </row>
    <row r="1257" spans="1:18" x14ac:dyDescent="0.25">
      <c r="A1257" s="293" t="str">
        <f>IF(ISBLANK(INDEX('Policy Characteristics'!A:A,MATCH($C1257,'Policy Characteristics'!$C:$C,0))),"",INDEX('Policy Characteristics'!A:A,MATCH($C1257,'Policy Characteristics'!$C:$C,0)))</f>
        <v>Government Revenue Accounting</v>
      </c>
      <c r="B1257" s="294" t="str">
        <f>IF(ISBLANK(INDEX('Policy Characteristics'!B:B,MATCH($C1257,'Policy Characteristics'!$C:$C,0))),"",INDEX('Policy Characteristics'!B:B,MATCH($C1257,'Policy Characteristics'!$C:$C,0)))</f>
        <v>Electricity Capacity Construction Subsidy</v>
      </c>
      <c r="C1257" s="293" t="str">
        <f t="shared" si="77"/>
        <v>GRA for Electricity Capacity Construction Subsidies</v>
      </c>
      <c r="D1257" t="s">
        <v>932</v>
      </c>
      <c r="F1257" t="s">
        <v>933</v>
      </c>
      <c r="H1257" s="20">
        <v>568</v>
      </c>
      <c r="I1257" s="294" t="str">
        <f t="shared" si="78"/>
        <v>Yes</v>
      </c>
      <c r="J1257" s="296" t="str">
        <f>IF(ISBLANK(INDEX('Policy Characteristics'!D:D,MATCH($C1257,'Policy Characteristics'!$C:$C,0))),"",INDEX('Policy Characteristics'!D:D,MATCH($C1257,'Policy Characteristics'!$C:$C,0)))</f>
        <v/>
      </c>
      <c r="K1257" s="293" t="str">
        <f>IF(ISBLANK(INDEX('Policy Characteristics'!E:E,MATCH($C1257,'Policy Characteristics'!$C:$C,0))),"",INDEX('Policy Characteristics'!E:E,MATCH($C1257,'Policy Characteristics'!$C:$C,0)))</f>
        <v>GRA elec cap const subsidy</v>
      </c>
      <c r="L1257" s="293">
        <f>IF(ISBLANK(INDEX('Policy Characteristics'!F:F,MATCH($C1257,'Policy Characteristics'!$C:$C,0))),"",INDEX('Policy Characteristics'!F:F,MATCH($C1257,'Policy Characteristics'!$C:$C,0)))</f>
        <v>0</v>
      </c>
      <c r="M1257" s="293">
        <f>IF(ISBLANK(INDEX('Policy Characteristics'!G:G,MATCH($C1257,'Policy Characteristics'!$C:$C,0))),"",INDEX('Policy Characteristics'!G:G,MATCH($C1257,'Policy Characteristics'!$C:$C,0)))</f>
        <v>10</v>
      </c>
      <c r="N1257" s="293">
        <f>IF(ISBLANK(INDEX('Policy Characteristics'!H:H,MATCH($C1257,'Policy Characteristics'!$C:$C,0))),"",INDEX('Policy Characteristics'!H:H,MATCH($C1257,'Policy Characteristics'!$C:$C,0)))</f>
        <v>1</v>
      </c>
      <c r="O1257" s="293" t="str">
        <f>IF(ISBLANK(INDEX('Policy Characteristics'!I:I,MATCH($C1257,'Policy Characteristics'!$C:$C,0))),"",INDEX('Policy Characteristics'!I:I,MATCH($C1257,'Policy Characteristics'!$C:$C,0)))</f>
        <v>weight</v>
      </c>
      <c r="P1257" s="293"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293" t="str">
        <f>IF(ISBLANK(INDEX('Policy Characteristics'!K:K,MATCH($C1257,'Policy Characteristics'!$C:$C,0))),"",INDEX('Policy Characteristics'!K:K,MATCH($C1257,'Policy Characteristics'!$C:$C,0)))</f>
        <v>io-model.html</v>
      </c>
      <c r="R1257" s="293" t="str">
        <f>IF(ISBLANK(INDEX('Policy Characteristics'!L:L,MATCH($C1257,'Policy Characteristics'!$C:$C,0))),"",INDEX('Policy Characteristics'!L:L,MATCH($C1257,'Policy Characteristics'!$C:$C,0)))</f>
        <v/>
      </c>
    </row>
    <row r="1258" spans="1:18" x14ac:dyDescent="0.25">
      <c r="A1258" s="293" t="str">
        <f>IF(ISBLANK(INDEX('Policy Characteristics'!A:A,MATCH($C1258,'Policy Characteristics'!$C:$C,0))),"",INDEX('Policy Characteristics'!A:A,MATCH($C1258,'Policy Characteristics'!$C:$C,0)))</f>
        <v>Government Revenue Accounting</v>
      </c>
      <c r="B1258" s="294" t="str">
        <f>IF(ISBLANK(INDEX('Policy Characteristics'!B:B,MATCH($C1258,'Policy Characteristics'!$C:$C,0))),"",INDEX('Policy Characteristics'!B:B,MATCH($C1258,'Policy Characteristics'!$C:$C,0)))</f>
        <v>Electricity Capacity Construction Subsidy</v>
      </c>
      <c r="C1258" s="293" t="str">
        <f t="shared" si="77"/>
        <v>GRA for Electricity Capacity Construction Subsidies</v>
      </c>
      <c r="D1258" t="s">
        <v>934</v>
      </c>
      <c r="F1258" t="s">
        <v>935</v>
      </c>
      <c r="H1258" s="20">
        <v>569</v>
      </c>
      <c r="I1258" s="294" t="str">
        <f t="shared" si="78"/>
        <v>Yes</v>
      </c>
      <c r="J1258" s="296" t="str">
        <f>IF(ISBLANK(INDEX('Policy Characteristics'!D:D,MATCH($C1258,'Policy Characteristics'!$C:$C,0))),"",INDEX('Policy Characteristics'!D:D,MATCH($C1258,'Policy Characteristics'!$C:$C,0)))</f>
        <v/>
      </c>
      <c r="K1258" s="293" t="str">
        <f>IF(ISBLANK(INDEX('Policy Characteristics'!E:E,MATCH($C1258,'Policy Characteristics'!$C:$C,0))),"",INDEX('Policy Characteristics'!E:E,MATCH($C1258,'Policy Characteristics'!$C:$C,0)))</f>
        <v>GRA elec cap const subsidy</v>
      </c>
      <c r="L1258" s="293">
        <f>IF(ISBLANK(INDEX('Policy Characteristics'!F:F,MATCH($C1258,'Policy Characteristics'!$C:$C,0))),"",INDEX('Policy Characteristics'!F:F,MATCH($C1258,'Policy Characteristics'!$C:$C,0)))</f>
        <v>0</v>
      </c>
      <c r="M1258" s="293">
        <f>IF(ISBLANK(INDEX('Policy Characteristics'!G:G,MATCH($C1258,'Policy Characteristics'!$C:$C,0))),"",INDEX('Policy Characteristics'!G:G,MATCH($C1258,'Policy Characteristics'!$C:$C,0)))</f>
        <v>10</v>
      </c>
      <c r="N1258" s="293">
        <f>IF(ISBLANK(INDEX('Policy Characteristics'!H:H,MATCH($C1258,'Policy Characteristics'!$C:$C,0))),"",INDEX('Policy Characteristics'!H:H,MATCH($C1258,'Policy Characteristics'!$C:$C,0)))</f>
        <v>1</v>
      </c>
      <c r="O1258" s="293" t="str">
        <f>IF(ISBLANK(INDEX('Policy Characteristics'!I:I,MATCH($C1258,'Policy Characteristics'!$C:$C,0))),"",INDEX('Policy Characteristics'!I:I,MATCH($C1258,'Policy Characteristics'!$C:$C,0)))</f>
        <v>weight</v>
      </c>
      <c r="P1258" s="293"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293" t="str">
        <f>IF(ISBLANK(INDEX('Policy Characteristics'!K:K,MATCH($C1258,'Policy Characteristics'!$C:$C,0))),"",INDEX('Policy Characteristics'!K:K,MATCH($C1258,'Policy Characteristics'!$C:$C,0)))</f>
        <v>io-model.html</v>
      </c>
      <c r="R1258" s="293" t="str">
        <f>IF(ISBLANK(INDEX('Policy Characteristics'!L:L,MATCH($C1258,'Policy Characteristics'!$C:$C,0))),"",INDEX('Policy Characteristics'!L:L,MATCH($C1258,'Policy Characteristics'!$C:$C,0)))</f>
        <v/>
      </c>
    </row>
    <row r="1259" spans="1:18" x14ac:dyDescent="0.25">
      <c r="A1259" s="293" t="str">
        <f>IF(ISBLANK(INDEX('Policy Characteristics'!A:A,MATCH($C1259,'Policy Characteristics'!$C:$C,0))),"",INDEX('Policy Characteristics'!A:A,MATCH($C1259,'Policy Characteristics'!$C:$C,0)))</f>
        <v>Government Revenue Accounting</v>
      </c>
      <c r="B1259" s="294" t="str">
        <f>IF(ISBLANK(INDEX('Policy Characteristics'!B:B,MATCH($C1259,'Policy Characteristics'!$C:$C,0))),"",INDEX('Policy Characteristics'!B:B,MATCH($C1259,'Policy Characteristics'!$C:$C,0)))</f>
        <v>Distributed Solar Subsidy</v>
      </c>
      <c r="C1259" t="s">
        <v>621</v>
      </c>
      <c r="D1259" t="s">
        <v>926</v>
      </c>
      <c r="F1259" t="s">
        <v>927</v>
      </c>
      <c r="H1259" s="20">
        <v>570</v>
      </c>
      <c r="I1259" s="301" t="s">
        <v>650</v>
      </c>
      <c r="J1259" s="296" t="str">
        <f>IF(ISBLANK(INDEX('Policy Characteristics'!D:D,MATCH($C1259,'Policy Characteristics'!$C:$C,0))),"",INDEX('Policy Characteristics'!D:D,MATCH($C1259,'Policy Characteristics'!$C:$C,0)))</f>
        <v/>
      </c>
      <c r="K1259" s="293" t="str">
        <f>IF(ISBLANK(INDEX('Policy Characteristics'!E:E,MATCH($C1259,'Policy Characteristics'!$C:$C,0))),"",INDEX('Policy Characteristics'!E:E,MATCH($C1259,'Policy Characteristics'!$C:$C,0)))</f>
        <v>GRA dist solar subsidy</v>
      </c>
      <c r="L1259" s="293">
        <f>IF(ISBLANK(INDEX('Policy Characteristics'!F:F,MATCH($C1259,'Policy Characteristics'!$C:$C,0))),"",INDEX('Policy Characteristics'!F:F,MATCH($C1259,'Policy Characteristics'!$C:$C,0)))</f>
        <v>0</v>
      </c>
      <c r="M1259" s="293">
        <f>IF(ISBLANK(INDEX('Policy Characteristics'!G:G,MATCH($C1259,'Policy Characteristics'!$C:$C,0))),"",INDEX('Policy Characteristics'!G:G,MATCH($C1259,'Policy Characteristics'!$C:$C,0)))</f>
        <v>10</v>
      </c>
      <c r="N1259" s="293">
        <f>IF(ISBLANK(INDEX('Policy Characteristics'!H:H,MATCH($C1259,'Policy Characteristics'!$C:$C,0))),"",INDEX('Policy Characteristics'!H:H,MATCH($C1259,'Policy Characteristics'!$C:$C,0)))</f>
        <v>1</v>
      </c>
      <c r="O1259" s="293" t="str">
        <f>IF(ISBLANK(INDEX('Policy Characteristics'!I:I,MATCH($C1259,'Policy Characteristics'!$C:$C,0))),"",INDEX('Policy Characteristics'!I:I,MATCH($C1259,'Policy Characteristics'!$C:$C,0)))</f>
        <v>weight</v>
      </c>
      <c r="P1259" s="293"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293" t="str">
        <f>IF(ISBLANK(INDEX('Policy Characteristics'!K:K,MATCH($C1259,'Policy Characteristics'!$C:$C,0))),"",INDEX('Policy Characteristics'!K:K,MATCH($C1259,'Policy Characteristics'!$C:$C,0)))</f>
        <v>io-model.html</v>
      </c>
      <c r="R1259" s="293" t="str">
        <f>IF(ISBLANK(INDEX('Policy Characteristics'!L:L,MATCH($C1259,'Policy Characteristics'!$C:$C,0))),"",INDEX('Policy Characteristics'!L:L,MATCH($C1259,'Policy Characteristics'!$C:$C,0)))</f>
        <v/>
      </c>
    </row>
    <row r="1260" spans="1:18" x14ac:dyDescent="0.25">
      <c r="A1260" s="293" t="str">
        <f>IF(ISBLANK(INDEX('Policy Characteristics'!A:A,MATCH($C1260,'Policy Characteristics'!$C:$C,0))),"",INDEX('Policy Characteristics'!A:A,MATCH($C1260,'Policy Characteristics'!$C:$C,0)))</f>
        <v>Government Revenue Accounting</v>
      </c>
      <c r="B1260" s="294" t="str">
        <f>IF(ISBLANK(INDEX('Policy Characteristics'!B:B,MATCH($C1260,'Policy Characteristics'!$C:$C,0))),"",INDEX('Policy Characteristics'!B:B,MATCH($C1260,'Policy Characteristics'!$C:$C,0)))</f>
        <v>Distributed Solar Subsidy</v>
      </c>
      <c r="C1260" s="293" t="str">
        <f t="shared" ref="C1260:C1263" si="79">C$1259</f>
        <v>GRA for Distributed Solar Subsidy</v>
      </c>
      <c r="D1260" t="s">
        <v>928</v>
      </c>
      <c r="F1260" t="s">
        <v>929</v>
      </c>
      <c r="H1260" s="20">
        <v>571</v>
      </c>
      <c r="I1260" s="294" t="str">
        <f t="shared" ref="I1260:I1263" si="80">I$1259</f>
        <v>Yes</v>
      </c>
      <c r="J1260" s="296" t="str">
        <f>IF(ISBLANK(INDEX('Policy Characteristics'!D:D,MATCH($C1260,'Policy Characteristics'!$C:$C,0))),"",INDEX('Policy Characteristics'!D:D,MATCH($C1260,'Policy Characteristics'!$C:$C,0)))</f>
        <v/>
      </c>
      <c r="K1260" s="293" t="str">
        <f>IF(ISBLANK(INDEX('Policy Characteristics'!E:E,MATCH($C1260,'Policy Characteristics'!$C:$C,0))),"",INDEX('Policy Characteristics'!E:E,MATCH($C1260,'Policy Characteristics'!$C:$C,0)))</f>
        <v>GRA dist solar subsidy</v>
      </c>
      <c r="L1260" s="293">
        <f>IF(ISBLANK(INDEX('Policy Characteristics'!F:F,MATCH($C1260,'Policy Characteristics'!$C:$C,0))),"",INDEX('Policy Characteristics'!F:F,MATCH($C1260,'Policy Characteristics'!$C:$C,0)))</f>
        <v>0</v>
      </c>
      <c r="M1260" s="293">
        <f>IF(ISBLANK(INDEX('Policy Characteristics'!G:G,MATCH($C1260,'Policy Characteristics'!$C:$C,0))),"",INDEX('Policy Characteristics'!G:G,MATCH($C1260,'Policy Characteristics'!$C:$C,0)))</f>
        <v>10</v>
      </c>
      <c r="N1260" s="293">
        <f>IF(ISBLANK(INDEX('Policy Characteristics'!H:H,MATCH($C1260,'Policy Characteristics'!$C:$C,0))),"",INDEX('Policy Characteristics'!H:H,MATCH($C1260,'Policy Characteristics'!$C:$C,0)))</f>
        <v>1</v>
      </c>
      <c r="O1260" s="293" t="str">
        <f>IF(ISBLANK(INDEX('Policy Characteristics'!I:I,MATCH($C1260,'Policy Characteristics'!$C:$C,0))),"",INDEX('Policy Characteristics'!I:I,MATCH($C1260,'Policy Characteristics'!$C:$C,0)))</f>
        <v>weight</v>
      </c>
      <c r="P1260" s="293"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293" t="str">
        <f>IF(ISBLANK(INDEX('Policy Characteristics'!K:K,MATCH($C1260,'Policy Characteristics'!$C:$C,0))),"",INDEX('Policy Characteristics'!K:K,MATCH($C1260,'Policy Characteristics'!$C:$C,0)))</f>
        <v>io-model.html</v>
      </c>
      <c r="R1260" s="293" t="str">
        <f>IF(ISBLANK(INDEX('Policy Characteristics'!L:L,MATCH($C1260,'Policy Characteristics'!$C:$C,0))),"",INDEX('Policy Characteristics'!L:L,MATCH($C1260,'Policy Characteristics'!$C:$C,0)))</f>
        <v/>
      </c>
    </row>
    <row r="1261" spans="1:18" x14ac:dyDescent="0.25">
      <c r="A1261" s="293" t="str">
        <f>IF(ISBLANK(INDEX('Policy Characteristics'!A:A,MATCH($C1261,'Policy Characteristics'!$C:$C,0))),"",INDEX('Policy Characteristics'!A:A,MATCH($C1261,'Policy Characteristics'!$C:$C,0)))</f>
        <v>Government Revenue Accounting</v>
      </c>
      <c r="B1261" s="294" t="str">
        <f>IF(ISBLANK(INDEX('Policy Characteristics'!B:B,MATCH($C1261,'Policy Characteristics'!$C:$C,0))),"",INDEX('Policy Characteristics'!B:B,MATCH($C1261,'Policy Characteristics'!$C:$C,0)))</f>
        <v>Distributed Solar Subsidy</v>
      </c>
      <c r="C1261" s="293" t="str">
        <f t="shared" si="79"/>
        <v>GRA for Distributed Solar Subsidy</v>
      </c>
      <c r="D1261" t="s">
        <v>930</v>
      </c>
      <c r="F1261" t="s">
        <v>931</v>
      </c>
      <c r="H1261" s="20">
        <v>572</v>
      </c>
      <c r="I1261" s="294" t="str">
        <f t="shared" si="80"/>
        <v>Yes</v>
      </c>
      <c r="J1261" s="296" t="str">
        <f>IF(ISBLANK(INDEX('Policy Characteristics'!D:D,MATCH($C1261,'Policy Characteristics'!$C:$C,0))),"",INDEX('Policy Characteristics'!D:D,MATCH($C1261,'Policy Characteristics'!$C:$C,0)))</f>
        <v/>
      </c>
      <c r="K1261" s="293" t="str">
        <f>IF(ISBLANK(INDEX('Policy Characteristics'!E:E,MATCH($C1261,'Policy Characteristics'!$C:$C,0))),"",INDEX('Policy Characteristics'!E:E,MATCH($C1261,'Policy Characteristics'!$C:$C,0)))</f>
        <v>GRA dist solar subsidy</v>
      </c>
      <c r="L1261" s="293">
        <f>IF(ISBLANK(INDEX('Policy Characteristics'!F:F,MATCH($C1261,'Policy Characteristics'!$C:$C,0))),"",INDEX('Policy Characteristics'!F:F,MATCH($C1261,'Policy Characteristics'!$C:$C,0)))</f>
        <v>0</v>
      </c>
      <c r="M1261" s="293">
        <f>IF(ISBLANK(INDEX('Policy Characteristics'!G:G,MATCH($C1261,'Policy Characteristics'!$C:$C,0))),"",INDEX('Policy Characteristics'!G:G,MATCH($C1261,'Policy Characteristics'!$C:$C,0)))</f>
        <v>10</v>
      </c>
      <c r="N1261" s="293">
        <f>IF(ISBLANK(INDEX('Policy Characteristics'!H:H,MATCH($C1261,'Policy Characteristics'!$C:$C,0))),"",INDEX('Policy Characteristics'!H:H,MATCH($C1261,'Policy Characteristics'!$C:$C,0)))</f>
        <v>1</v>
      </c>
      <c r="O1261" s="293" t="str">
        <f>IF(ISBLANK(INDEX('Policy Characteristics'!I:I,MATCH($C1261,'Policy Characteristics'!$C:$C,0))),"",INDEX('Policy Characteristics'!I:I,MATCH($C1261,'Policy Characteristics'!$C:$C,0)))</f>
        <v>weight</v>
      </c>
      <c r="P1261" s="293"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293" t="str">
        <f>IF(ISBLANK(INDEX('Policy Characteristics'!K:K,MATCH($C1261,'Policy Characteristics'!$C:$C,0))),"",INDEX('Policy Characteristics'!K:K,MATCH($C1261,'Policy Characteristics'!$C:$C,0)))</f>
        <v>io-model.html</v>
      </c>
      <c r="R1261" s="293" t="str">
        <f>IF(ISBLANK(INDEX('Policy Characteristics'!L:L,MATCH($C1261,'Policy Characteristics'!$C:$C,0))),"",INDEX('Policy Characteristics'!L:L,MATCH($C1261,'Policy Characteristics'!$C:$C,0)))</f>
        <v/>
      </c>
    </row>
    <row r="1262" spans="1:18" x14ac:dyDescent="0.25">
      <c r="A1262" s="293" t="str">
        <f>IF(ISBLANK(INDEX('Policy Characteristics'!A:A,MATCH($C1262,'Policy Characteristics'!$C:$C,0))),"",INDEX('Policy Characteristics'!A:A,MATCH($C1262,'Policy Characteristics'!$C:$C,0)))</f>
        <v>Government Revenue Accounting</v>
      </c>
      <c r="B1262" s="294" t="str">
        <f>IF(ISBLANK(INDEX('Policy Characteristics'!B:B,MATCH($C1262,'Policy Characteristics'!$C:$C,0))),"",INDEX('Policy Characteristics'!B:B,MATCH($C1262,'Policy Characteristics'!$C:$C,0)))</f>
        <v>Distributed Solar Subsidy</v>
      </c>
      <c r="C1262" s="293" t="str">
        <f t="shared" si="79"/>
        <v>GRA for Distributed Solar Subsidy</v>
      </c>
      <c r="D1262" t="s">
        <v>932</v>
      </c>
      <c r="F1262" t="s">
        <v>933</v>
      </c>
      <c r="H1262" s="20">
        <v>573</v>
      </c>
      <c r="I1262" s="294" t="str">
        <f t="shared" si="80"/>
        <v>Yes</v>
      </c>
      <c r="J1262" s="296" t="str">
        <f>IF(ISBLANK(INDEX('Policy Characteristics'!D:D,MATCH($C1262,'Policy Characteristics'!$C:$C,0))),"",INDEX('Policy Characteristics'!D:D,MATCH($C1262,'Policy Characteristics'!$C:$C,0)))</f>
        <v/>
      </c>
      <c r="K1262" s="293" t="str">
        <f>IF(ISBLANK(INDEX('Policy Characteristics'!E:E,MATCH($C1262,'Policy Characteristics'!$C:$C,0))),"",INDEX('Policy Characteristics'!E:E,MATCH($C1262,'Policy Characteristics'!$C:$C,0)))</f>
        <v>GRA dist solar subsidy</v>
      </c>
      <c r="L1262" s="293">
        <f>IF(ISBLANK(INDEX('Policy Characteristics'!F:F,MATCH($C1262,'Policy Characteristics'!$C:$C,0))),"",INDEX('Policy Characteristics'!F:F,MATCH($C1262,'Policy Characteristics'!$C:$C,0)))</f>
        <v>0</v>
      </c>
      <c r="M1262" s="293">
        <f>IF(ISBLANK(INDEX('Policy Characteristics'!G:G,MATCH($C1262,'Policy Characteristics'!$C:$C,0))),"",INDEX('Policy Characteristics'!G:G,MATCH($C1262,'Policy Characteristics'!$C:$C,0)))</f>
        <v>10</v>
      </c>
      <c r="N1262" s="293">
        <f>IF(ISBLANK(INDEX('Policy Characteristics'!H:H,MATCH($C1262,'Policy Characteristics'!$C:$C,0))),"",INDEX('Policy Characteristics'!H:H,MATCH($C1262,'Policy Characteristics'!$C:$C,0)))</f>
        <v>1</v>
      </c>
      <c r="O1262" s="293" t="str">
        <f>IF(ISBLANK(INDEX('Policy Characteristics'!I:I,MATCH($C1262,'Policy Characteristics'!$C:$C,0))),"",INDEX('Policy Characteristics'!I:I,MATCH($C1262,'Policy Characteristics'!$C:$C,0)))</f>
        <v>weight</v>
      </c>
      <c r="P1262" s="293"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293" t="str">
        <f>IF(ISBLANK(INDEX('Policy Characteristics'!K:K,MATCH($C1262,'Policy Characteristics'!$C:$C,0))),"",INDEX('Policy Characteristics'!K:K,MATCH($C1262,'Policy Characteristics'!$C:$C,0)))</f>
        <v>io-model.html</v>
      </c>
      <c r="R1262" s="293" t="str">
        <f>IF(ISBLANK(INDEX('Policy Characteristics'!L:L,MATCH($C1262,'Policy Characteristics'!$C:$C,0))),"",INDEX('Policy Characteristics'!L:L,MATCH($C1262,'Policy Characteristics'!$C:$C,0)))</f>
        <v/>
      </c>
    </row>
    <row r="1263" spans="1:18" x14ac:dyDescent="0.25">
      <c r="A1263" s="293" t="str">
        <f>IF(ISBLANK(INDEX('Policy Characteristics'!A:A,MATCH($C1263,'Policy Characteristics'!$C:$C,0))),"",INDEX('Policy Characteristics'!A:A,MATCH($C1263,'Policy Characteristics'!$C:$C,0)))</f>
        <v>Government Revenue Accounting</v>
      </c>
      <c r="B1263" s="294" t="str">
        <f>IF(ISBLANK(INDEX('Policy Characteristics'!B:B,MATCH($C1263,'Policy Characteristics'!$C:$C,0))),"",INDEX('Policy Characteristics'!B:B,MATCH($C1263,'Policy Characteristics'!$C:$C,0)))</f>
        <v>Distributed Solar Subsidy</v>
      </c>
      <c r="C1263" s="293" t="str">
        <f t="shared" si="79"/>
        <v>GRA for Distributed Solar Subsidy</v>
      </c>
      <c r="D1263" t="s">
        <v>934</v>
      </c>
      <c r="F1263" t="s">
        <v>935</v>
      </c>
      <c r="H1263" s="20">
        <v>574</v>
      </c>
      <c r="I1263" s="294" t="str">
        <f t="shared" si="80"/>
        <v>Yes</v>
      </c>
      <c r="J1263" s="296" t="str">
        <f>IF(ISBLANK(INDEX('Policy Characteristics'!D:D,MATCH($C1263,'Policy Characteristics'!$C:$C,0))),"",INDEX('Policy Characteristics'!D:D,MATCH($C1263,'Policy Characteristics'!$C:$C,0)))</f>
        <v/>
      </c>
      <c r="K1263" s="293" t="str">
        <f>IF(ISBLANK(INDEX('Policy Characteristics'!E:E,MATCH($C1263,'Policy Characteristics'!$C:$C,0))),"",INDEX('Policy Characteristics'!E:E,MATCH($C1263,'Policy Characteristics'!$C:$C,0)))</f>
        <v>GRA dist solar subsidy</v>
      </c>
      <c r="L1263" s="293">
        <f>IF(ISBLANK(INDEX('Policy Characteristics'!F:F,MATCH($C1263,'Policy Characteristics'!$C:$C,0))),"",INDEX('Policy Characteristics'!F:F,MATCH($C1263,'Policy Characteristics'!$C:$C,0)))</f>
        <v>0</v>
      </c>
      <c r="M1263" s="293">
        <f>IF(ISBLANK(INDEX('Policy Characteristics'!G:G,MATCH($C1263,'Policy Characteristics'!$C:$C,0))),"",INDEX('Policy Characteristics'!G:G,MATCH($C1263,'Policy Characteristics'!$C:$C,0)))</f>
        <v>10</v>
      </c>
      <c r="N1263" s="293">
        <f>IF(ISBLANK(INDEX('Policy Characteristics'!H:H,MATCH($C1263,'Policy Characteristics'!$C:$C,0))),"",INDEX('Policy Characteristics'!H:H,MATCH($C1263,'Policy Characteristics'!$C:$C,0)))</f>
        <v>1</v>
      </c>
      <c r="O1263" s="293" t="str">
        <f>IF(ISBLANK(INDEX('Policy Characteristics'!I:I,MATCH($C1263,'Policy Characteristics'!$C:$C,0))),"",INDEX('Policy Characteristics'!I:I,MATCH($C1263,'Policy Characteristics'!$C:$C,0)))</f>
        <v>weight</v>
      </c>
      <c r="P1263" s="293"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293" t="str">
        <f>IF(ISBLANK(INDEX('Policy Characteristics'!K:K,MATCH($C1263,'Policy Characteristics'!$C:$C,0))),"",INDEX('Policy Characteristics'!K:K,MATCH($C1263,'Policy Characteristics'!$C:$C,0)))</f>
        <v>io-model.html</v>
      </c>
      <c r="R1263" s="293" t="str">
        <f>IF(ISBLANK(INDEX('Policy Characteristics'!L:L,MATCH($C1263,'Policy Characteristics'!$C:$C,0))),"",INDEX('Policy Characteristics'!L:L,MATCH($C1263,'Policy Characteristics'!$C:$C,0)))</f>
        <v/>
      </c>
    </row>
    <row r="1264" spans="1:18" x14ac:dyDescent="0.25">
      <c r="A1264" s="293" t="str">
        <f>IF(ISBLANK(INDEX('Policy Characteristics'!A:A,MATCH($C1264,'Policy Characteristics'!$C:$C,0))),"",INDEX('Policy Characteristics'!A:A,MATCH($C1264,'Policy Characteristics'!$C:$C,0)))</f>
        <v>Government Revenue Accounting</v>
      </c>
      <c r="B1264" s="294" t="str">
        <f>IF(ISBLANK(INDEX('Policy Characteristics'!B:B,MATCH($C1264,'Policy Characteristics'!$C:$C,0))),"",INDEX('Policy Characteristics'!B:B,MATCH($C1264,'Policy Characteristics'!$C:$C,0)))</f>
        <v>Fuel Subsidy</v>
      </c>
      <c r="C1264" t="s">
        <v>624</v>
      </c>
      <c r="D1264" t="s">
        <v>926</v>
      </c>
      <c r="F1264" t="s">
        <v>927</v>
      </c>
      <c r="H1264" s="20">
        <v>575</v>
      </c>
      <c r="I1264" s="301" t="s">
        <v>650</v>
      </c>
      <c r="J1264" s="296" t="str">
        <f>IF(ISBLANK(INDEX('Policy Characteristics'!D:D,MATCH($C1264,'Policy Characteristics'!$C:$C,0))),"",INDEX('Policy Characteristics'!D:D,MATCH($C1264,'Policy Characteristics'!$C:$C,0)))</f>
        <v/>
      </c>
      <c r="K1264" s="293" t="str">
        <f>IF(ISBLANK(INDEX('Policy Characteristics'!E:E,MATCH($C1264,'Policy Characteristics'!$C:$C,0))),"",INDEX('Policy Characteristics'!E:E,MATCH($C1264,'Policy Characteristics'!$C:$C,0)))</f>
        <v>GRA fuel subsidy</v>
      </c>
      <c r="L1264" s="293">
        <f>IF(ISBLANK(INDEX('Policy Characteristics'!F:F,MATCH($C1264,'Policy Characteristics'!$C:$C,0))),"",INDEX('Policy Characteristics'!F:F,MATCH($C1264,'Policy Characteristics'!$C:$C,0)))</f>
        <v>0</v>
      </c>
      <c r="M1264" s="293">
        <f>IF(ISBLANK(INDEX('Policy Characteristics'!G:G,MATCH($C1264,'Policy Characteristics'!$C:$C,0))),"",INDEX('Policy Characteristics'!G:G,MATCH($C1264,'Policy Characteristics'!$C:$C,0)))</f>
        <v>10</v>
      </c>
      <c r="N1264" s="293">
        <f>IF(ISBLANK(INDEX('Policy Characteristics'!H:H,MATCH($C1264,'Policy Characteristics'!$C:$C,0))),"",INDEX('Policy Characteristics'!H:H,MATCH($C1264,'Policy Characteristics'!$C:$C,0)))</f>
        <v>1</v>
      </c>
      <c r="O1264" s="293" t="str">
        <f>IF(ISBLANK(INDEX('Policy Characteristics'!I:I,MATCH($C1264,'Policy Characteristics'!$C:$C,0))),"",INDEX('Policy Characteristics'!I:I,MATCH($C1264,'Policy Characteristics'!$C:$C,0)))</f>
        <v>weight</v>
      </c>
      <c r="P1264" s="293"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293" t="str">
        <f>IF(ISBLANK(INDEX('Policy Characteristics'!K:K,MATCH($C1264,'Policy Characteristics'!$C:$C,0))),"",INDEX('Policy Characteristics'!K:K,MATCH($C1264,'Policy Characteristics'!$C:$C,0)))</f>
        <v>io-model.html</v>
      </c>
      <c r="R1264" s="293" t="str">
        <f>IF(ISBLANK(INDEX('Policy Characteristics'!L:L,MATCH($C1264,'Policy Characteristics'!$C:$C,0))),"",INDEX('Policy Characteristics'!L:L,MATCH($C1264,'Policy Characteristics'!$C:$C,0)))</f>
        <v/>
      </c>
    </row>
    <row r="1265" spans="1:18" x14ac:dyDescent="0.25">
      <c r="A1265" s="293" t="str">
        <f>IF(ISBLANK(INDEX('Policy Characteristics'!A:A,MATCH($C1265,'Policy Characteristics'!$C:$C,0))),"",INDEX('Policy Characteristics'!A:A,MATCH($C1265,'Policy Characteristics'!$C:$C,0)))</f>
        <v>Government Revenue Accounting</v>
      </c>
      <c r="B1265" s="294" t="str">
        <f>IF(ISBLANK(INDEX('Policy Characteristics'!B:B,MATCH($C1265,'Policy Characteristics'!$C:$C,0))),"",INDEX('Policy Characteristics'!B:B,MATCH($C1265,'Policy Characteristics'!$C:$C,0)))</f>
        <v>Fuel Subsidy</v>
      </c>
      <c r="C1265" s="293" t="str">
        <f t="shared" ref="C1265:C1268" si="81">C$1264</f>
        <v>GRA for Fuel Subsidies</v>
      </c>
      <c r="D1265" t="s">
        <v>928</v>
      </c>
      <c r="F1265" t="s">
        <v>929</v>
      </c>
      <c r="H1265" s="20">
        <v>576</v>
      </c>
      <c r="I1265" s="294" t="str">
        <f t="shared" ref="I1265:I1268" si="82">I$1264</f>
        <v>Yes</v>
      </c>
      <c r="J1265" s="296" t="str">
        <f>IF(ISBLANK(INDEX('Policy Characteristics'!D:D,MATCH($C1265,'Policy Characteristics'!$C:$C,0))),"",INDEX('Policy Characteristics'!D:D,MATCH($C1265,'Policy Characteristics'!$C:$C,0)))</f>
        <v/>
      </c>
      <c r="K1265" s="293" t="str">
        <f>IF(ISBLANK(INDEX('Policy Characteristics'!E:E,MATCH($C1265,'Policy Characteristics'!$C:$C,0))),"",INDEX('Policy Characteristics'!E:E,MATCH($C1265,'Policy Characteristics'!$C:$C,0)))</f>
        <v>GRA fuel subsidy</v>
      </c>
      <c r="L1265" s="293">
        <f>IF(ISBLANK(INDEX('Policy Characteristics'!F:F,MATCH($C1265,'Policy Characteristics'!$C:$C,0))),"",INDEX('Policy Characteristics'!F:F,MATCH($C1265,'Policy Characteristics'!$C:$C,0)))</f>
        <v>0</v>
      </c>
      <c r="M1265" s="293">
        <f>IF(ISBLANK(INDEX('Policy Characteristics'!G:G,MATCH($C1265,'Policy Characteristics'!$C:$C,0))),"",INDEX('Policy Characteristics'!G:G,MATCH($C1265,'Policy Characteristics'!$C:$C,0)))</f>
        <v>10</v>
      </c>
      <c r="N1265" s="293">
        <f>IF(ISBLANK(INDEX('Policy Characteristics'!H:H,MATCH($C1265,'Policy Characteristics'!$C:$C,0))),"",INDEX('Policy Characteristics'!H:H,MATCH($C1265,'Policy Characteristics'!$C:$C,0)))</f>
        <v>1</v>
      </c>
      <c r="O1265" s="293" t="str">
        <f>IF(ISBLANK(INDEX('Policy Characteristics'!I:I,MATCH($C1265,'Policy Characteristics'!$C:$C,0))),"",INDEX('Policy Characteristics'!I:I,MATCH($C1265,'Policy Characteristics'!$C:$C,0)))</f>
        <v>weight</v>
      </c>
      <c r="P1265" s="293"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293" t="str">
        <f>IF(ISBLANK(INDEX('Policy Characteristics'!K:K,MATCH($C1265,'Policy Characteristics'!$C:$C,0))),"",INDEX('Policy Characteristics'!K:K,MATCH($C1265,'Policy Characteristics'!$C:$C,0)))</f>
        <v>io-model.html</v>
      </c>
      <c r="R1265" s="293" t="str">
        <f>IF(ISBLANK(INDEX('Policy Characteristics'!L:L,MATCH($C1265,'Policy Characteristics'!$C:$C,0))),"",INDEX('Policy Characteristics'!L:L,MATCH($C1265,'Policy Characteristics'!$C:$C,0)))</f>
        <v/>
      </c>
    </row>
    <row r="1266" spans="1:18" x14ac:dyDescent="0.25">
      <c r="A1266" s="293" t="str">
        <f>IF(ISBLANK(INDEX('Policy Characteristics'!A:A,MATCH($C1266,'Policy Characteristics'!$C:$C,0))),"",INDEX('Policy Characteristics'!A:A,MATCH($C1266,'Policy Characteristics'!$C:$C,0)))</f>
        <v>Government Revenue Accounting</v>
      </c>
      <c r="B1266" s="294" t="str">
        <f>IF(ISBLANK(INDEX('Policy Characteristics'!B:B,MATCH($C1266,'Policy Characteristics'!$C:$C,0))),"",INDEX('Policy Characteristics'!B:B,MATCH($C1266,'Policy Characteristics'!$C:$C,0)))</f>
        <v>Fuel Subsidy</v>
      </c>
      <c r="C1266" s="293" t="str">
        <f t="shared" si="81"/>
        <v>GRA for Fuel Subsidies</v>
      </c>
      <c r="D1266" t="s">
        <v>930</v>
      </c>
      <c r="F1266" t="s">
        <v>931</v>
      </c>
      <c r="H1266" s="20">
        <v>577</v>
      </c>
      <c r="I1266" s="294" t="str">
        <f t="shared" si="82"/>
        <v>Yes</v>
      </c>
      <c r="J1266" s="296" t="str">
        <f>IF(ISBLANK(INDEX('Policy Characteristics'!D:D,MATCH($C1266,'Policy Characteristics'!$C:$C,0))),"",INDEX('Policy Characteristics'!D:D,MATCH($C1266,'Policy Characteristics'!$C:$C,0)))</f>
        <v/>
      </c>
      <c r="K1266" s="293" t="str">
        <f>IF(ISBLANK(INDEX('Policy Characteristics'!E:E,MATCH($C1266,'Policy Characteristics'!$C:$C,0))),"",INDEX('Policy Characteristics'!E:E,MATCH($C1266,'Policy Characteristics'!$C:$C,0)))</f>
        <v>GRA fuel subsidy</v>
      </c>
      <c r="L1266" s="293">
        <f>IF(ISBLANK(INDEX('Policy Characteristics'!F:F,MATCH($C1266,'Policy Characteristics'!$C:$C,0))),"",INDEX('Policy Characteristics'!F:F,MATCH($C1266,'Policy Characteristics'!$C:$C,0)))</f>
        <v>0</v>
      </c>
      <c r="M1266" s="293">
        <f>IF(ISBLANK(INDEX('Policy Characteristics'!G:G,MATCH($C1266,'Policy Characteristics'!$C:$C,0))),"",INDEX('Policy Characteristics'!G:G,MATCH($C1266,'Policy Characteristics'!$C:$C,0)))</f>
        <v>10</v>
      </c>
      <c r="N1266" s="293">
        <f>IF(ISBLANK(INDEX('Policy Characteristics'!H:H,MATCH($C1266,'Policy Characteristics'!$C:$C,0))),"",INDEX('Policy Characteristics'!H:H,MATCH($C1266,'Policy Characteristics'!$C:$C,0)))</f>
        <v>1</v>
      </c>
      <c r="O1266" s="293" t="str">
        <f>IF(ISBLANK(INDEX('Policy Characteristics'!I:I,MATCH($C1266,'Policy Characteristics'!$C:$C,0))),"",INDEX('Policy Characteristics'!I:I,MATCH($C1266,'Policy Characteristics'!$C:$C,0)))</f>
        <v>weight</v>
      </c>
      <c r="P1266" s="293"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293" t="str">
        <f>IF(ISBLANK(INDEX('Policy Characteristics'!K:K,MATCH($C1266,'Policy Characteristics'!$C:$C,0))),"",INDEX('Policy Characteristics'!K:K,MATCH($C1266,'Policy Characteristics'!$C:$C,0)))</f>
        <v>io-model.html</v>
      </c>
      <c r="R1266" s="293" t="str">
        <f>IF(ISBLANK(INDEX('Policy Characteristics'!L:L,MATCH($C1266,'Policy Characteristics'!$C:$C,0))),"",INDEX('Policy Characteristics'!L:L,MATCH($C1266,'Policy Characteristics'!$C:$C,0)))</f>
        <v/>
      </c>
    </row>
    <row r="1267" spans="1:18" x14ac:dyDescent="0.25">
      <c r="A1267" s="293" t="str">
        <f>IF(ISBLANK(INDEX('Policy Characteristics'!A:A,MATCH($C1267,'Policy Characteristics'!$C:$C,0))),"",INDEX('Policy Characteristics'!A:A,MATCH($C1267,'Policy Characteristics'!$C:$C,0)))</f>
        <v>Government Revenue Accounting</v>
      </c>
      <c r="B1267" s="294" t="str">
        <f>IF(ISBLANK(INDEX('Policy Characteristics'!B:B,MATCH($C1267,'Policy Characteristics'!$C:$C,0))),"",INDEX('Policy Characteristics'!B:B,MATCH($C1267,'Policy Characteristics'!$C:$C,0)))</f>
        <v>Fuel Subsidy</v>
      </c>
      <c r="C1267" s="293" t="str">
        <f t="shared" si="81"/>
        <v>GRA for Fuel Subsidies</v>
      </c>
      <c r="D1267" t="s">
        <v>932</v>
      </c>
      <c r="F1267" t="s">
        <v>933</v>
      </c>
      <c r="H1267" s="20">
        <v>578</v>
      </c>
      <c r="I1267" s="294" t="str">
        <f t="shared" si="82"/>
        <v>Yes</v>
      </c>
      <c r="J1267" s="296" t="str">
        <f>IF(ISBLANK(INDEX('Policy Characteristics'!D:D,MATCH($C1267,'Policy Characteristics'!$C:$C,0))),"",INDEX('Policy Characteristics'!D:D,MATCH($C1267,'Policy Characteristics'!$C:$C,0)))</f>
        <v/>
      </c>
      <c r="K1267" s="293" t="str">
        <f>IF(ISBLANK(INDEX('Policy Characteristics'!E:E,MATCH($C1267,'Policy Characteristics'!$C:$C,0))),"",INDEX('Policy Characteristics'!E:E,MATCH($C1267,'Policy Characteristics'!$C:$C,0)))</f>
        <v>GRA fuel subsidy</v>
      </c>
      <c r="L1267" s="293">
        <f>IF(ISBLANK(INDEX('Policy Characteristics'!F:F,MATCH($C1267,'Policy Characteristics'!$C:$C,0))),"",INDEX('Policy Characteristics'!F:F,MATCH($C1267,'Policy Characteristics'!$C:$C,0)))</f>
        <v>0</v>
      </c>
      <c r="M1267" s="293">
        <f>IF(ISBLANK(INDEX('Policy Characteristics'!G:G,MATCH($C1267,'Policy Characteristics'!$C:$C,0))),"",INDEX('Policy Characteristics'!G:G,MATCH($C1267,'Policy Characteristics'!$C:$C,0)))</f>
        <v>10</v>
      </c>
      <c r="N1267" s="293">
        <f>IF(ISBLANK(INDEX('Policy Characteristics'!H:H,MATCH($C1267,'Policy Characteristics'!$C:$C,0))),"",INDEX('Policy Characteristics'!H:H,MATCH($C1267,'Policy Characteristics'!$C:$C,0)))</f>
        <v>1</v>
      </c>
      <c r="O1267" s="293" t="str">
        <f>IF(ISBLANK(INDEX('Policy Characteristics'!I:I,MATCH($C1267,'Policy Characteristics'!$C:$C,0))),"",INDEX('Policy Characteristics'!I:I,MATCH($C1267,'Policy Characteristics'!$C:$C,0)))</f>
        <v>weight</v>
      </c>
      <c r="P1267" s="293"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293" t="str">
        <f>IF(ISBLANK(INDEX('Policy Characteristics'!K:K,MATCH($C1267,'Policy Characteristics'!$C:$C,0))),"",INDEX('Policy Characteristics'!K:K,MATCH($C1267,'Policy Characteristics'!$C:$C,0)))</f>
        <v>io-model.html</v>
      </c>
      <c r="R1267" s="293" t="str">
        <f>IF(ISBLANK(INDEX('Policy Characteristics'!L:L,MATCH($C1267,'Policy Characteristics'!$C:$C,0))),"",INDEX('Policy Characteristics'!L:L,MATCH($C1267,'Policy Characteristics'!$C:$C,0)))</f>
        <v/>
      </c>
    </row>
    <row r="1268" spans="1:18" x14ac:dyDescent="0.25">
      <c r="A1268" s="293" t="str">
        <f>IF(ISBLANK(INDEX('Policy Characteristics'!A:A,MATCH($C1268,'Policy Characteristics'!$C:$C,0))),"",INDEX('Policy Characteristics'!A:A,MATCH($C1268,'Policy Characteristics'!$C:$C,0)))</f>
        <v>Government Revenue Accounting</v>
      </c>
      <c r="B1268" s="294" t="str">
        <f>IF(ISBLANK(INDEX('Policy Characteristics'!B:B,MATCH($C1268,'Policy Characteristics'!$C:$C,0))),"",INDEX('Policy Characteristics'!B:B,MATCH($C1268,'Policy Characteristics'!$C:$C,0)))</f>
        <v>Fuel Subsidy</v>
      </c>
      <c r="C1268" s="293" t="str">
        <f t="shared" si="81"/>
        <v>GRA for Fuel Subsidies</v>
      </c>
      <c r="D1268" t="s">
        <v>934</v>
      </c>
      <c r="F1268" t="s">
        <v>935</v>
      </c>
      <c r="H1268" s="20">
        <v>579</v>
      </c>
      <c r="I1268" s="294" t="str">
        <f t="shared" si="82"/>
        <v>Yes</v>
      </c>
      <c r="J1268" s="296" t="str">
        <f>IF(ISBLANK(INDEX('Policy Characteristics'!D:D,MATCH($C1268,'Policy Characteristics'!$C:$C,0))),"",INDEX('Policy Characteristics'!D:D,MATCH($C1268,'Policy Characteristics'!$C:$C,0)))</f>
        <v/>
      </c>
      <c r="K1268" s="293" t="str">
        <f>IF(ISBLANK(INDEX('Policy Characteristics'!E:E,MATCH($C1268,'Policy Characteristics'!$C:$C,0))),"",INDEX('Policy Characteristics'!E:E,MATCH($C1268,'Policy Characteristics'!$C:$C,0)))</f>
        <v>GRA fuel subsidy</v>
      </c>
      <c r="L1268" s="293">
        <f>IF(ISBLANK(INDEX('Policy Characteristics'!F:F,MATCH($C1268,'Policy Characteristics'!$C:$C,0))),"",INDEX('Policy Characteristics'!F:F,MATCH($C1268,'Policy Characteristics'!$C:$C,0)))</f>
        <v>0</v>
      </c>
      <c r="M1268" s="293">
        <f>IF(ISBLANK(INDEX('Policy Characteristics'!G:G,MATCH($C1268,'Policy Characteristics'!$C:$C,0))),"",INDEX('Policy Characteristics'!G:G,MATCH($C1268,'Policy Characteristics'!$C:$C,0)))</f>
        <v>10</v>
      </c>
      <c r="N1268" s="293">
        <f>IF(ISBLANK(INDEX('Policy Characteristics'!H:H,MATCH($C1268,'Policy Characteristics'!$C:$C,0))),"",INDEX('Policy Characteristics'!H:H,MATCH($C1268,'Policy Characteristics'!$C:$C,0)))</f>
        <v>1</v>
      </c>
      <c r="O1268" s="293" t="str">
        <f>IF(ISBLANK(INDEX('Policy Characteristics'!I:I,MATCH($C1268,'Policy Characteristics'!$C:$C,0))),"",INDEX('Policy Characteristics'!I:I,MATCH($C1268,'Policy Characteristics'!$C:$C,0)))</f>
        <v>weight</v>
      </c>
      <c r="P1268" s="293"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8" s="293" t="str">
        <f>IF(ISBLANK(INDEX('Policy Characteristics'!K:K,MATCH($C1268,'Policy Characteristics'!$C:$C,0))),"",INDEX('Policy Characteristics'!K:K,MATCH($C1268,'Policy Characteristics'!$C:$C,0)))</f>
        <v>io-model.html</v>
      </c>
      <c r="R1268" s="293" t="str">
        <f>IF(ISBLANK(INDEX('Policy Characteristics'!L:L,MATCH($C1268,'Policy Characteristics'!$C:$C,0))),"",INDEX('Policy Characteristics'!L:L,MATCH($C1268,'Policy Characteristics'!$C:$C,0)))</f>
        <v/>
      </c>
    </row>
    <row r="1269" spans="1:18" x14ac:dyDescent="0.25">
      <c r="A1269" s="293" t="str">
        <f>IF(ISBLANK(INDEX('Policy Characteristics'!A:A,MATCH($C1269,'Policy Characteristics'!$C:$C,0))),"",INDEX('Policy Characteristics'!A:A,MATCH($C1269,'Policy Characteristics'!$C:$C,0)))</f>
        <v>Government Revenue Accounting</v>
      </c>
      <c r="B1269" s="294" t="str">
        <f>IF(ISBLANK(INDEX('Policy Characteristics'!B:B,MATCH($C1269,'Policy Characteristics'!$C:$C,0))),"",INDEX('Policy Characteristics'!B:B,MATCH($C1269,'Policy Characteristics'!$C:$C,0)))</f>
        <v>National Debt Interest</v>
      </c>
      <c r="C1269" t="s">
        <v>627</v>
      </c>
      <c r="D1269" t="s">
        <v>926</v>
      </c>
      <c r="F1269" t="s">
        <v>927</v>
      </c>
      <c r="H1269" s="20">
        <v>580</v>
      </c>
      <c r="I1269" s="301" t="s">
        <v>650</v>
      </c>
      <c r="J1269" s="296" t="str">
        <f>IF(ISBLANK(INDEX('Policy Characteristics'!D:D,MATCH($C1269,'Policy Characteristics'!$C:$C,0))),"",INDEX('Policy Characteristics'!D:D,MATCH($C1269,'Policy Characteristics'!$C:$C,0)))</f>
        <v/>
      </c>
      <c r="K1269" s="293" t="str">
        <f>IF(ISBLANK(INDEX('Policy Characteristics'!E:E,MATCH($C1269,'Policy Characteristics'!$C:$C,0))),"",INDEX('Policy Characteristics'!E:E,MATCH($C1269,'Policy Characteristics'!$C:$C,0)))</f>
        <v>GRA national debt interest</v>
      </c>
      <c r="L1269" s="293">
        <f>IF(ISBLANK(INDEX('Policy Characteristics'!F:F,MATCH($C1269,'Policy Characteristics'!$C:$C,0))),"",INDEX('Policy Characteristics'!F:F,MATCH($C1269,'Policy Characteristics'!$C:$C,0)))</f>
        <v>0</v>
      </c>
      <c r="M1269" s="293">
        <f>IF(ISBLANK(INDEX('Policy Characteristics'!G:G,MATCH($C1269,'Policy Characteristics'!$C:$C,0))),"",INDEX('Policy Characteristics'!G:G,MATCH($C1269,'Policy Characteristics'!$C:$C,0)))</f>
        <v>10</v>
      </c>
      <c r="N1269" s="293">
        <f>IF(ISBLANK(INDEX('Policy Characteristics'!H:H,MATCH($C1269,'Policy Characteristics'!$C:$C,0))),"",INDEX('Policy Characteristics'!H:H,MATCH($C1269,'Policy Characteristics'!$C:$C,0)))</f>
        <v>1</v>
      </c>
      <c r="O1269" s="293" t="str">
        <f>IF(ISBLANK(INDEX('Policy Characteristics'!I:I,MATCH($C1269,'Policy Characteristics'!$C:$C,0))),"",INDEX('Policy Characteristics'!I:I,MATCH($C1269,'Policy Characteristics'!$C:$C,0)))</f>
        <v>weight</v>
      </c>
      <c r="P1269" s="293"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9" s="293" t="str">
        <f>IF(ISBLANK(INDEX('Policy Characteristics'!K:K,MATCH($C1269,'Policy Characteristics'!$C:$C,0))),"",INDEX('Policy Characteristics'!K:K,MATCH($C1269,'Policy Characteristics'!$C:$C,0)))</f>
        <v>io-model.html</v>
      </c>
      <c r="R1269" s="293" t="str">
        <f>IF(ISBLANK(INDEX('Policy Characteristics'!L:L,MATCH($C1269,'Policy Characteristics'!$C:$C,0))),"",INDEX('Policy Characteristics'!L:L,MATCH($C1269,'Policy Characteristics'!$C:$C,0)))</f>
        <v/>
      </c>
    </row>
    <row r="1270" spans="1:18" x14ac:dyDescent="0.25">
      <c r="A1270" s="293" t="str">
        <f>IF(ISBLANK(INDEX('Policy Characteristics'!A:A,MATCH($C1270,'Policy Characteristics'!$C:$C,0))),"",INDEX('Policy Characteristics'!A:A,MATCH($C1270,'Policy Characteristics'!$C:$C,0)))</f>
        <v>Government Revenue Accounting</v>
      </c>
      <c r="B1270" s="294" t="str">
        <f>IF(ISBLANK(INDEX('Policy Characteristics'!B:B,MATCH($C1270,'Policy Characteristics'!$C:$C,0))),"",INDEX('Policy Characteristics'!B:B,MATCH($C1270,'Policy Characteristics'!$C:$C,0)))</f>
        <v>National Debt Interest</v>
      </c>
      <c r="C1270" s="293" t="str">
        <f t="shared" ref="C1270:C1273" si="83">C$1269</f>
        <v>GRA for National Debt Interest</v>
      </c>
      <c r="D1270" t="s">
        <v>928</v>
      </c>
      <c r="F1270" t="s">
        <v>929</v>
      </c>
      <c r="H1270" s="20">
        <v>581</v>
      </c>
      <c r="I1270" s="294" t="str">
        <f t="shared" ref="I1270:I1273" si="84">I$1269</f>
        <v>Yes</v>
      </c>
      <c r="J1270" s="296" t="str">
        <f>IF(ISBLANK(INDEX('Policy Characteristics'!D:D,MATCH($C1270,'Policy Characteristics'!$C:$C,0))),"",INDEX('Policy Characteristics'!D:D,MATCH($C1270,'Policy Characteristics'!$C:$C,0)))</f>
        <v/>
      </c>
      <c r="K1270" s="293" t="str">
        <f>IF(ISBLANK(INDEX('Policy Characteristics'!E:E,MATCH($C1270,'Policy Characteristics'!$C:$C,0))),"",INDEX('Policy Characteristics'!E:E,MATCH($C1270,'Policy Characteristics'!$C:$C,0)))</f>
        <v>GRA national debt interest</v>
      </c>
      <c r="L1270" s="293">
        <f>IF(ISBLANK(INDEX('Policy Characteristics'!F:F,MATCH($C1270,'Policy Characteristics'!$C:$C,0))),"",INDEX('Policy Characteristics'!F:F,MATCH($C1270,'Policy Characteristics'!$C:$C,0)))</f>
        <v>0</v>
      </c>
      <c r="M1270" s="293">
        <f>IF(ISBLANK(INDEX('Policy Characteristics'!G:G,MATCH($C1270,'Policy Characteristics'!$C:$C,0))),"",INDEX('Policy Characteristics'!G:G,MATCH($C1270,'Policy Characteristics'!$C:$C,0)))</f>
        <v>10</v>
      </c>
      <c r="N1270" s="293">
        <f>IF(ISBLANK(INDEX('Policy Characteristics'!H:H,MATCH($C1270,'Policy Characteristics'!$C:$C,0))),"",INDEX('Policy Characteristics'!H:H,MATCH($C1270,'Policy Characteristics'!$C:$C,0)))</f>
        <v>1</v>
      </c>
      <c r="O1270" s="293" t="str">
        <f>IF(ISBLANK(INDEX('Policy Characteristics'!I:I,MATCH($C1270,'Policy Characteristics'!$C:$C,0))),"",INDEX('Policy Characteristics'!I:I,MATCH($C1270,'Policy Characteristics'!$C:$C,0)))</f>
        <v>weight</v>
      </c>
      <c r="P1270" s="293"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0" s="293" t="str">
        <f>IF(ISBLANK(INDEX('Policy Characteristics'!K:K,MATCH($C1270,'Policy Characteristics'!$C:$C,0))),"",INDEX('Policy Characteristics'!K:K,MATCH($C1270,'Policy Characteristics'!$C:$C,0)))</f>
        <v>io-model.html</v>
      </c>
      <c r="R1270" s="293" t="str">
        <f>IF(ISBLANK(INDEX('Policy Characteristics'!L:L,MATCH($C1270,'Policy Characteristics'!$C:$C,0))),"",INDEX('Policy Characteristics'!L:L,MATCH($C1270,'Policy Characteristics'!$C:$C,0)))</f>
        <v/>
      </c>
    </row>
    <row r="1271" spans="1:18" x14ac:dyDescent="0.25">
      <c r="A1271" s="293" t="str">
        <f>IF(ISBLANK(INDEX('Policy Characteristics'!A:A,MATCH($C1271,'Policy Characteristics'!$C:$C,0))),"",INDEX('Policy Characteristics'!A:A,MATCH($C1271,'Policy Characteristics'!$C:$C,0)))</f>
        <v>Government Revenue Accounting</v>
      </c>
      <c r="B1271" s="294" t="str">
        <f>IF(ISBLANK(INDEX('Policy Characteristics'!B:B,MATCH($C1271,'Policy Characteristics'!$C:$C,0))),"",INDEX('Policy Characteristics'!B:B,MATCH($C1271,'Policy Characteristics'!$C:$C,0)))</f>
        <v>National Debt Interest</v>
      </c>
      <c r="C1271" s="293" t="str">
        <f t="shared" si="83"/>
        <v>GRA for National Debt Interest</v>
      </c>
      <c r="D1271" t="s">
        <v>930</v>
      </c>
      <c r="F1271" t="s">
        <v>931</v>
      </c>
      <c r="H1271" s="20">
        <v>582</v>
      </c>
      <c r="I1271" s="294" t="str">
        <f t="shared" si="84"/>
        <v>Yes</v>
      </c>
      <c r="J1271" s="296" t="str">
        <f>IF(ISBLANK(INDEX('Policy Characteristics'!D:D,MATCH($C1271,'Policy Characteristics'!$C:$C,0))),"",INDEX('Policy Characteristics'!D:D,MATCH($C1271,'Policy Characteristics'!$C:$C,0)))</f>
        <v/>
      </c>
      <c r="K1271" s="293" t="str">
        <f>IF(ISBLANK(INDEX('Policy Characteristics'!E:E,MATCH($C1271,'Policy Characteristics'!$C:$C,0))),"",INDEX('Policy Characteristics'!E:E,MATCH($C1271,'Policy Characteristics'!$C:$C,0)))</f>
        <v>GRA national debt interest</v>
      </c>
      <c r="L1271" s="293">
        <f>IF(ISBLANK(INDEX('Policy Characteristics'!F:F,MATCH($C1271,'Policy Characteristics'!$C:$C,0))),"",INDEX('Policy Characteristics'!F:F,MATCH($C1271,'Policy Characteristics'!$C:$C,0)))</f>
        <v>0</v>
      </c>
      <c r="M1271" s="293">
        <f>IF(ISBLANK(INDEX('Policy Characteristics'!G:G,MATCH($C1271,'Policy Characteristics'!$C:$C,0))),"",INDEX('Policy Characteristics'!G:G,MATCH($C1271,'Policy Characteristics'!$C:$C,0)))</f>
        <v>10</v>
      </c>
      <c r="N1271" s="293">
        <f>IF(ISBLANK(INDEX('Policy Characteristics'!H:H,MATCH($C1271,'Policy Characteristics'!$C:$C,0))),"",INDEX('Policy Characteristics'!H:H,MATCH($C1271,'Policy Characteristics'!$C:$C,0)))</f>
        <v>1</v>
      </c>
      <c r="O1271" s="293" t="str">
        <f>IF(ISBLANK(INDEX('Policy Characteristics'!I:I,MATCH($C1271,'Policy Characteristics'!$C:$C,0))),"",INDEX('Policy Characteristics'!I:I,MATCH($C1271,'Policy Characteristics'!$C:$C,0)))</f>
        <v>weight</v>
      </c>
      <c r="P1271" s="293"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1" s="293" t="str">
        <f>IF(ISBLANK(INDEX('Policy Characteristics'!K:K,MATCH($C1271,'Policy Characteristics'!$C:$C,0))),"",INDEX('Policy Characteristics'!K:K,MATCH($C1271,'Policy Characteristics'!$C:$C,0)))</f>
        <v>io-model.html</v>
      </c>
      <c r="R1271" s="293" t="str">
        <f>IF(ISBLANK(INDEX('Policy Characteristics'!L:L,MATCH($C1271,'Policy Characteristics'!$C:$C,0))),"",INDEX('Policy Characteristics'!L:L,MATCH($C1271,'Policy Characteristics'!$C:$C,0)))</f>
        <v/>
      </c>
    </row>
    <row r="1272" spans="1:18" x14ac:dyDescent="0.25">
      <c r="A1272" s="293" t="str">
        <f>IF(ISBLANK(INDEX('Policy Characteristics'!A:A,MATCH($C1272,'Policy Characteristics'!$C:$C,0))),"",INDEX('Policy Characteristics'!A:A,MATCH($C1272,'Policy Characteristics'!$C:$C,0)))</f>
        <v>Government Revenue Accounting</v>
      </c>
      <c r="B1272" s="294" t="str">
        <f>IF(ISBLANK(INDEX('Policy Characteristics'!B:B,MATCH($C1272,'Policy Characteristics'!$C:$C,0))),"",INDEX('Policy Characteristics'!B:B,MATCH($C1272,'Policy Characteristics'!$C:$C,0)))</f>
        <v>National Debt Interest</v>
      </c>
      <c r="C1272" s="293" t="str">
        <f t="shared" si="83"/>
        <v>GRA for National Debt Interest</v>
      </c>
      <c r="D1272" t="s">
        <v>932</v>
      </c>
      <c r="F1272" t="s">
        <v>933</v>
      </c>
      <c r="H1272" s="20">
        <v>583</v>
      </c>
      <c r="I1272" s="294" t="str">
        <f t="shared" si="84"/>
        <v>Yes</v>
      </c>
      <c r="J1272" s="296" t="str">
        <f>IF(ISBLANK(INDEX('Policy Characteristics'!D:D,MATCH($C1272,'Policy Characteristics'!$C:$C,0))),"",INDEX('Policy Characteristics'!D:D,MATCH($C1272,'Policy Characteristics'!$C:$C,0)))</f>
        <v/>
      </c>
      <c r="K1272" s="293" t="str">
        <f>IF(ISBLANK(INDEX('Policy Characteristics'!E:E,MATCH($C1272,'Policy Characteristics'!$C:$C,0))),"",INDEX('Policy Characteristics'!E:E,MATCH($C1272,'Policy Characteristics'!$C:$C,0)))</f>
        <v>GRA national debt interest</v>
      </c>
      <c r="L1272" s="293">
        <f>IF(ISBLANK(INDEX('Policy Characteristics'!F:F,MATCH($C1272,'Policy Characteristics'!$C:$C,0))),"",INDEX('Policy Characteristics'!F:F,MATCH($C1272,'Policy Characteristics'!$C:$C,0)))</f>
        <v>0</v>
      </c>
      <c r="M1272" s="293">
        <f>IF(ISBLANK(INDEX('Policy Characteristics'!G:G,MATCH($C1272,'Policy Characteristics'!$C:$C,0))),"",INDEX('Policy Characteristics'!G:G,MATCH($C1272,'Policy Characteristics'!$C:$C,0)))</f>
        <v>10</v>
      </c>
      <c r="N1272" s="293">
        <f>IF(ISBLANK(INDEX('Policy Characteristics'!H:H,MATCH($C1272,'Policy Characteristics'!$C:$C,0))),"",INDEX('Policy Characteristics'!H:H,MATCH($C1272,'Policy Characteristics'!$C:$C,0)))</f>
        <v>1</v>
      </c>
      <c r="O1272" s="293" t="str">
        <f>IF(ISBLANK(INDEX('Policy Characteristics'!I:I,MATCH($C1272,'Policy Characteristics'!$C:$C,0))),"",INDEX('Policy Characteristics'!I:I,MATCH($C1272,'Policy Characteristics'!$C:$C,0)))</f>
        <v>weight</v>
      </c>
      <c r="P1272" s="293"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2" s="293" t="str">
        <f>IF(ISBLANK(INDEX('Policy Characteristics'!K:K,MATCH($C1272,'Policy Characteristics'!$C:$C,0))),"",INDEX('Policy Characteristics'!K:K,MATCH($C1272,'Policy Characteristics'!$C:$C,0)))</f>
        <v>io-model.html</v>
      </c>
      <c r="R1272" s="293" t="str">
        <f>IF(ISBLANK(INDEX('Policy Characteristics'!L:L,MATCH($C1272,'Policy Characteristics'!$C:$C,0))),"",INDEX('Policy Characteristics'!L:L,MATCH($C1272,'Policy Characteristics'!$C:$C,0)))</f>
        <v/>
      </c>
    </row>
    <row r="1273" spans="1:18" x14ac:dyDescent="0.25">
      <c r="A1273" s="293" t="str">
        <f>IF(ISBLANK(INDEX('Policy Characteristics'!A:A,MATCH($C1273,'Policy Characteristics'!$C:$C,0))),"",INDEX('Policy Characteristics'!A:A,MATCH($C1273,'Policy Characteristics'!$C:$C,0)))</f>
        <v>Government Revenue Accounting</v>
      </c>
      <c r="B1273" s="294" t="str">
        <f>IF(ISBLANK(INDEX('Policy Characteristics'!B:B,MATCH($C1273,'Policy Characteristics'!$C:$C,0))),"",INDEX('Policy Characteristics'!B:B,MATCH($C1273,'Policy Characteristics'!$C:$C,0)))</f>
        <v>National Debt Interest</v>
      </c>
      <c r="C1273" s="293" t="str">
        <f t="shared" si="83"/>
        <v>GRA for National Debt Interest</v>
      </c>
      <c r="D1273" t="s">
        <v>934</v>
      </c>
      <c r="F1273" t="s">
        <v>935</v>
      </c>
      <c r="H1273" s="20">
        <v>584</v>
      </c>
      <c r="I1273" s="294" t="str">
        <f t="shared" si="84"/>
        <v>Yes</v>
      </c>
      <c r="J1273" s="296" t="str">
        <f>IF(ISBLANK(INDEX('Policy Characteristics'!D:D,MATCH($C1273,'Policy Characteristics'!$C:$C,0))),"",INDEX('Policy Characteristics'!D:D,MATCH($C1273,'Policy Characteristics'!$C:$C,0)))</f>
        <v/>
      </c>
      <c r="K1273" s="293" t="str">
        <f>IF(ISBLANK(INDEX('Policy Characteristics'!E:E,MATCH($C1273,'Policy Characteristics'!$C:$C,0))),"",INDEX('Policy Characteristics'!E:E,MATCH($C1273,'Policy Characteristics'!$C:$C,0)))</f>
        <v>GRA national debt interest</v>
      </c>
      <c r="L1273" s="293">
        <f>IF(ISBLANK(INDEX('Policy Characteristics'!F:F,MATCH($C1273,'Policy Characteristics'!$C:$C,0))),"",INDEX('Policy Characteristics'!F:F,MATCH($C1273,'Policy Characteristics'!$C:$C,0)))</f>
        <v>0</v>
      </c>
      <c r="M1273" s="293">
        <f>IF(ISBLANK(INDEX('Policy Characteristics'!G:G,MATCH($C1273,'Policy Characteristics'!$C:$C,0))),"",INDEX('Policy Characteristics'!G:G,MATCH($C1273,'Policy Characteristics'!$C:$C,0)))</f>
        <v>10</v>
      </c>
      <c r="N1273" s="293">
        <f>IF(ISBLANK(INDEX('Policy Characteristics'!H:H,MATCH($C1273,'Policy Characteristics'!$C:$C,0))),"",INDEX('Policy Characteristics'!H:H,MATCH($C1273,'Policy Characteristics'!$C:$C,0)))</f>
        <v>1</v>
      </c>
      <c r="O1273" s="293" t="str">
        <f>IF(ISBLANK(INDEX('Policy Characteristics'!I:I,MATCH($C1273,'Policy Characteristics'!$C:$C,0))),"",INDEX('Policy Characteristics'!I:I,MATCH($C1273,'Policy Characteristics'!$C:$C,0)))</f>
        <v>weight</v>
      </c>
      <c r="P1273" s="293"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3" s="293" t="str">
        <f>IF(ISBLANK(INDEX('Policy Characteristics'!K:K,MATCH($C1273,'Policy Characteristics'!$C:$C,0))),"",INDEX('Policy Characteristics'!K:K,MATCH($C1273,'Policy Characteristics'!$C:$C,0)))</f>
        <v>io-model.html</v>
      </c>
      <c r="R1273" s="293" t="str">
        <f>IF(ISBLANK(INDEX('Policy Characteristics'!L:L,MATCH($C1273,'Policy Characteristics'!$C:$C,0))),"",INDEX('Policy Characteristics'!L:L,MATCH($C1273,'Policy Characteristics'!$C:$C,0)))</f>
        <v/>
      </c>
    </row>
    <row r="1274" spans="1:18" x14ac:dyDescent="0.25">
      <c r="A1274" s="293" t="str">
        <f>IF(ISBLANK(INDEX('Policy Characteristics'!A:A,MATCH($C1274,'Policy Characteristics'!$C:$C,0))),"",INDEX('Policy Characteristics'!A:A,MATCH($C1274,'Policy Characteristics'!$C:$C,0)))</f>
        <v>Government Revenue Accounting</v>
      </c>
      <c r="B1274" s="294" t="str">
        <f>IF(ISBLANK(INDEX('Policy Characteristics'!B:B,MATCH($C1274,'Policy Characteristics'!$C:$C,0))),"",INDEX('Policy Characteristics'!B:B,MATCH($C1274,'Policy Characteristics'!$C:$C,0)))</f>
        <v>Remaining Government Cash Flows</v>
      </c>
      <c r="C1274" t="s">
        <v>630</v>
      </c>
      <c r="D1274" t="s">
        <v>926</v>
      </c>
      <c r="F1274" t="s">
        <v>927</v>
      </c>
      <c r="H1274" s="20">
        <v>585</v>
      </c>
      <c r="I1274" s="301" t="s">
        <v>650</v>
      </c>
      <c r="J1274" s="296" t="str">
        <f>IF(ISBLANK(INDEX('Policy Characteristics'!D:D,MATCH($C1274,'Policy Characteristics'!$C:$C,0))),"",INDEX('Policy Characteristics'!D:D,MATCH($C1274,'Policy Characteristics'!$C:$C,0)))</f>
        <v/>
      </c>
      <c r="K1274" s="293" t="str">
        <f>IF(ISBLANK(INDEX('Policy Characteristics'!E:E,MATCH($C1274,'Policy Characteristics'!$C:$C,0))),"",INDEX('Policy Characteristics'!E:E,MATCH($C1274,'Policy Characteristics'!$C:$C,0)))</f>
        <v>GRA remaining cash flow changes</v>
      </c>
      <c r="L1274" s="293">
        <f>IF(ISBLANK(INDEX('Policy Characteristics'!F:F,MATCH($C1274,'Policy Characteristics'!$C:$C,0))),"",INDEX('Policy Characteristics'!F:F,MATCH($C1274,'Policy Characteristics'!$C:$C,0)))</f>
        <v>0</v>
      </c>
      <c r="M1274" s="293">
        <f>IF(ISBLANK(INDEX('Policy Characteristics'!G:G,MATCH($C1274,'Policy Characteristics'!$C:$C,0))),"",INDEX('Policy Characteristics'!G:G,MATCH($C1274,'Policy Characteristics'!$C:$C,0)))</f>
        <v>10</v>
      </c>
      <c r="N1274" s="293">
        <f>IF(ISBLANK(INDEX('Policy Characteristics'!H:H,MATCH($C1274,'Policy Characteristics'!$C:$C,0))),"",INDEX('Policy Characteristics'!H:H,MATCH($C1274,'Policy Characteristics'!$C:$C,0)))</f>
        <v>1</v>
      </c>
      <c r="O1274" s="293" t="str">
        <f>IF(ISBLANK(INDEX('Policy Characteristics'!I:I,MATCH($C1274,'Policy Characteristics'!$C:$C,0))),"",INDEX('Policy Characteristics'!I:I,MATCH($C1274,'Policy Characteristics'!$C:$C,0)))</f>
        <v>weight</v>
      </c>
      <c r="P1274" s="293"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4" s="293" t="str">
        <f>IF(ISBLANK(INDEX('Policy Characteristics'!K:K,MATCH($C1274,'Policy Characteristics'!$C:$C,0))),"",INDEX('Policy Characteristics'!K:K,MATCH($C1274,'Policy Characteristics'!$C:$C,0)))</f>
        <v>io-model.html</v>
      </c>
      <c r="R1274" s="293" t="str">
        <f>IF(ISBLANK(INDEX('Policy Characteristics'!L:L,MATCH($C1274,'Policy Characteristics'!$C:$C,0))),"",INDEX('Policy Characteristics'!L:L,MATCH($C1274,'Policy Characteristics'!$C:$C,0)))</f>
        <v/>
      </c>
    </row>
    <row r="1275" spans="1:18" x14ac:dyDescent="0.25">
      <c r="A1275" s="293" t="str">
        <f>IF(ISBLANK(INDEX('Policy Characteristics'!A:A,MATCH($C1275,'Policy Characteristics'!$C:$C,0))),"",INDEX('Policy Characteristics'!A:A,MATCH($C1275,'Policy Characteristics'!$C:$C,0)))</f>
        <v>Government Revenue Accounting</v>
      </c>
      <c r="B1275" s="294" t="str">
        <f>IF(ISBLANK(INDEX('Policy Characteristics'!B:B,MATCH($C1275,'Policy Characteristics'!$C:$C,0))),"",INDEX('Policy Characteristics'!B:B,MATCH($C1275,'Policy Characteristics'!$C:$C,0)))</f>
        <v>Remaining Government Cash Flows</v>
      </c>
      <c r="C1275" s="293" t="str">
        <f t="shared" ref="C1275" si="85">C$1274</f>
        <v>GRA for Remaining Government Cash Flow Changes</v>
      </c>
      <c r="D1275" t="s">
        <v>928</v>
      </c>
      <c r="F1275" t="s">
        <v>929</v>
      </c>
      <c r="H1275" s="20">
        <v>586</v>
      </c>
      <c r="I1275" s="294" t="str">
        <f t="shared" ref="I1275:I1278" si="86">I$1274</f>
        <v>Yes</v>
      </c>
      <c r="J1275" s="296" t="str">
        <f>IF(ISBLANK(INDEX('Policy Characteristics'!D:D,MATCH($C1275,'Policy Characteristics'!$C:$C,0))),"",INDEX('Policy Characteristics'!D:D,MATCH($C1275,'Policy Characteristics'!$C:$C,0)))</f>
        <v/>
      </c>
      <c r="K1275" s="293" t="str">
        <f>IF(ISBLANK(INDEX('Policy Characteristics'!E:E,MATCH($C1275,'Policy Characteristics'!$C:$C,0))),"",INDEX('Policy Characteristics'!E:E,MATCH($C1275,'Policy Characteristics'!$C:$C,0)))</f>
        <v>GRA remaining cash flow changes</v>
      </c>
      <c r="L1275" s="293">
        <f>IF(ISBLANK(INDEX('Policy Characteristics'!F:F,MATCH($C1275,'Policy Characteristics'!$C:$C,0))),"",INDEX('Policy Characteristics'!F:F,MATCH($C1275,'Policy Characteristics'!$C:$C,0)))</f>
        <v>0</v>
      </c>
      <c r="M1275" s="293">
        <f>IF(ISBLANK(INDEX('Policy Characteristics'!G:G,MATCH($C1275,'Policy Characteristics'!$C:$C,0))),"",INDEX('Policy Characteristics'!G:G,MATCH($C1275,'Policy Characteristics'!$C:$C,0)))</f>
        <v>10</v>
      </c>
      <c r="N1275" s="293">
        <f>IF(ISBLANK(INDEX('Policy Characteristics'!H:H,MATCH($C1275,'Policy Characteristics'!$C:$C,0))),"",INDEX('Policy Characteristics'!H:H,MATCH($C1275,'Policy Characteristics'!$C:$C,0)))</f>
        <v>1</v>
      </c>
      <c r="O1275" s="293" t="str">
        <f>IF(ISBLANK(INDEX('Policy Characteristics'!I:I,MATCH($C1275,'Policy Characteristics'!$C:$C,0))),"",INDEX('Policy Characteristics'!I:I,MATCH($C1275,'Policy Characteristics'!$C:$C,0)))</f>
        <v>weight</v>
      </c>
      <c r="P1275" s="293"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5" s="293" t="str">
        <f>IF(ISBLANK(INDEX('Policy Characteristics'!K:K,MATCH($C1275,'Policy Characteristics'!$C:$C,0))),"",INDEX('Policy Characteristics'!K:K,MATCH($C1275,'Policy Characteristics'!$C:$C,0)))</f>
        <v>io-model.html</v>
      </c>
      <c r="R1275" s="293" t="str">
        <f>IF(ISBLANK(INDEX('Policy Characteristics'!L:L,MATCH($C1275,'Policy Characteristics'!$C:$C,0))),"",INDEX('Policy Characteristics'!L:L,MATCH($C1275,'Policy Characteristics'!$C:$C,0)))</f>
        <v/>
      </c>
    </row>
    <row r="1276" spans="1:18" x14ac:dyDescent="0.25">
      <c r="A1276" s="293" t="str">
        <f>IF(ISBLANK(INDEX('Policy Characteristics'!A:A,MATCH($C1276,'Policy Characteristics'!$C:$C,0))),"",INDEX('Policy Characteristics'!A:A,MATCH($C1276,'Policy Characteristics'!$C:$C,0)))</f>
        <v>Government Revenue Accounting</v>
      </c>
      <c r="B1276" s="294" t="str">
        <f>IF(ISBLANK(INDEX('Policy Characteristics'!B:B,MATCH($C1276,'Policy Characteristics'!$C:$C,0))),"",INDEX('Policy Characteristics'!B:B,MATCH($C1276,'Policy Characteristics'!$C:$C,0)))</f>
        <v>Remaining Government Cash Flows</v>
      </c>
      <c r="C1276" s="293" t="str">
        <f t="shared" ref="C1276:C1278" si="87">C$1274</f>
        <v>GRA for Remaining Government Cash Flow Changes</v>
      </c>
      <c r="D1276" t="s">
        <v>930</v>
      </c>
      <c r="F1276" t="s">
        <v>931</v>
      </c>
      <c r="H1276" s="20">
        <v>587</v>
      </c>
      <c r="I1276" s="294" t="str">
        <f t="shared" si="86"/>
        <v>Yes</v>
      </c>
      <c r="J1276" s="296" t="str">
        <f>IF(ISBLANK(INDEX('Policy Characteristics'!D:D,MATCH($C1276,'Policy Characteristics'!$C:$C,0))),"",INDEX('Policy Characteristics'!D:D,MATCH($C1276,'Policy Characteristics'!$C:$C,0)))</f>
        <v/>
      </c>
      <c r="K1276" s="293" t="str">
        <f>IF(ISBLANK(INDEX('Policy Characteristics'!E:E,MATCH($C1276,'Policy Characteristics'!$C:$C,0))),"",INDEX('Policy Characteristics'!E:E,MATCH($C1276,'Policy Characteristics'!$C:$C,0)))</f>
        <v>GRA remaining cash flow changes</v>
      </c>
      <c r="L1276" s="293">
        <f>IF(ISBLANK(INDEX('Policy Characteristics'!F:F,MATCH($C1276,'Policy Characteristics'!$C:$C,0))),"",INDEX('Policy Characteristics'!F:F,MATCH($C1276,'Policy Characteristics'!$C:$C,0)))</f>
        <v>0</v>
      </c>
      <c r="M1276" s="293">
        <f>IF(ISBLANK(INDEX('Policy Characteristics'!G:G,MATCH($C1276,'Policy Characteristics'!$C:$C,0))),"",INDEX('Policy Characteristics'!G:G,MATCH($C1276,'Policy Characteristics'!$C:$C,0)))</f>
        <v>10</v>
      </c>
      <c r="N1276" s="293">
        <f>IF(ISBLANK(INDEX('Policy Characteristics'!H:H,MATCH($C1276,'Policy Characteristics'!$C:$C,0))),"",INDEX('Policy Characteristics'!H:H,MATCH($C1276,'Policy Characteristics'!$C:$C,0)))</f>
        <v>1</v>
      </c>
      <c r="O1276" s="293" t="str">
        <f>IF(ISBLANK(INDEX('Policy Characteristics'!I:I,MATCH($C1276,'Policy Characteristics'!$C:$C,0))),"",INDEX('Policy Characteristics'!I:I,MATCH($C1276,'Policy Characteristics'!$C:$C,0)))</f>
        <v>weight</v>
      </c>
      <c r="P1276" s="293"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6" s="293" t="str">
        <f>IF(ISBLANK(INDEX('Policy Characteristics'!K:K,MATCH($C1276,'Policy Characteristics'!$C:$C,0))),"",INDEX('Policy Characteristics'!K:K,MATCH($C1276,'Policy Characteristics'!$C:$C,0)))</f>
        <v>io-model.html</v>
      </c>
      <c r="R1276" s="293" t="str">
        <f>IF(ISBLANK(INDEX('Policy Characteristics'!L:L,MATCH($C1276,'Policy Characteristics'!$C:$C,0))),"",INDEX('Policy Characteristics'!L:L,MATCH($C1276,'Policy Characteristics'!$C:$C,0)))</f>
        <v/>
      </c>
    </row>
    <row r="1277" spans="1:18" x14ac:dyDescent="0.25">
      <c r="A1277" s="293" t="str">
        <f>IF(ISBLANK(INDEX('Policy Characteristics'!A:A,MATCH($C1277,'Policy Characteristics'!$C:$C,0))),"",INDEX('Policy Characteristics'!A:A,MATCH($C1277,'Policy Characteristics'!$C:$C,0)))</f>
        <v>Government Revenue Accounting</v>
      </c>
      <c r="B1277" s="294" t="str">
        <f>IF(ISBLANK(INDEX('Policy Characteristics'!B:B,MATCH($C1277,'Policy Characteristics'!$C:$C,0))),"",INDEX('Policy Characteristics'!B:B,MATCH($C1277,'Policy Characteristics'!$C:$C,0)))</f>
        <v>Remaining Government Cash Flows</v>
      </c>
      <c r="C1277" s="293" t="str">
        <f t="shared" si="87"/>
        <v>GRA for Remaining Government Cash Flow Changes</v>
      </c>
      <c r="D1277" t="s">
        <v>932</v>
      </c>
      <c r="F1277" t="s">
        <v>933</v>
      </c>
      <c r="H1277" s="20">
        <v>588</v>
      </c>
      <c r="I1277" s="294" t="str">
        <f t="shared" si="86"/>
        <v>Yes</v>
      </c>
      <c r="J1277" s="296" t="str">
        <f>IF(ISBLANK(INDEX('Policy Characteristics'!D:D,MATCH($C1277,'Policy Characteristics'!$C:$C,0))),"",INDEX('Policy Characteristics'!D:D,MATCH($C1277,'Policy Characteristics'!$C:$C,0)))</f>
        <v/>
      </c>
      <c r="K1277" s="293" t="str">
        <f>IF(ISBLANK(INDEX('Policy Characteristics'!E:E,MATCH($C1277,'Policy Characteristics'!$C:$C,0))),"",INDEX('Policy Characteristics'!E:E,MATCH($C1277,'Policy Characteristics'!$C:$C,0)))</f>
        <v>GRA remaining cash flow changes</v>
      </c>
      <c r="L1277" s="293">
        <f>IF(ISBLANK(INDEX('Policy Characteristics'!F:F,MATCH($C1277,'Policy Characteristics'!$C:$C,0))),"",INDEX('Policy Characteristics'!F:F,MATCH($C1277,'Policy Characteristics'!$C:$C,0)))</f>
        <v>0</v>
      </c>
      <c r="M1277" s="293">
        <f>IF(ISBLANK(INDEX('Policy Characteristics'!G:G,MATCH($C1277,'Policy Characteristics'!$C:$C,0))),"",INDEX('Policy Characteristics'!G:G,MATCH($C1277,'Policy Characteristics'!$C:$C,0)))</f>
        <v>10</v>
      </c>
      <c r="N1277" s="293">
        <f>IF(ISBLANK(INDEX('Policy Characteristics'!H:H,MATCH($C1277,'Policy Characteristics'!$C:$C,0))),"",INDEX('Policy Characteristics'!H:H,MATCH($C1277,'Policy Characteristics'!$C:$C,0)))</f>
        <v>1</v>
      </c>
      <c r="O1277" s="293" t="str">
        <f>IF(ISBLANK(INDEX('Policy Characteristics'!I:I,MATCH($C1277,'Policy Characteristics'!$C:$C,0))),"",INDEX('Policy Characteristics'!I:I,MATCH($C1277,'Policy Characteristics'!$C:$C,0)))</f>
        <v>weight</v>
      </c>
      <c r="P1277" s="293"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7" s="293" t="str">
        <f>IF(ISBLANK(INDEX('Policy Characteristics'!K:K,MATCH($C1277,'Policy Characteristics'!$C:$C,0))),"",INDEX('Policy Characteristics'!K:K,MATCH($C1277,'Policy Characteristics'!$C:$C,0)))</f>
        <v>io-model.html</v>
      </c>
      <c r="R1277" s="293" t="str">
        <f>IF(ISBLANK(INDEX('Policy Characteristics'!L:L,MATCH($C1277,'Policy Characteristics'!$C:$C,0))),"",INDEX('Policy Characteristics'!L:L,MATCH($C1277,'Policy Characteristics'!$C:$C,0)))</f>
        <v/>
      </c>
    </row>
    <row r="1278" spans="1:18" x14ac:dyDescent="0.25">
      <c r="A1278" s="293" t="str">
        <f>IF(ISBLANK(INDEX('Policy Characteristics'!A:A,MATCH($C1278,'Policy Characteristics'!$C:$C,0))),"",INDEX('Policy Characteristics'!A:A,MATCH($C1278,'Policy Characteristics'!$C:$C,0)))</f>
        <v>Government Revenue Accounting</v>
      </c>
      <c r="B1278" s="294" t="str">
        <f>IF(ISBLANK(INDEX('Policy Characteristics'!B:B,MATCH($C1278,'Policy Characteristics'!$C:$C,0))),"",INDEX('Policy Characteristics'!B:B,MATCH($C1278,'Policy Characteristics'!$C:$C,0)))</f>
        <v>Remaining Government Cash Flows</v>
      </c>
      <c r="C1278" s="293" t="str">
        <f t="shared" si="87"/>
        <v>GRA for Remaining Government Cash Flow Changes</v>
      </c>
      <c r="D1278" t="s">
        <v>934</v>
      </c>
      <c r="F1278" t="s">
        <v>935</v>
      </c>
      <c r="H1278" s="20">
        <v>589</v>
      </c>
      <c r="I1278" s="294" t="str">
        <f t="shared" si="86"/>
        <v>Yes</v>
      </c>
      <c r="J1278" s="296" t="str">
        <f>IF(ISBLANK(INDEX('Policy Characteristics'!D:D,MATCH($C1278,'Policy Characteristics'!$C:$C,0))),"",INDEX('Policy Characteristics'!D:D,MATCH($C1278,'Policy Characteristics'!$C:$C,0)))</f>
        <v/>
      </c>
      <c r="K1278" s="293" t="str">
        <f>IF(ISBLANK(INDEX('Policy Characteristics'!E:E,MATCH($C1278,'Policy Characteristics'!$C:$C,0))),"",INDEX('Policy Characteristics'!E:E,MATCH($C1278,'Policy Characteristics'!$C:$C,0)))</f>
        <v>GRA remaining cash flow changes</v>
      </c>
      <c r="L1278" s="293">
        <f>IF(ISBLANK(INDEX('Policy Characteristics'!F:F,MATCH($C1278,'Policy Characteristics'!$C:$C,0))),"",INDEX('Policy Characteristics'!F:F,MATCH($C1278,'Policy Characteristics'!$C:$C,0)))</f>
        <v>0</v>
      </c>
      <c r="M1278" s="293">
        <f>IF(ISBLANK(INDEX('Policy Characteristics'!G:G,MATCH($C1278,'Policy Characteristics'!$C:$C,0))),"",INDEX('Policy Characteristics'!G:G,MATCH($C1278,'Policy Characteristics'!$C:$C,0)))</f>
        <v>10</v>
      </c>
      <c r="N1278" s="293">
        <f>IF(ISBLANK(INDEX('Policy Characteristics'!H:H,MATCH($C1278,'Policy Characteristics'!$C:$C,0))),"",INDEX('Policy Characteristics'!H:H,MATCH($C1278,'Policy Characteristics'!$C:$C,0)))</f>
        <v>1</v>
      </c>
      <c r="O1278" s="293" t="str">
        <f>IF(ISBLANK(INDEX('Policy Characteristics'!I:I,MATCH($C1278,'Policy Characteristics'!$C:$C,0))),"",INDEX('Policy Characteristics'!I:I,MATCH($C1278,'Policy Characteristics'!$C:$C,0)))</f>
        <v>weight</v>
      </c>
      <c r="P1278" s="293" t="str">
        <f>IF(ISBLANK(INDEX('Policy Characteristics'!J:J,MATCH($C1278,'Policy Characteristics'!$C:$C,0))),"",INDEX('Policy Characteristics'!J:J,MATCH($C1278,'Policy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8" s="293" t="str">
        <f>IF(ISBLANK(INDEX('Policy Characteristics'!K:K,MATCH($C1278,'Policy Characteristics'!$C:$C,0))),"",INDEX('Policy Characteristics'!K:K,MATCH($C1278,'Policy Characteristics'!$C:$C,0)))</f>
        <v>io-model.html</v>
      </c>
      <c r="R1278" s="293" t="str">
        <f>IF(ISBLANK(INDEX('Policy Characteristics'!L:L,MATCH($C1278,'Policy Characteristics'!$C:$C,0))),"",INDEX('Policy Characteristics'!L:L,MATCH($C1278,'Policy Characteristics'!$C:$C,0)))</f>
        <v/>
      </c>
    </row>
    <row r="1279" spans="1:18" x14ac:dyDescent="0.25">
      <c r="A1279" s="293" t="str">
        <f>IF(ISBLANK(INDEX('Policy Characteristics'!A:A,MATCH($C1279,'Policy Characteristics'!$C:$C,0))),"",INDEX('Policy Characteristics'!A:A,MATCH($C1279,'Policy Characteristics'!$C:$C,0)))</f>
        <v>Control Settings</v>
      </c>
      <c r="B1279" s="294" t="str">
        <f>IF(ISBLANK(INDEX('Policy Characteristics'!B:B,MATCH($C1279,'Policy Characteristics'!$C:$C,0))),"",INDEX('Policy Characteristics'!B:B,MATCH($C1279,'Policy Characteristics'!$C:$C,0)))</f>
        <v>COVID-19 Recession</v>
      </c>
      <c r="C1279" t="s">
        <v>634</v>
      </c>
      <c r="H1279" s="20">
        <v>543</v>
      </c>
      <c r="I1279" s="301" t="s">
        <v>660</v>
      </c>
      <c r="J1279" s="296" t="str">
        <f>IF(ISBLANK(INDEX('Policy Characteristics'!D:D,MATCH($C1279,'Policy Characteristics'!$C:$C,0))),"",INDEX('Policy Characteristics'!D:D,MATCH($C1279,'Policy Characteristics'!$C:$C,0)))</f>
        <v/>
      </c>
      <c r="K1279" s="293" t="str">
        <f>IF(ISBLANK(INDEX('Policy Characteristics'!E:E,MATCH($C1279,'Policy Characteristics'!$C:$C,0))),"",INDEX('Policy Characteristics'!E:E,MATCH($C1279,'Policy Characteristics'!$C:$C,0)))</f>
        <v>settings exogenous GDP adjustment</v>
      </c>
      <c r="L1279" s="259">
        <f>IF(ISBLANK(INDEX('Policy Characteristics'!F:F,MATCH($C1279,'Policy Characteristics'!$C:$C,0))),"",INDEX('Policy Characteristics'!F:F,MATCH($C1279,'Policy Characteristics'!$C:$C,0)))</f>
        <v>0</v>
      </c>
      <c r="M1279" s="259">
        <f>IF(ISBLANK(INDEX('Policy Characteristics'!G:G,MATCH($C1279,'Policy Characteristics'!$C:$C,0))),"",INDEX('Policy Characteristics'!G:G,MATCH($C1279,'Policy Characteristics'!$C:$C,0)))</f>
        <v>1</v>
      </c>
      <c r="N1279" s="259">
        <f>IF(ISBLANK(INDEX('Policy Characteristics'!H:H,MATCH($C1279,'Policy Characteristics'!$C:$C,0))),"",INDEX('Policy Characteristics'!H:H,MATCH($C1279,'Policy Characteristics'!$C:$C,0)))</f>
        <v>1</v>
      </c>
      <c r="O1279" s="293" t="str">
        <f>IF(ISBLANK(INDEX('Policy Characteristics'!I:I,MATCH($C1279,'Policy Characteristics'!$C:$C,0))),"",INDEX('Policy Characteristics'!I:I,MATCH($C1279,'Policy Characteristics'!$C:$C,0)))</f>
        <v>on/off</v>
      </c>
      <c r="P1279" s="293" t="str">
        <f>IF(ISBLANK(INDEX('Policy Characteristics'!J:J,MATCH($C1279,'Policy Characteristics'!$C:$C,0))),"",INDEX('Policy Characteristics'!J:J,MATCH($C1279,'Policy Characteristics'!$C:$C,0)))</f>
        <v>**Description:** This control setting is not used in the Canada EPS at present, but it could be used to enable or disable the impacts of a or disables the GDP impact of a recession or other GDP-impacting event not accounted for in the energy use input data files.  It was previously used to model the recession caused by SARS-CoV-2 (COVID-19).</v>
      </c>
      <c r="Q1279" s="293" t="str">
        <f>IF(ISBLANK(INDEX('Policy Characteristics'!K:K,MATCH($C1279,'Policy Characteristics'!$C:$C,0))),"",INDEX('Policy Characteristics'!K:K,MATCH($C1279,'Policy Characteristics'!$C:$C,0)))</f>
        <v/>
      </c>
      <c r="R1279" s="293" t="str">
        <f>IF(ISBLANK(INDEX('Policy Characteristics'!L:L,MATCH($C1279,'Policy Characteristics'!$C:$C,0))),"",INDEX('Policy Characteristics'!L:L,MATCH($C1279,'Policy Characteristics'!$C:$C,0)))</f>
        <v/>
      </c>
    </row>
    <row r="1280" spans="1:18" x14ac:dyDescent="0.25">
      <c r="A1280" s="293" t="str">
        <f>IF(ISBLANK(INDEX('Policy Characteristics'!A:A,MATCH($C1280,'Policy Characteristics'!$C:$C,0))),"",INDEX('Policy Characteristics'!A:A,MATCH($C1280,'Policy Characteristics'!$C:$C,0)))</f>
        <v>Control Settings</v>
      </c>
      <c r="B1280" s="294" t="str">
        <f>IF(ISBLANK(INDEX('Policy Characteristics'!B:B,MATCH($C1280,'Policy Characteristics'!$C:$C,0))),"",INDEX('Policy Characteristics'!B:B,MATCH($C1280,'Policy Characteristics'!$C:$C,0)))</f>
        <v>Use 20-Year GWP Values</v>
      </c>
      <c r="C1280" t="s">
        <v>638</v>
      </c>
      <c r="H1280" s="20">
        <v>1601</v>
      </c>
      <c r="I1280" s="301" t="s">
        <v>660</v>
      </c>
      <c r="J1280" s="296" t="str">
        <f>IF(ISBLANK(INDEX('Policy Characteristics'!D:D,MATCH($C1280,'Policy Characteristics'!$C:$C,0))),"",INDEX('Policy Characteristics'!D:D,MATCH($C1280,'Policy Characteristics'!$C:$C,0)))</f>
        <v/>
      </c>
      <c r="K1280" s="293" t="str">
        <f>IF(ISBLANK(INDEX('Policy Characteristics'!E:E,MATCH($C1280,'Policy Characteristics'!$C:$C,0))),"",INDEX('Policy Characteristics'!E:E,MATCH($C1280,'Policy Characteristics'!$C:$C,0)))</f>
        <v/>
      </c>
      <c r="L1280" s="259">
        <f>IF(ISBLANK(INDEX('Policy Characteristics'!F:F,MATCH($C1280,'Policy Characteristics'!$C:$C,0))),"",INDEX('Policy Characteristics'!F:F,MATCH($C1280,'Policy Characteristics'!$C:$C,0)))</f>
        <v>0</v>
      </c>
      <c r="M1280" s="259">
        <f>IF(ISBLANK(INDEX('Policy Characteristics'!G:G,MATCH($C1280,'Policy Characteristics'!$C:$C,0))),"",INDEX('Policy Characteristics'!G:G,MATCH($C1280,'Policy Characteristics'!$C:$C,0)))</f>
        <v>1</v>
      </c>
      <c r="N1280" s="259">
        <f>IF(ISBLANK(INDEX('Policy Characteristics'!H:H,MATCH($C1280,'Policy Characteristics'!$C:$C,0))),"",INDEX('Policy Characteristics'!H:H,MATCH($C1280,'Policy Characteristics'!$C:$C,0)))</f>
        <v>1</v>
      </c>
      <c r="O1280" s="293" t="str">
        <f>IF(ISBLANK(INDEX('Policy Characteristics'!I:I,MATCH($C1280,'Policy Characteristics'!$C:$C,0))),"",INDEX('Policy Characteristics'!I:I,MATCH($C1280,'Policy Characteristics'!$C:$C,0)))</f>
        <v>on/off</v>
      </c>
      <c r="P1280" s="293" t="str">
        <f>IF(ISBLANK(INDEX('Policy Characteristics'!J:J,MATCH($C1280,'Policy Characteristics'!$C:$C,0))),"",INDEX('Policy Characteristics'!J:J,MATCH($C1280,'Policy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80" s="293" t="str">
        <f>IF(ISBLANK(INDEX('Policy Characteristics'!K:K,MATCH($C1280,'Policy Characteristics'!$C:$C,0))),"",INDEX('Policy Characteristics'!K:K,MATCH($C1280,'Policy Characteristics'!$C:$C,0)))</f>
        <v/>
      </c>
      <c r="R1280" s="293" t="str">
        <f>IF(ISBLANK(INDEX('Policy Characteristics'!L:L,MATCH($C1280,'Policy Characteristics'!$C:$C,0))),"",INDEX('Policy Characteristics'!L:L,MATCH($C1280,'Policy Characteristics'!$C:$C,0)))</f>
        <v/>
      </c>
    </row>
  </sheetData>
  <sortState xmlns:xlrd2="http://schemas.microsoft.com/office/spreadsheetml/2017/richdata2" ref="A129:I149">
    <sortCondition ref="B129:B149"/>
  </sortState>
  <conditionalFormatting sqref="I1200 I1:I9 I12:I19 I24 I33:I36 I43:I46 I53:I59 I38:I39 I48:I49 I63 I1184:I1198 I1239 I1244 I1249 I1254 I1259 I1264 I1269 I1274 I1149:I1181 I1202:I1232 I126:I346 I348 I351 I354 I357 I360 I363 I366 I368:I376 I378 I380:I388 I1234 I1279:I1048576 I464:I1147">
    <cfRule type="containsText" dxfId="64" priority="124" operator="containsText" text="No">
      <formula>NOT(ISERROR(SEARCH("No",I1)))</formula>
    </cfRule>
  </conditionalFormatting>
  <conditionalFormatting sqref="I1201">
    <cfRule type="containsText" dxfId="63" priority="123" operator="containsText" text="No">
      <formula>NOT(ISERROR(SEARCH("No",I1201)))</formula>
    </cfRule>
  </conditionalFormatting>
  <conditionalFormatting sqref="I22 I32 I42 I52">
    <cfRule type="containsText" dxfId="62" priority="122" operator="containsText" text="No">
      <formula>NOT(ISERROR(SEARCH("No",I22)))</formula>
    </cfRule>
  </conditionalFormatting>
  <conditionalFormatting sqref="I1148">
    <cfRule type="containsText" dxfId="61" priority="110" operator="containsText" text="No">
      <formula>NOT(ISERROR(SEARCH("No",I1148)))</formula>
    </cfRule>
  </conditionalFormatting>
  <conditionalFormatting sqref="I1199">
    <cfRule type="containsText" dxfId="60" priority="109" operator="containsText" text="No">
      <formula>NOT(ISERROR(SEARCH("No",I1199)))</formula>
    </cfRule>
  </conditionalFormatting>
  <conditionalFormatting sqref="I60:I62">
    <cfRule type="containsText" dxfId="59" priority="103" operator="containsText" text="No">
      <formula>NOT(ISERROR(SEARCH("No",I60)))</formula>
    </cfRule>
  </conditionalFormatting>
  <conditionalFormatting sqref="I50:I51">
    <cfRule type="containsText" dxfId="58" priority="102" operator="containsText" text="No">
      <formula>NOT(ISERROR(SEARCH("No",I50)))</formula>
    </cfRule>
  </conditionalFormatting>
  <conditionalFormatting sqref="I40:I41">
    <cfRule type="containsText" dxfId="57" priority="101" operator="containsText" text="No">
      <formula>NOT(ISERROR(SEARCH("No",I40)))</formula>
    </cfRule>
  </conditionalFormatting>
  <conditionalFormatting sqref="I30:I31">
    <cfRule type="containsText" dxfId="56" priority="100" operator="containsText" text="No">
      <formula>NOT(ISERROR(SEARCH("No",I30)))</formula>
    </cfRule>
  </conditionalFormatting>
  <conditionalFormatting sqref="I20:I21">
    <cfRule type="containsText" dxfId="55" priority="99" operator="containsText" text="No">
      <formula>NOT(ISERROR(SEARCH("No",I20)))</formula>
    </cfRule>
  </conditionalFormatting>
  <conditionalFormatting sqref="I10:I11">
    <cfRule type="containsText" dxfId="54" priority="98" operator="containsText" text="No">
      <formula>NOT(ISERROR(SEARCH("No",I10)))</formula>
    </cfRule>
  </conditionalFormatting>
  <conditionalFormatting sqref="I23">
    <cfRule type="containsText" dxfId="53" priority="97" operator="containsText" text="No">
      <formula>NOT(ISERROR(SEARCH("No",I23)))</formula>
    </cfRule>
  </conditionalFormatting>
  <conditionalFormatting sqref="I25:I29">
    <cfRule type="containsText" dxfId="52" priority="96" operator="containsText" text="No">
      <formula>NOT(ISERROR(SEARCH("No",I25)))</formula>
    </cfRule>
  </conditionalFormatting>
  <conditionalFormatting sqref="I37">
    <cfRule type="containsText" dxfId="51" priority="95" operator="containsText" text="No">
      <formula>NOT(ISERROR(SEARCH("No",I37)))</formula>
    </cfRule>
  </conditionalFormatting>
  <conditionalFormatting sqref="I47">
    <cfRule type="containsText" dxfId="50" priority="94" operator="containsText" text="No">
      <formula>NOT(ISERROR(SEARCH("No",I47)))</formula>
    </cfRule>
  </conditionalFormatting>
  <conditionalFormatting sqref="I1182:I1183">
    <cfRule type="containsText" dxfId="49" priority="61" operator="containsText" text="No">
      <formula>NOT(ISERROR(SEARCH("No",I1182)))</formula>
    </cfRule>
  </conditionalFormatting>
  <conditionalFormatting sqref="I1233">
    <cfRule type="containsText" dxfId="48" priority="60" operator="containsText" text="No">
      <formula>NOT(ISERROR(SEARCH("No",I1233)))</formula>
    </cfRule>
  </conditionalFormatting>
  <conditionalFormatting sqref="I748:I967 I969:I997">
    <cfRule type="containsText" dxfId="47" priority="35" operator="containsText" text="No">
      <formula>NOT(ISERROR(SEARCH("No",I748)))</formula>
    </cfRule>
  </conditionalFormatting>
  <conditionalFormatting sqref="I428 I430 I432:I434 I436 I438:I442 I444 I446 I448 I450 I452 I454 I456 I458">
    <cfRule type="containsText" dxfId="46" priority="19" operator="containsText" text="No">
      <formula>NOT(ISERROR(SEARCH("No",I428)))</formula>
    </cfRule>
  </conditionalFormatting>
  <conditionalFormatting sqref="I415">
    <cfRule type="containsText" dxfId="45" priority="16" operator="containsText" text="No">
      <formula>NOT(ISERROR(SEARCH("No",I415)))</formula>
    </cfRule>
  </conditionalFormatting>
  <conditionalFormatting sqref="I414">
    <cfRule type="containsText" dxfId="44" priority="17" operator="containsText" text="No">
      <formula>NOT(ISERROR(SEARCH("No",I414)))</formula>
    </cfRule>
  </conditionalFormatting>
  <conditionalFormatting sqref="I416:I419">
    <cfRule type="containsText" dxfId="43" priority="15" operator="containsText" text="No">
      <formula>NOT(ISERROR(SEARCH("No",I416)))</formula>
    </cfRule>
  </conditionalFormatting>
  <conditionalFormatting sqref="I420:I421">
    <cfRule type="containsText" dxfId="42" priority="14" operator="containsText" text="No">
      <formula>NOT(ISERROR(SEARCH("No",I420)))</formula>
    </cfRule>
  </conditionalFormatting>
  <conditionalFormatting sqref="I422 I424 I426">
    <cfRule type="containsText" dxfId="41" priority="13" operator="containsText" text="No">
      <formula>NOT(ISERROR(SEARCH("No",I422)))</formula>
    </cfRule>
  </conditionalFormatting>
  <conditionalFormatting sqref="I460:I463">
    <cfRule type="containsText" dxfId="40" priority="12" operator="containsText" text="No">
      <formula>NOT(ISERROR(SEARCH("No",I460)))</formula>
    </cfRule>
  </conditionalFormatting>
  <conditionalFormatting sqref="I968">
    <cfRule type="containsText" dxfId="39" priority="11" operator="containsText" text="No">
      <formula>NOT(ISERROR(SEARCH("No",I968)))</formula>
    </cfRule>
  </conditionalFormatting>
  <conditionalFormatting sqref="I431 I429 I427 I425 I423">
    <cfRule type="containsText" dxfId="38" priority="10" operator="containsText" text="No">
      <formula>NOT(ISERROR(SEARCH("No",I423)))</formula>
    </cfRule>
  </conditionalFormatting>
  <conditionalFormatting sqref="I437 I435">
    <cfRule type="containsText" dxfId="37" priority="9" operator="containsText" text="No">
      <formula>NOT(ISERROR(SEARCH("No",I435)))</formula>
    </cfRule>
  </conditionalFormatting>
  <conditionalFormatting sqref="I443">
    <cfRule type="containsText" dxfId="36" priority="8" operator="containsText" text="No">
      <formula>NOT(ISERROR(SEARCH("No",I443)))</formula>
    </cfRule>
  </conditionalFormatting>
  <conditionalFormatting sqref="I459 I457 I455 I453 I451 I449 I447 I445">
    <cfRule type="containsText" dxfId="35" priority="7" operator="containsText" text="No">
      <formula>NOT(ISERROR(SEARCH("No",I445)))</formula>
    </cfRule>
  </conditionalFormatting>
  <conditionalFormatting sqref="I389:I413">
    <cfRule type="containsText" dxfId="34" priority="6" operator="containsText" text="No">
      <formula>NOT(ISERROR(SEARCH("No",I389)))</formula>
    </cfRule>
  </conditionalFormatting>
  <conditionalFormatting sqref="I349 I347">
    <cfRule type="containsText" dxfId="33" priority="4" operator="containsText" text="No">
      <formula>NOT(ISERROR(SEARCH("No",I347)))</formula>
    </cfRule>
  </conditionalFormatting>
  <conditionalFormatting sqref="I352 I350">
    <cfRule type="containsText" dxfId="32" priority="3" operator="containsText" text="No">
      <formula>NOT(ISERROR(SEARCH("No",I350)))</formula>
    </cfRule>
  </conditionalFormatting>
  <conditionalFormatting sqref="I367 I364:I365 I361:I362 I358:I359 I355:I356 I353">
    <cfRule type="containsText" dxfId="31" priority="2" operator="containsText" text="No">
      <formula>NOT(ISERROR(SEARCH("No",I353)))</formula>
    </cfRule>
  </conditionalFormatting>
  <conditionalFormatting sqref="I379 I377">
    <cfRule type="containsText" dxfId="30"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topLeftCell="A16" workbookViewId="0">
      <selection sqref="A1:B1"/>
    </sheetView>
  </sheetViews>
  <sheetFormatPr defaultColWidth="9.28515625" defaultRowHeight="15" x14ac:dyDescent="0.25"/>
  <cols>
    <col min="1" max="1" width="69.7109375" customWidth="1"/>
    <col min="2" max="2" width="68.28515625" customWidth="1"/>
  </cols>
  <sheetData>
    <row r="1" spans="1:2" x14ac:dyDescent="0.25">
      <c r="A1" s="398" t="s">
        <v>936</v>
      </c>
      <c r="B1" s="398"/>
    </row>
    <row r="2" spans="1:2" x14ac:dyDescent="0.25">
      <c r="A2" s="191" t="s">
        <v>937</v>
      </c>
      <c r="B2" s="191" t="s">
        <v>938</v>
      </c>
    </row>
    <row r="3" spans="1:2" x14ac:dyDescent="0.25">
      <c r="A3" s="192" t="s">
        <v>939</v>
      </c>
      <c r="B3" t="str">
        <f>A3</f>
        <v>million metric tons / year</v>
      </c>
    </row>
    <row r="4" spans="1:2" x14ac:dyDescent="0.25">
      <c r="A4" s="192" t="s">
        <v>940</v>
      </c>
      <c r="B4" s="269" t="s">
        <v>941</v>
      </c>
    </row>
    <row r="5" spans="1:2" x14ac:dyDescent="0.25">
      <c r="A5" s="193" t="s">
        <v>942</v>
      </c>
      <c r="B5" t="str">
        <f t="shared" ref="B5:B27" si="0">A5</f>
        <v>thousand metric tons / year</v>
      </c>
    </row>
    <row r="6" spans="1:2" x14ac:dyDescent="0.25">
      <c r="A6" s="193" t="s">
        <v>943</v>
      </c>
      <c r="B6" s="269" t="s">
        <v>944</v>
      </c>
    </row>
    <row r="7" spans="1:2" ht="30" x14ac:dyDescent="0.25">
      <c r="A7" s="193" t="s">
        <v>945</v>
      </c>
      <c r="B7" s="269" t="s">
        <v>946</v>
      </c>
    </row>
    <row r="8" spans="1:2" x14ac:dyDescent="0.25">
      <c r="A8" s="193" t="s">
        <v>947</v>
      </c>
      <c r="B8" s="269" t="s">
        <v>948</v>
      </c>
    </row>
    <row r="9" spans="1:2" x14ac:dyDescent="0.25">
      <c r="A9" s="193" t="s">
        <v>949</v>
      </c>
      <c r="B9" s="269" t="s">
        <v>950</v>
      </c>
    </row>
    <row r="10" spans="1:2" x14ac:dyDescent="0.25">
      <c r="A10" s="193" t="s">
        <v>951</v>
      </c>
      <c r="B10" t="str">
        <f t="shared" si="0"/>
        <v>jobs</v>
      </c>
    </row>
    <row r="11" spans="1:2" x14ac:dyDescent="0.25">
      <c r="A11" s="193" t="s">
        <v>952</v>
      </c>
      <c r="B11" t="str">
        <f t="shared" si="0"/>
        <v>incidents / year</v>
      </c>
    </row>
    <row r="12" spans="1:2" x14ac:dyDescent="0.25">
      <c r="A12" s="193" t="s">
        <v>953</v>
      </c>
      <c r="B12" t="str">
        <f t="shared" si="0"/>
        <v>% change</v>
      </c>
    </row>
    <row r="13" spans="1:2" x14ac:dyDescent="0.25">
      <c r="A13" s="193" t="s">
        <v>954</v>
      </c>
      <c r="B13" s="269" t="s">
        <v>955</v>
      </c>
    </row>
    <row r="14" spans="1:2" x14ac:dyDescent="0.25">
      <c r="A14" s="193" t="s">
        <v>956</v>
      </c>
      <c r="B14" t="str">
        <f t="shared" si="0"/>
        <v>lives / year</v>
      </c>
    </row>
    <row r="15" spans="1:2" x14ac:dyDescent="0.25">
      <c r="A15" s="193" t="s">
        <v>957</v>
      </c>
      <c r="B15" t="str">
        <f t="shared" si="0"/>
        <v>terawatt-hours (TWh) / year</v>
      </c>
    </row>
    <row r="16" spans="1:2" x14ac:dyDescent="0.25">
      <c r="A16" s="193" t="s">
        <v>958</v>
      </c>
      <c r="B16" s="267" t="str">
        <f t="shared" si="0"/>
        <v>%</v>
      </c>
    </row>
    <row r="17" spans="1:2" x14ac:dyDescent="0.25">
      <c r="A17" s="193" t="s">
        <v>959</v>
      </c>
      <c r="B17" s="267" t="str">
        <f t="shared" si="0"/>
        <v>metric tons CO2e / megawatt-hour (MWh)</v>
      </c>
    </row>
    <row r="18" spans="1:2" x14ac:dyDescent="0.25">
      <c r="A18" s="193" t="s">
        <v>960</v>
      </c>
      <c r="B18" s="266" t="s">
        <v>961</v>
      </c>
    </row>
    <row r="19" spans="1:2" x14ac:dyDescent="0.25">
      <c r="A19" s="193" t="s">
        <v>962</v>
      </c>
      <c r="B19" t="str">
        <f t="shared" si="0"/>
        <v>gigawatts (GW) / year</v>
      </c>
    </row>
    <row r="20" spans="1:2" x14ac:dyDescent="0.25">
      <c r="A20" s="193" t="s">
        <v>963</v>
      </c>
      <c r="B20" s="269" t="s">
        <v>964</v>
      </c>
    </row>
    <row r="21" spans="1:2" x14ac:dyDescent="0.25">
      <c r="A21" s="193" t="s">
        <v>965</v>
      </c>
      <c r="B21" t="str">
        <f t="shared" si="0"/>
        <v>cubic km / yr</v>
      </c>
    </row>
    <row r="22" spans="1:2" x14ac:dyDescent="0.25">
      <c r="A22" s="193" t="s">
        <v>966</v>
      </c>
      <c r="B22" s="265" t="s">
        <v>967</v>
      </c>
    </row>
    <row r="23" spans="1:2" x14ac:dyDescent="0.25">
      <c r="A23" s="193" t="s">
        <v>968</v>
      </c>
      <c r="B23" s="265" t="s">
        <v>969</v>
      </c>
    </row>
    <row r="24" spans="1:2" x14ac:dyDescent="0.25">
      <c r="A24" s="193" t="s">
        <v>970</v>
      </c>
      <c r="B24" t="str">
        <f t="shared" si="0"/>
        <v>million vehicles / year</v>
      </c>
    </row>
    <row r="25" spans="1:2" x14ac:dyDescent="0.25">
      <c r="A25" s="193" t="s">
        <v>971</v>
      </c>
      <c r="B25" t="str">
        <f t="shared" si="0"/>
        <v>thousand vehicles / year</v>
      </c>
    </row>
    <row r="26" spans="1:2" x14ac:dyDescent="0.25">
      <c r="A26" s="193" t="s">
        <v>972</v>
      </c>
      <c r="B26" t="str">
        <f t="shared" si="0"/>
        <v>million vehicles</v>
      </c>
    </row>
    <row r="27" spans="1:2" x14ac:dyDescent="0.25">
      <c r="A27" s="193" t="s">
        <v>973</v>
      </c>
      <c r="B27" t="str">
        <f t="shared" si="0"/>
        <v>thousand vehicles</v>
      </c>
    </row>
    <row r="28" spans="1:2" x14ac:dyDescent="0.25">
      <c r="A28" s="193" t="s">
        <v>974</v>
      </c>
      <c r="B28" s="265" t="s">
        <v>975</v>
      </c>
    </row>
    <row r="29" spans="1:2" x14ac:dyDescent="0.25">
      <c r="A29" s="193" t="s">
        <v>976</v>
      </c>
      <c r="B29" s="268" t="s">
        <v>977</v>
      </c>
    </row>
    <row r="30" spans="1:2" x14ac:dyDescent="0.25">
      <c r="A30" s="193" t="s">
        <v>978</v>
      </c>
      <c r="B30" s="265" t="s">
        <v>979</v>
      </c>
    </row>
    <row r="31" spans="1:2" x14ac:dyDescent="0.25">
      <c r="A31" s="193" t="s">
        <v>980</v>
      </c>
      <c r="B31" s="265" t="s">
        <v>981</v>
      </c>
    </row>
    <row r="32" spans="1:2" x14ac:dyDescent="0.25">
      <c r="A32" s="193" t="s">
        <v>982</v>
      </c>
      <c r="B32" t="str">
        <f>A32</f>
        <v>million barrels of oil / year</v>
      </c>
    </row>
    <row r="33" spans="1:2" x14ac:dyDescent="0.25">
      <c r="A33" s="193" t="s">
        <v>983</v>
      </c>
      <c r="B33" s="265" t="s">
        <v>984</v>
      </c>
    </row>
    <row r="34" spans="1:2" x14ac:dyDescent="0.25">
      <c r="A34" s="193" t="s">
        <v>985</v>
      </c>
      <c r="B34" s="265" t="s">
        <v>975</v>
      </c>
    </row>
    <row r="35" spans="1:2" x14ac:dyDescent="0.25">
      <c r="A35" s="193" t="s">
        <v>986</v>
      </c>
      <c r="B35" s="268" t="s">
        <v>987</v>
      </c>
    </row>
    <row r="36" spans="1:2" x14ac:dyDescent="0.25">
      <c r="A36" s="193" t="s">
        <v>988</v>
      </c>
      <c r="B36" s="268" t="s">
        <v>989</v>
      </c>
    </row>
    <row r="37" spans="1:2" x14ac:dyDescent="0.25">
      <c r="A37" s="193" t="s">
        <v>990</v>
      </c>
      <c r="B37" s="268" t="s">
        <v>991</v>
      </c>
    </row>
    <row r="38" spans="1:2" x14ac:dyDescent="0.25">
      <c r="A38" s="193" t="s">
        <v>992</v>
      </c>
      <c r="B38" s="269" t="s">
        <v>987</v>
      </c>
    </row>
    <row r="39" spans="1:2" x14ac:dyDescent="0.25">
      <c r="A39" s="193" t="s">
        <v>993</v>
      </c>
      <c r="B39" s="269" t="s">
        <v>994</v>
      </c>
    </row>
    <row r="40" spans="1:2" x14ac:dyDescent="0.25">
      <c r="A40" s="193" t="s">
        <v>995</v>
      </c>
      <c r="B40" s="269" t="s">
        <v>996</v>
      </c>
    </row>
    <row r="41" spans="1:2" x14ac:dyDescent="0.25">
      <c r="A41" s="193" t="s">
        <v>997</v>
      </c>
      <c r="B41" s="269" t="s">
        <v>998</v>
      </c>
    </row>
    <row r="42" spans="1:2" x14ac:dyDescent="0.25">
      <c r="A42" s="193" t="s">
        <v>999</v>
      </c>
      <c r="B42" s="269" t="s">
        <v>1000</v>
      </c>
    </row>
    <row r="43" spans="1:2" x14ac:dyDescent="0.25">
      <c r="A43" s="193" t="s">
        <v>1001</v>
      </c>
      <c r="B43" s="269" t="s">
        <v>1002</v>
      </c>
    </row>
    <row r="45" spans="1:2" x14ac:dyDescent="0.25">
      <c r="A45" s="398" t="s">
        <v>1003</v>
      </c>
      <c r="B45" s="398"/>
    </row>
    <row r="46" spans="1:2" x14ac:dyDescent="0.25">
      <c r="A46" s="191" t="s">
        <v>937</v>
      </c>
      <c r="B46" s="191" t="s">
        <v>938</v>
      </c>
    </row>
    <row r="47" spans="1:2" x14ac:dyDescent="0.25">
      <c r="A47" s="159" t="s">
        <v>1004</v>
      </c>
      <c r="B47" t="str">
        <f t="shared" ref="B47:B48" si="1">A47</f>
        <v>$/metric ton CO2e</v>
      </c>
    </row>
    <row r="48" spans="1:2" x14ac:dyDescent="0.25">
      <c r="A48" s="159" t="s">
        <v>1005</v>
      </c>
      <c r="B48" t="str">
        <f t="shared" si="1"/>
        <v>$/MWh</v>
      </c>
    </row>
    <row r="59" spans="1:1" x14ac:dyDescent="0.25">
      <c r="A59" s="1"/>
    </row>
  </sheetData>
  <mergeCells count="2">
    <mergeCell ref="A1:B1"/>
    <mergeCell ref="A45:B45"/>
  </mergeCells>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topLeftCell="A96" workbookViewId="0">
      <selection activeCell="C114" sqref="C114"/>
    </sheetView>
  </sheetViews>
  <sheetFormatPr defaultColWidth="9.28515625" defaultRowHeight="15" x14ac:dyDescent="0.25"/>
  <cols>
    <col min="1" max="1" width="37.42578125" customWidth="1"/>
    <col min="2" max="2" width="33.140625" customWidth="1"/>
    <col min="3" max="3" width="13.5703125" customWidth="1"/>
    <col min="4" max="4" width="35.28515625" customWidth="1"/>
    <col min="5" max="5" width="18.28515625" customWidth="1"/>
    <col min="6" max="6" width="34.28515625" customWidth="1"/>
    <col min="7" max="7" width="95" customWidth="1"/>
    <col min="8" max="8" width="73.5703125" customWidth="1"/>
    <col min="9" max="9" width="63.5703125" customWidth="1"/>
    <col min="10" max="10" width="25.42578125" customWidth="1"/>
    <col min="11" max="11" width="19.28515625" customWidth="1"/>
    <col min="12" max="12" width="25.7109375" customWidth="1"/>
    <col min="13" max="13" width="26.140625" customWidth="1"/>
    <col min="14" max="14" width="37.42578125" customWidth="1"/>
    <col min="15" max="15" width="25.42578125" customWidth="1"/>
    <col min="16" max="16" width="19.7109375" customWidth="1"/>
    <col min="17" max="17" width="26.140625" customWidth="1"/>
    <col min="18" max="18" width="26.7109375" customWidth="1"/>
    <col min="19" max="19" width="37.42578125" customWidth="1"/>
  </cols>
  <sheetData>
    <row r="1" spans="1:19" s="9" customFormat="1" x14ac:dyDescent="0.25">
      <c r="A1" s="271" t="s">
        <v>1006</v>
      </c>
      <c r="B1" s="272" t="s">
        <v>1007</v>
      </c>
      <c r="C1" s="273" t="s">
        <v>1008</v>
      </c>
      <c r="D1" s="272" t="s">
        <v>1009</v>
      </c>
      <c r="E1" s="272" t="s">
        <v>1010</v>
      </c>
      <c r="F1" s="272" t="s">
        <v>1011</v>
      </c>
      <c r="G1" s="272" t="s">
        <v>1012</v>
      </c>
      <c r="H1" s="272" t="s">
        <v>1013</v>
      </c>
      <c r="I1" s="274" t="s">
        <v>1014</v>
      </c>
      <c r="J1" s="42" t="s">
        <v>1015</v>
      </c>
      <c r="K1" s="42" t="s">
        <v>1016</v>
      </c>
      <c r="L1" s="42" t="s">
        <v>1017</v>
      </c>
      <c r="M1" s="42" t="s">
        <v>1018</v>
      </c>
      <c r="N1" s="42" t="s">
        <v>1019</v>
      </c>
      <c r="O1" s="42" t="s">
        <v>1020</v>
      </c>
      <c r="P1" s="42" t="s">
        <v>1021</v>
      </c>
      <c r="Q1" s="42" t="s">
        <v>1022</v>
      </c>
      <c r="R1" s="42" t="s">
        <v>1023</v>
      </c>
      <c r="S1" s="42" t="s">
        <v>1024</v>
      </c>
    </row>
    <row r="2" spans="1:19" x14ac:dyDescent="0.25">
      <c r="A2" s="275" t="s">
        <v>1025</v>
      </c>
      <c r="B2" t="s">
        <v>1026</v>
      </c>
      <c r="C2" s="20">
        <v>1</v>
      </c>
      <c r="D2" t="s">
        <v>1027</v>
      </c>
      <c r="E2" t="s">
        <v>1028</v>
      </c>
      <c r="F2" t="str">
        <f>UnitControlCenter!$B$3</f>
        <v>million metric tons / year</v>
      </c>
      <c r="G2" t="s">
        <v>1029</v>
      </c>
      <c r="J2" t="s">
        <v>1030</v>
      </c>
      <c r="K2">
        <v>2030</v>
      </c>
      <c r="L2" s="39">
        <f>739*0.55</f>
        <v>406.45000000000005</v>
      </c>
      <c r="M2" s="39">
        <f>739*0.6</f>
        <v>443.4</v>
      </c>
      <c r="N2" t="s">
        <v>1031</v>
      </c>
    </row>
    <row r="3" spans="1:19" x14ac:dyDescent="0.25">
      <c r="A3" s="275" t="s">
        <v>1025</v>
      </c>
      <c r="B3" t="s">
        <v>1032</v>
      </c>
      <c r="C3" s="255">
        <v>1</v>
      </c>
      <c r="D3" s="275" t="s">
        <v>1027</v>
      </c>
      <c r="E3" s="275" t="s">
        <v>1028</v>
      </c>
      <c r="F3" t="str">
        <f>UnitControlCenter!$B$3</f>
        <v>million metric tons / year</v>
      </c>
      <c r="G3" t="s">
        <v>1033</v>
      </c>
    </row>
    <row r="4" spans="1:19" x14ac:dyDescent="0.25">
      <c r="A4" s="275" t="s">
        <v>1025</v>
      </c>
      <c r="B4" s="275" t="s">
        <v>1034</v>
      </c>
      <c r="C4" s="20">
        <v>1</v>
      </c>
      <c r="D4" t="s">
        <v>1035</v>
      </c>
      <c r="E4" t="s">
        <v>1036</v>
      </c>
      <c r="F4" t="str">
        <f>UnitControlCenter!$B$3</f>
        <v>million metric tons / year</v>
      </c>
      <c r="G4" t="s">
        <v>1037</v>
      </c>
      <c r="H4" t="s">
        <v>1038</v>
      </c>
      <c r="I4" t="s">
        <v>1039</v>
      </c>
    </row>
    <row r="5" spans="1:19" x14ac:dyDescent="0.25">
      <c r="A5" s="275" t="s">
        <v>1025</v>
      </c>
      <c r="B5" s="275" t="s">
        <v>1040</v>
      </c>
      <c r="C5" s="20">
        <v>1</v>
      </c>
      <c r="D5" t="s">
        <v>1035</v>
      </c>
      <c r="E5" t="s">
        <v>1036</v>
      </c>
      <c r="F5" t="str">
        <f>UnitControlCenter!$B$3</f>
        <v>million metric tons / year</v>
      </c>
      <c r="G5" t="s">
        <v>1041</v>
      </c>
      <c r="H5" t="s">
        <v>1042</v>
      </c>
      <c r="I5" t="s">
        <v>1043</v>
      </c>
    </row>
    <row r="6" spans="1:19" x14ac:dyDescent="0.25">
      <c r="A6" s="275" t="s">
        <v>1025</v>
      </c>
      <c r="B6" s="275" t="s">
        <v>1044</v>
      </c>
      <c r="C6" s="20">
        <v>1</v>
      </c>
      <c r="D6" t="s">
        <v>1035</v>
      </c>
      <c r="E6" t="s">
        <v>1036</v>
      </c>
      <c r="F6" t="str">
        <f>UnitControlCenter!$B$3</f>
        <v>million metric tons / year</v>
      </c>
      <c r="G6" t="s">
        <v>1045</v>
      </c>
      <c r="H6" t="s">
        <v>1046</v>
      </c>
      <c r="I6" t="s">
        <v>1047</v>
      </c>
    </row>
    <row r="7" spans="1:19" x14ac:dyDescent="0.25">
      <c r="A7" s="275" t="s">
        <v>1025</v>
      </c>
      <c r="B7" s="275" t="s">
        <v>1048</v>
      </c>
      <c r="C7" s="20">
        <v>0</v>
      </c>
      <c r="D7" t="s">
        <v>1027</v>
      </c>
      <c r="E7" t="s">
        <v>1028</v>
      </c>
      <c r="F7" t="str">
        <f>UnitControlCenter!$B$4</f>
        <v>g CO2e / 2021 CAD</v>
      </c>
      <c r="G7" t="s">
        <v>1049</v>
      </c>
    </row>
    <row r="8" spans="1:19" x14ac:dyDescent="0.25">
      <c r="A8" s="275" t="s">
        <v>1025</v>
      </c>
      <c r="B8" s="275" t="s">
        <v>1050</v>
      </c>
      <c r="C8" s="20">
        <v>1</v>
      </c>
      <c r="D8" t="s">
        <v>1027</v>
      </c>
      <c r="E8" t="s">
        <v>1028</v>
      </c>
      <c r="F8" t="str">
        <f>UnitControlCenter!$B$3</f>
        <v>million metric tons / year</v>
      </c>
      <c r="G8" t="s">
        <v>1051</v>
      </c>
      <c r="I8" t="s">
        <v>1050</v>
      </c>
    </row>
    <row r="9" spans="1:19" x14ac:dyDescent="0.25">
      <c r="A9" s="275" t="s">
        <v>1025</v>
      </c>
      <c r="B9" s="275" t="s">
        <v>1052</v>
      </c>
      <c r="C9" s="20">
        <v>1</v>
      </c>
      <c r="D9" t="s">
        <v>1027</v>
      </c>
      <c r="E9" t="s">
        <v>1028</v>
      </c>
      <c r="F9" t="str">
        <f>UnitControlCenter!$B$3</f>
        <v>million metric tons / year</v>
      </c>
      <c r="G9" t="s">
        <v>1053</v>
      </c>
      <c r="I9" t="s">
        <v>1052</v>
      </c>
    </row>
    <row r="10" spans="1:19" x14ac:dyDescent="0.25">
      <c r="A10" s="275" t="s">
        <v>1025</v>
      </c>
      <c r="B10" s="275" t="s">
        <v>1054</v>
      </c>
      <c r="C10" s="20">
        <v>1</v>
      </c>
      <c r="D10" t="s">
        <v>1027</v>
      </c>
      <c r="E10" t="s">
        <v>1028</v>
      </c>
      <c r="F10" t="str">
        <f>UnitControlCenter!$B$3</f>
        <v>million metric tons / year</v>
      </c>
      <c r="G10" t="s">
        <v>1055</v>
      </c>
      <c r="I10" t="s">
        <v>1054</v>
      </c>
    </row>
    <row r="11" spans="1:19" x14ac:dyDescent="0.25">
      <c r="A11" s="275" t="s">
        <v>1025</v>
      </c>
      <c r="B11" s="275" t="s">
        <v>853</v>
      </c>
      <c r="C11" s="20">
        <v>1</v>
      </c>
      <c r="D11" t="s">
        <v>1027</v>
      </c>
      <c r="E11" t="s">
        <v>1028</v>
      </c>
      <c r="F11" t="str">
        <f>UnitControlCenter!$B$3</f>
        <v>million metric tons / year</v>
      </c>
      <c r="G11" t="s">
        <v>1056</v>
      </c>
      <c r="I11" t="s">
        <v>853</v>
      </c>
      <c r="J11" t="s">
        <v>1057</v>
      </c>
      <c r="K11">
        <v>2030</v>
      </c>
      <c r="L11">
        <v>14</v>
      </c>
      <c r="M11">
        <v>15</v>
      </c>
      <c r="N11" t="s">
        <v>1058</v>
      </c>
    </row>
    <row r="12" spans="1:19" x14ac:dyDescent="0.25">
      <c r="A12" s="275" t="s">
        <v>1025</v>
      </c>
      <c r="B12" s="275" t="s">
        <v>334</v>
      </c>
      <c r="C12" s="20">
        <v>1</v>
      </c>
      <c r="D12" t="s">
        <v>1027</v>
      </c>
      <c r="E12" t="s">
        <v>1028</v>
      </c>
      <c r="F12" t="str">
        <f>UnitControlCenter!$B$3</f>
        <v>million metric tons / year</v>
      </c>
      <c r="G12" t="s">
        <v>1059</v>
      </c>
      <c r="I12" t="s">
        <v>334</v>
      </c>
    </row>
    <row r="13" spans="1:19" x14ac:dyDescent="0.25">
      <c r="A13" s="275" t="s">
        <v>1025</v>
      </c>
      <c r="B13" s="275" t="s">
        <v>1060</v>
      </c>
      <c r="C13" s="20">
        <v>1</v>
      </c>
      <c r="D13" t="s">
        <v>1027</v>
      </c>
      <c r="E13" t="s">
        <v>1028</v>
      </c>
      <c r="F13" t="str">
        <f>UnitControlCenter!$B$3</f>
        <v>million metric tons / year</v>
      </c>
      <c r="G13" t="s">
        <v>1061</v>
      </c>
      <c r="I13" t="s">
        <v>1060</v>
      </c>
    </row>
    <row r="14" spans="1:19" x14ac:dyDescent="0.25">
      <c r="A14" s="275" t="s">
        <v>1025</v>
      </c>
      <c r="B14" s="275" t="s">
        <v>58</v>
      </c>
      <c r="C14" s="20">
        <v>1</v>
      </c>
      <c r="D14" t="s">
        <v>1027</v>
      </c>
      <c r="E14" t="s">
        <v>1028</v>
      </c>
      <c r="F14" t="str">
        <f>UnitControlCenter!$B$3</f>
        <v>million metric tons / year</v>
      </c>
      <c r="G14" t="s">
        <v>1062</v>
      </c>
      <c r="I14" t="s">
        <v>58</v>
      </c>
    </row>
    <row r="15" spans="1:19" x14ac:dyDescent="0.25">
      <c r="A15" s="276" t="s">
        <v>1025</v>
      </c>
      <c r="B15" s="276" t="s">
        <v>1063</v>
      </c>
      <c r="C15" s="277">
        <v>1</v>
      </c>
      <c r="D15" s="278" t="s">
        <v>1027</v>
      </c>
      <c r="E15" s="278" t="s">
        <v>1028</v>
      </c>
      <c r="F15" s="278" t="str">
        <f>UnitControlCenter!$B$3</f>
        <v>million metric tons / year</v>
      </c>
      <c r="G15" s="278" t="s">
        <v>1064</v>
      </c>
      <c r="H15" s="278"/>
      <c r="I15" s="278" t="s">
        <v>1063</v>
      </c>
      <c r="J15" s="278"/>
      <c r="K15" s="278"/>
      <c r="L15" s="278"/>
      <c r="M15" s="278"/>
      <c r="N15" s="278"/>
      <c r="O15" s="278"/>
      <c r="P15" s="278"/>
      <c r="Q15" s="278"/>
      <c r="R15" s="278"/>
      <c r="S15" s="278"/>
    </row>
    <row r="16" spans="1:19" x14ac:dyDescent="0.25">
      <c r="A16" s="275" t="s">
        <v>1065</v>
      </c>
      <c r="B16" s="275" t="s">
        <v>1066</v>
      </c>
      <c r="C16" s="20">
        <v>1</v>
      </c>
      <c r="D16" t="s">
        <v>1035</v>
      </c>
      <c r="E16" t="s">
        <v>1036</v>
      </c>
      <c r="F16" t="str">
        <f>UnitControlCenter!$B$3</f>
        <v>million metric tons / year</v>
      </c>
      <c r="G16" t="s">
        <v>1067</v>
      </c>
      <c r="H16" t="s">
        <v>1038</v>
      </c>
      <c r="I16" t="s">
        <v>1039</v>
      </c>
    </row>
    <row r="17" spans="1:19" x14ac:dyDescent="0.25">
      <c r="A17" s="275" t="s">
        <v>1065</v>
      </c>
      <c r="B17" s="275" t="s">
        <v>659</v>
      </c>
      <c r="C17" s="20">
        <v>1</v>
      </c>
      <c r="D17" t="s">
        <v>1035</v>
      </c>
      <c r="E17" t="s">
        <v>1036</v>
      </c>
      <c r="F17" t="str">
        <f>UnitControlCenter!$B$3</f>
        <v>million metric tons / year</v>
      </c>
      <c r="G17" t="s">
        <v>1068</v>
      </c>
      <c r="H17" t="s">
        <v>1038</v>
      </c>
      <c r="I17" t="s">
        <v>1069</v>
      </c>
    </row>
    <row r="18" spans="1:19" x14ac:dyDescent="0.25">
      <c r="A18" s="275" t="s">
        <v>1065</v>
      </c>
      <c r="B18" s="275" t="s">
        <v>661</v>
      </c>
      <c r="C18" s="20">
        <v>1</v>
      </c>
      <c r="D18" t="s">
        <v>1035</v>
      </c>
      <c r="E18" t="s">
        <v>1036</v>
      </c>
      <c r="F18" t="str">
        <f>UnitControlCenter!$B$3</f>
        <v>million metric tons / year</v>
      </c>
      <c r="G18" t="s">
        <v>1070</v>
      </c>
      <c r="H18" t="s">
        <v>1038</v>
      </c>
      <c r="I18" t="s">
        <v>1071</v>
      </c>
    </row>
    <row r="19" spans="1:19" x14ac:dyDescent="0.25">
      <c r="A19" s="275" t="s">
        <v>1065</v>
      </c>
      <c r="B19" s="275" t="s">
        <v>1072</v>
      </c>
      <c r="C19" s="20">
        <v>1</v>
      </c>
      <c r="D19" t="s">
        <v>1035</v>
      </c>
      <c r="E19" t="s">
        <v>1036</v>
      </c>
      <c r="F19" t="str">
        <f>UnitControlCenter!$B$3</f>
        <v>million metric tons / year</v>
      </c>
      <c r="G19" t="s">
        <v>1073</v>
      </c>
      <c r="H19" t="s">
        <v>1038</v>
      </c>
      <c r="I19" t="s">
        <v>1074</v>
      </c>
    </row>
    <row r="20" spans="1:19" x14ac:dyDescent="0.25">
      <c r="A20" s="275" t="s">
        <v>1065</v>
      </c>
      <c r="B20" s="275" t="s">
        <v>655</v>
      </c>
      <c r="C20" s="20">
        <v>1</v>
      </c>
      <c r="D20" t="s">
        <v>1035</v>
      </c>
      <c r="E20" t="s">
        <v>1036</v>
      </c>
      <c r="F20" t="str">
        <f>UnitControlCenter!$B$5</f>
        <v>thousand metric tons / year</v>
      </c>
      <c r="G20" t="s">
        <v>1075</v>
      </c>
      <c r="H20" t="s">
        <v>1038</v>
      </c>
      <c r="I20" t="s">
        <v>1076</v>
      </c>
    </row>
    <row r="21" spans="1:19" x14ac:dyDescent="0.25">
      <c r="A21" s="275" t="s">
        <v>1065</v>
      </c>
      <c r="B21" s="275" t="s">
        <v>653</v>
      </c>
      <c r="C21" s="20">
        <v>1</v>
      </c>
      <c r="D21" t="s">
        <v>1035</v>
      </c>
      <c r="E21" t="s">
        <v>1036</v>
      </c>
      <c r="F21" t="str">
        <f>UnitControlCenter!$B$5</f>
        <v>thousand metric tons / year</v>
      </c>
      <c r="G21" t="s">
        <v>1077</v>
      </c>
      <c r="H21" t="s">
        <v>1038</v>
      </c>
      <c r="I21" t="s">
        <v>1078</v>
      </c>
    </row>
    <row r="22" spans="1:19" x14ac:dyDescent="0.25">
      <c r="A22" s="275" t="s">
        <v>1065</v>
      </c>
      <c r="B22" s="275" t="s">
        <v>657</v>
      </c>
      <c r="C22" s="20">
        <v>1</v>
      </c>
      <c r="D22" t="s">
        <v>1035</v>
      </c>
      <c r="E22" t="s">
        <v>1036</v>
      </c>
      <c r="F22" t="str">
        <f>UnitControlCenter!$B$5</f>
        <v>thousand metric tons / year</v>
      </c>
      <c r="G22" t="s">
        <v>1079</v>
      </c>
      <c r="H22" t="s">
        <v>1038</v>
      </c>
      <c r="I22" t="s">
        <v>1080</v>
      </c>
    </row>
    <row r="23" spans="1:19" x14ac:dyDescent="0.25">
      <c r="A23" s="275" t="s">
        <v>1065</v>
      </c>
      <c r="B23" s="275" t="s">
        <v>658</v>
      </c>
      <c r="C23" s="20">
        <v>1</v>
      </c>
      <c r="D23" t="s">
        <v>1035</v>
      </c>
      <c r="E23" t="s">
        <v>1036</v>
      </c>
      <c r="F23" t="str">
        <f>UnitControlCenter!$B$5</f>
        <v>thousand metric tons / year</v>
      </c>
      <c r="G23" t="s">
        <v>1081</v>
      </c>
      <c r="H23" t="s">
        <v>1038</v>
      </c>
      <c r="I23" t="s">
        <v>1082</v>
      </c>
    </row>
    <row r="24" spans="1:19" x14ac:dyDescent="0.25">
      <c r="A24" s="275" t="s">
        <v>1065</v>
      </c>
      <c r="B24" s="275" t="s">
        <v>652</v>
      </c>
      <c r="C24" s="20">
        <v>1</v>
      </c>
      <c r="D24" t="s">
        <v>1035</v>
      </c>
      <c r="E24" t="s">
        <v>1036</v>
      </c>
      <c r="F24" t="str">
        <f>UnitControlCenter!$B$3</f>
        <v>million metric tons / year</v>
      </c>
      <c r="G24" t="s">
        <v>1083</v>
      </c>
      <c r="H24" t="s">
        <v>1038</v>
      </c>
      <c r="I24" t="s">
        <v>1084</v>
      </c>
    </row>
    <row r="25" spans="1:19" x14ac:dyDescent="0.25">
      <c r="A25" s="275" t="s">
        <v>1065</v>
      </c>
      <c r="B25" s="275" t="s">
        <v>647</v>
      </c>
      <c r="C25" s="20">
        <v>1</v>
      </c>
      <c r="D25" t="s">
        <v>1035</v>
      </c>
      <c r="E25" t="s">
        <v>1036</v>
      </c>
      <c r="F25" t="str">
        <f>UnitControlCenter!$B$5</f>
        <v>thousand metric tons / year</v>
      </c>
      <c r="G25" t="s">
        <v>1085</v>
      </c>
      <c r="H25" t="s">
        <v>1038</v>
      </c>
      <c r="I25" t="s">
        <v>1086</v>
      </c>
    </row>
    <row r="26" spans="1:19" x14ac:dyDescent="0.25">
      <c r="A26" s="275" t="s">
        <v>1065</v>
      </c>
      <c r="B26" s="275" t="s">
        <v>656</v>
      </c>
      <c r="C26" s="20">
        <v>1</v>
      </c>
      <c r="D26" t="s">
        <v>1035</v>
      </c>
      <c r="E26" t="s">
        <v>1036</v>
      </c>
      <c r="F26" t="str">
        <f>UnitControlCenter!$B$3</f>
        <v>million metric tons / year</v>
      </c>
      <c r="G26" t="s">
        <v>1087</v>
      </c>
      <c r="H26" t="s">
        <v>1038</v>
      </c>
      <c r="I26" t="s">
        <v>1088</v>
      </c>
    </row>
    <row r="27" spans="1:19" x14ac:dyDescent="0.25">
      <c r="A27" s="276" t="s">
        <v>1065</v>
      </c>
      <c r="B27" s="276" t="s">
        <v>651</v>
      </c>
      <c r="C27" s="277">
        <v>1</v>
      </c>
      <c r="D27" t="s">
        <v>1035</v>
      </c>
      <c r="E27" t="s">
        <v>1036</v>
      </c>
      <c r="F27" s="278" t="str">
        <f>UnitControlCenter!$B$3</f>
        <v>million metric tons / year</v>
      </c>
      <c r="G27" t="s">
        <v>1089</v>
      </c>
      <c r="H27" t="s">
        <v>1038</v>
      </c>
      <c r="I27" t="s">
        <v>1090</v>
      </c>
      <c r="J27" s="278"/>
      <c r="K27" s="278"/>
      <c r="L27" s="278"/>
      <c r="M27" s="278"/>
      <c r="N27" s="278"/>
      <c r="O27" s="278"/>
      <c r="P27" s="278"/>
      <c r="Q27" s="278"/>
      <c r="R27" s="278"/>
      <c r="S27" s="278"/>
    </row>
    <row r="28" spans="1:19" x14ac:dyDescent="0.25">
      <c r="A28" s="275" t="s">
        <v>1091</v>
      </c>
      <c r="B28" s="275" t="s">
        <v>1034</v>
      </c>
      <c r="C28" s="20">
        <v>1</v>
      </c>
      <c r="D28" t="s">
        <v>1035</v>
      </c>
      <c r="E28" t="s">
        <v>1036</v>
      </c>
      <c r="F28" t="str">
        <f>UnitControlCenter!$B$3</f>
        <v>million metric tons / year</v>
      </c>
      <c r="G28" t="s">
        <v>1092</v>
      </c>
      <c r="H28" t="s">
        <v>1093</v>
      </c>
      <c r="I28" t="s">
        <v>1094</v>
      </c>
    </row>
    <row r="29" spans="1:19" x14ac:dyDescent="0.25">
      <c r="A29" s="275" t="s">
        <v>1091</v>
      </c>
      <c r="B29" s="275" t="s">
        <v>1095</v>
      </c>
      <c r="C29" s="20">
        <v>1</v>
      </c>
      <c r="D29" t="s">
        <v>1035</v>
      </c>
      <c r="E29" t="s">
        <v>1036</v>
      </c>
      <c r="F29" t="str">
        <f>UnitControlCenter!$B$3</f>
        <v>million metric tons / year</v>
      </c>
      <c r="G29" t="s">
        <v>1096</v>
      </c>
      <c r="H29" t="s">
        <v>1097</v>
      </c>
      <c r="I29" t="s">
        <v>1098</v>
      </c>
    </row>
    <row r="30" spans="1:19" x14ac:dyDescent="0.25">
      <c r="A30" s="275" t="s">
        <v>1091</v>
      </c>
      <c r="B30" s="275" t="s">
        <v>1099</v>
      </c>
      <c r="C30" s="20">
        <v>1</v>
      </c>
      <c r="D30" t="s">
        <v>1035</v>
      </c>
      <c r="E30" t="s">
        <v>1036</v>
      </c>
      <c r="F30" t="str">
        <f>UnitControlCenter!$B$3</f>
        <v>million metric tons / year</v>
      </c>
      <c r="G30" t="s">
        <v>1100</v>
      </c>
      <c r="H30" t="s">
        <v>1101</v>
      </c>
      <c r="I30" t="s">
        <v>1102</v>
      </c>
    </row>
    <row r="31" spans="1:19" ht="15.75" thickBot="1" x14ac:dyDescent="0.3">
      <c r="A31" s="276" t="s">
        <v>1091</v>
      </c>
      <c r="B31" s="276" t="s">
        <v>1048</v>
      </c>
      <c r="C31" s="277">
        <v>0</v>
      </c>
      <c r="D31" s="278" t="s">
        <v>1027</v>
      </c>
      <c r="E31" s="278" t="s">
        <v>1028</v>
      </c>
      <c r="F31" s="278" t="str">
        <f>UnitControlCenter!$B$6</f>
        <v>g CO2 / 2021 CAD</v>
      </c>
      <c r="G31" s="278" t="s">
        <v>1103</v>
      </c>
      <c r="H31" s="278"/>
      <c r="I31" s="278"/>
      <c r="J31" s="278"/>
      <c r="K31" s="278"/>
      <c r="L31" s="278"/>
      <c r="M31" s="278"/>
      <c r="N31" s="278"/>
      <c r="O31" s="278"/>
      <c r="P31" s="278"/>
      <c r="Q31" s="278"/>
      <c r="R31" s="278"/>
      <c r="S31" s="278"/>
    </row>
    <row r="32" spans="1:19" x14ac:dyDescent="0.25">
      <c r="A32" s="275" t="s">
        <v>1104</v>
      </c>
      <c r="B32" s="275" t="s">
        <v>1105</v>
      </c>
      <c r="C32" s="20">
        <v>1</v>
      </c>
      <c r="D32" t="s">
        <v>1027</v>
      </c>
      <c r="E32" t="s">
        <v>1106</v>
      </c>
      <c r="F32" t="str">
        <f>UnitControlCenter!$B$3</f>
        <v>million metric tons / year</v>
      </c>
      <c r="G32" t="s">
        <v>1107</v>
      </c>
    </row>
    <row r="33" spans="1:19" x14ac:dyDescent="0.25">
      <c r="A33" s="275" t="s">
        <v>1104</v>
      </c>
      <c r="B33" s="275" t="s">
        <v>1050</v>
      </c>
      <c r="C33" s="20">
        <v>1</v>
      </c>
      <c r="D33" t="s">
        <v>1027</v>
      </c>
      <c r="E33" t="s">
        <v>1106</v>
      </c>
      <c r="F33" t="str">
        <f>UnitControlCenter!$B$3</f>
        <v>million metric tons / year</v>
      </c>
      <c r="G33" t="s">
        <v>1051</v>
      </c>
    </row>
    <row r="34" spans="1:19" x14ac:dyDescent="0.25">
      <c r="A34" s="275" t="s">
        <v>1104</v>
      </c>
      <c r="B34" s="275" t="s">
        <v>1052</v>
      </c>
      <c r="C34" s="20">
        <v>1</v>
      </c>
      <c r="D34" t="s">
        <v>1027</v>
      </c>
      <c r="E34" t="s">
        <v>1106</v>
      </c>
      <c r="F34" t="str">
        <f>UnitControlCenter!$B$3</f>
        <v>million metric tons / year</v>
      </c>
      <c r="G34" t="s">
        <v>1053</v>
      </c>
    </row>
    <row r="35" spans="1:19" x14ac:dyDescent="0.25">
      <c r="A35" s="275" t="s">
        <v>1104</v>
      </c>
      <c r="B35" s="275" t="s">
        <v>1054</v>
      </c>
      <c r="C35" s="20">
        <v>1</v>
      </c>
      <c r="D35" t="s">
        <v>1027</v>
      </c>
      <c r="E35" t="s">
        <v>1106</v>
      </c>
      <c r="F35" t="str">
        <f>UnitControlCenter!$B$3</f>
        <v>million metric tons / year</v>
      </c>
      <c r="G35" t="s">
        <v>1055</v>
      </c>
    </row>
    <row r="36" spans="1:19" x14ac:dyDescent="0.25">
      <c r="A36" s="275" t="s">
        <v>1104</v>
      </c>
      <c r="B36" s="275" t="s">
        <v>853</v>
      </c>
      <c r="C36" s="20">
        <v>1</v>
      </c>
      <c r="D36" t="s">
        <v>1027</v>
      </c>
      <c r="E36" t="s">
        <v>1106</v>
      </c>
      <c r="F36" t="str">
        <f>UnitControlCenter!$B$3</f>
        <v>million metric tons / year</v>
      </c>
      <c r="G36" t="s">
        <v>1056</v>
      </c>
    </row>
    <row r="37" spans="1:19" x14ac:dyDescent="0.25">
      <c r="A37" s="275" t="s">
        <v>1104</v>
      </c>
      <c r="B37" s="275" t="s">
        <v>334</v>
      </c>
      <c r="C37" s="20">
        <v>1</v>
      </c>
      <c r="D37" t="s">
        <v>1027</v>
      </c>
      <c r="E37" t="s">
        <v>1106</v>
      </c>
      <c r="F37" t="str">
        <f>UnitControlCenter!$B$3</f>
        <v>million metric tons / year</v>
      </c>
      <c r="G37" t="s">
        <v>1108</v>
      </c>
    </row>
    <row r="38" spans="1:19" ht="15.75" thickBot="1" x14ac:dyDescent="0.3">
      <c r="A38" s="276" t="s">
        <v>1104</v>
      </c>
      <c r="B38" s="276" t="s">
        <v>58</v>
      </c>
      <c r="C38" s="277">
        <v>1</v>
      </c>
      <c r="D38" s="278" t="s">
        <v>1027</v>
      </c>
      <c r="E38" s="278" t="s">
        <v>1106</v>
      </c>
      <c r="F38" s="278" t="str">
        <f>UnitControlCenter!$B$3</f>
        <v>million metric tons / year</v>
      </c>
      <c r="G38" s="278" t="s">
        <v>1062</v>
      </c>
      <c r="H38" s="278"/>
      <c r="I38" s="278"/>
      <c r="J38" s="278"/>
      <c r="K38" s="278"/>
      <c r="L38" s="278"/>
      <c r="M38" s="278"/>
      <c r="N38" s="278"/>
      <c r="O38" s="278"/>
      <c r="P38" s="278"/>
      <c r="Q38" s="278"/>
      <c r="R38" s="278"/>
      <c r="S38" s="278"/>
    </row>
    <row r="39" spans="1:19" x14ac:dyDescent="0.25">
      <c r="A39" s="275" t="s">
        <v>1109</v>
      </c>
      <c r="B39" s="275" t="s">
        <v>1110</v>
      </c>
      <c r="C39" s="20">
        <v>1</v>
      </c>
      <c r="D39" t="s">
        <v>1035</v>
      </c>
      <c r="E39" t="s">
        <v>1111</v>
      </c>
      <c r="F39" t="str">
        <f>UnitControlCenter!$B$7</f>
        <v>$/ t CO2e (Annual averave abatement in Canadian 2021 dollars)</v>
      </c>
      <c r="G39" t="s">
        <v>1112</v>
      </c>
    </row>
    <row r="40" spans="1:19" x14ac:dyDescent="0.25">
      <c r="A40" s="276" t="s">
        <v>1109</v>
      </c>
      <c r="B40" s="276" t="s">
        <v>1113</v>
      </c>
      <c r="C40" s="277">
        <v>1</v>
      </c>
      <c r="D40" s="278" t="s">
        <v>1035</v>
      </c>
      <c r="E40" s="278" t="s">
        <v>1111</v>
      </c>
      <c r="F40" s="278" t="str">
        <f>UnitControlCenter!$B$7</f>
        <v>$/ t CO2e (Annual averave abatement in Canadian 2021 dollars)</v>
      </c>
      <c r="G40" s="278" t="s">
        <v>1112</v>
      </c>
      <c r="H40" s="278"/>
      <c r="I40" s="278"/>
      <c r="J40" s="278"/>
      <c r="K40" s="278"/>
      <c r="L40" s="278"/>
      <c r="M40" s="278"/>
      <c r="N40" s="278"/>
      <c r="O40" s="278"/>
      <c r="P40" s="278"/>
      <c r="Q40" s="278"/>
      <c r="R40" s="278"/>
      <c r="S40" s="278"/>
    </row>
    <row r="41" spans="1:19" x14ac:dyDescent="0.25">
      <c r="A41" s="275" t="s">
        <v>1114</v>
      </c>
      <c r="B41" s="275" t="s">
        <v>1115</v>
      </c>
      <c r="C41" s="20">
        <v>1</v>
      </c>
      <c r="D41" t="s">
        <v>1035</v>
      </c>
      <c r="E41" t="s">
        <v>1028</v>
      </c>
      <c r="F41" t="str">
        <f>UnitControlCenter!$B$8</f>
        <v>billion 2021 CAD / year</v>
      </c>
      <c r="G41" t="s">
        <v>1116</v>
      </c>
      <c r="H41" t="s">
        <v>1117</v>
      </c>
      <c r="I41" t="s">
        <v>1118</v>
      </c>
    </row>
    <row r="42" spans="1:19" x14ac:dyDescent="0.25">
      <c r="A42" s="275" t="s">
        <v>1114</v>
      </c>
      <c r="B42" s="279" t="s">
        <v>1119</v>
      </c>
      <c r="C42" s="20">
        <v>1</v>
      </c>
      <c r="D42" t="s">
        <v>1027</v>
      </c>
      <c r="E42" t="s">
        <v>1028</v>
      </c>
      <c r="F42" t="str">
        <f>UnitControlCenter!$B$8</f>
        <v>billion 2021 CAD / year</v>
      </c>
      <c r="G42" t="s">
        <v>1120</v>
      </c>
    </row>
    <row r="43" spans="1:19" x14ac:dyDescent="0.25">
      <c r="A43" s="275" t="s">
        <v>1114</v>
      </c>
      <c r="B43" s="275" t="s">
        <v>1121</v>
      </c>
      <c r="C43" s="20">
        <v>1</v>
      </c>
      <c r="D43" t="s">
        <v>1035</v>
      </c>
      <c r="E43" t="s">
        <v>1036</v>
      </c>
      <c r="F43" t="str">
        <f>UnitControlCenter!$B$8</f>
        <v>billion 2021 CAD / year</v>
      </c>
      <c r="G43" t="s">
        <v>1122</v>
      </c>
      <c r="H43" t="s">
        <v>1123</v>
      </c>
      <c r="I43" t="s">
        <v>1124</v>
      </c>
    </row>
    <row r="44" spans="1:19" x14ac:dyDescent="0.25">
      <c r="A44" s="275" t="s">
        <v>1114</v>
      </c>
      <c r="B44" s="279" t="s">
        <v>1125</v>
      </c>
      <c r="C44" s="20">
        <v>1</v>
      </c>
      <c r="D44" t="s">
        <v>1027</v>
      </c>
      <c r="E44" t="s">
        <v>1028</v>
      </c>
      <c r="F44" t="str">
        <f>UnitControlCenter!$B$9</f>
        <v>billion 2021 CAD</v>
      </c>
      <c r="G44" t="s">
        <v>1126</v>
      </c>
    </row>
    <row r="45" spans="1:19" x14ac:dyDescent="0.25">
      <c r="A45" s="275" t="s">
        <v>1114</v>
      </c>
      <c r="B45" s="279" t="s">
        <v>1127</v>
      </c>
      <c r="C45" s="20">
        <v>1</v>
      </c>
      <c r="D45" t="s">
        <v>1027</v>
      </c>
      <c r="E45" t="s">
        <v>1028</v>
      </c>
      <c r="F45" t="str">
        <f>UnitControlCenter!$B$8</f>
        <v>billion 2021 CAD / year</v>
      </c>
      <c r="G45" t="s">
        <v>1128</v>
      </c>
    </row>
    <row r="46" spans="1:19" x14ac:dyDescent="0.25">
      <c r="A46" s="276" t="s">
        <v>1114</v>
      </c>
      <c r="B46" s="280" t="s">
        <v>1129</v>
      </c>
      <c r="C46" s="277">
        <v>1</v>
      </c>
      <c r="D46" s="278" t="s">
        <v>1035</v>
      </c>
      <c r="E46" s="278" t="s">
        <v>1028</v>
      </c>
      <c r="F46" s="278" t="str">
        <f>UnitControlCenter!$B$8</f>
        <v>billion 2021 CAD / year</v>
      </c>
      <c r="G46" s="278" t="s">
        <v>1130</v>
      </c>
      <c r="H46" s="278" t="s">
        <v>1131</v>
      </c>
      <c r="I46" s="278" t="s">
        <v>1132</v>
      </c>
      <c r="J46" s="278"/>
      <c r="K46" s="278"/>
      <c r="L46" s="278"/>
      <c r="M46" s="278"/>
      <c r="N46" s="278"/>
      <c r="O46" s="278"/>
      <c r="P46" s="278"/>
      <c r="Q46" s="278"/>
      <c r="R46" s="278"/>
      <c r="S46" s="278"/>
    </row>
    <row r="47" spans="1:19" x14ac:dyDescent="0.25">
      <c r="A47" s="275" t="s">
        <v>1133</v>
      </c>
      <c r="B47" s="279" t="s">
        <v>1134</v>
      </c>
      <c r="C47" s="20">
        <v>1</v>
      </c>
      <c r="D47" t="s">
        <v>1035</v>
      </c>
      <c r="E47" t="s">
        <v>1028</v>
      </c>
      <c r="F47" t="str">
        <f>UnitControlCenter!$B$10</f>
        <v>jobs</v>
      </c>
      <c r="G47" t="s">
        <v>1135</v>
      </c>
      <c r="H47" t="s">
        <v>1136</v>
      </c>
      <c r="I47" t="s">
        <v>1137</v>
      </c>
    </row>
    <row r="48" spans="1:19" x14ac:dyDescent="0.25">
      <c r="A48" s="275" t="s">
        <v>1133</v>
      </c>
      <c r="B48" s="279" t="s">
        <v>1138</v>
      </c>
      <c r="C48" s="20">
        <v>0</v>
      </c>
      <c r="D48" t="s">
        <v>1035</v>
      </c>
      <c r="E48" t="s">
        <v>1036</v>
      </c>
      <c r="F48" t="str">
        <f>UnitControlCenter!$B$10</f>
        <v>jobs</v>
      </c>
      <c r="G48" t="s">
        <v>1139</v>
      </c>
      <c r="H48" t="s">
        <v>1140</v>
      </c>
      <c r="I48" t="s">
        <v>1141</v>
      </c>
    </row>
    <row r="49" spans="1:9" x14ac:dyDescent="0.25">
      <c r="A49" s="275" t="s">
        <v>1133</v>
      </c>
      <c r="B49" s="279" t="s">
        <v>1142</v>
      </c>
      <c r="C49" s="20">
        <v>0</v>
      </c>
      <c r="D49" t="s">
        <v>1035</v>
      </c>
      <c r="E49" t="s">
        <v>1028</v>
      </c>
      <c r="F49" t="str">
        <f>UnitControlCenter!$B$12</f>
        <v>% change</v>
      </c>
      <c r="G49" t="s">
        <v>1143</v>
      </c>
      <c r="H49" t="s">
        <v>1140</v>
      </c>
      <c r="I49" t="s">
        <v>1141</v>
      </c>
    </row>
    <row r="50" spans="1:9" x14ac:dyDescent="0.25">
      <c r="A50" s="275" t="s">
        <v>1133</v>
      </c>
      <c r="B50" s="279" t="s">
        <v>1144</v>
      </c>
      <c r="C50" s="20">
        <v>0</v>
      </c>
      <c r="D50" t="s">
        <v>1035</v>
      </c>
      <c r="E50" t="s">
        <v>1036</v>
      </c>
      <c r="F50" t="str">
        <f>UnitControlCenter!$B$10</f>
        <v>jobs</v>
      </c>
      <c r="G50" t="s">
        <v>1145</v>
      </c>
      <c r="H50" t="s">
        <v>1146</v>
      </c>
      <c r="I50" s="20" t="s">
        <v>1147</v>
      </c>
    </row>
    <row r="51" spans="1:9" x14ac:dyDescent="0.25">
      <c r="A51" s="275" t="s">
        <v>1133</v>
      </c>
      <c r="B51" s="279" t="s">
        <v>1148</v>
      </c>
      <c r="C51" s="20">
        <v>0</v>
      </c>
      <c r="D51" t="s">
        <v>1035</v>
      </c>
      <c r="E51" t="s">
        <v>1028</v>
      </c>
      <c r="F51" t="str">
        <f>UnitControlCenter!$B$12</f>
        <v>% change</v>
      </c>
      <c r="G51" t="s">
        <v>1149</v>
      </c>
      <c r="H51" t="s">
        <v>1146</v>
      </c>
      <c r="I51" s="20" t="s">
        <v>1147</v>
      </c>
    </row>
    <row r="52" spans="1:9" x14ac:dyDescent="0.25">
      <c r="A52" s="275" t="s">
        <v>1133</v>
      </c>
      <c r="B52" s="279" t="s">
        <v>1150</v>
      </c>
      <c r="C52" s="20">
        <v>0</v>
      </c>
      <c r="D52" t="s">
        <v>1035</v>
      </c>
      <c r="E52" t="s">
        <v>1036</v>
      </c>
      <c r="F52" t="str">
        <f>UnitControlCenter!$B$10</f>
        <v>jobs</v>
      </c>
      <c r="G52" t="s">
        <v>1151</v>
      </c>
      <c r="H52" t="s">
        <v>1152</v>
      </c>
      <c r="I52" t="s">
        <v>1153</v>
      </c>
    </row>
    <row r="53" spans="1:9" x14ac:dyDescent="0.25">
      <c r="A53" s="275" t="s">
        <v>1133</v>
      </c>
      <c r="B53" s="279" t="s">
        <v>1154</v>
      </c>
      <c r="C53" s="20">
        <v>0</v>
      </c>
      <c r="D53" t="s">
        <v>1035</v>
      </c>
      <c r="E53" t="s">
        <v>1028</v>
      </c>
      <c r="F53" t="str">
        <f>UnitControlCenter!$B$12</f>
        <v>% change</v>
      </c>
      <c r="G53" t="s">
        <v>1155</v>
      </c>
      <c r="H53" t="s">
        <v>1152</v>
      </c>
      <c r="I53" t="s">
        <v>1153</v>
      </c>
    </row>
    <row r="54" spans="1:9" x14ac:dyDescent="0.25">
      <c r="A54" s="275" t="s">
        <v>1133</v>
      </c>
      <c r="B54" s="279" t="s">
        <v>1156</v>
      </c>
      <c r="C54" s="20">
        <v>0</v>
      </c>
      <c r="D54" t="s">
        <v>1035</v>
      </c>
      <c r="E54" t="s">
        <v>1036</v>
      </c>
      <c r="F54" t="str">
        <f>UnitControlCenter!$B$10</f>
        <v>jobs</v>
      </c>
      <c r="G54" t="s">
        <v>1157</v>
      </c>
      <c r="H54" t="s">
        <v>1158</v>
      </c>
      <c r="I54" t="s">
        <v>1159</v>
      </c>
    </row>
    <row r="55" spans="1:9" x14ac:dyDescent="0.25">
      <c r="A55" s="275" t="s">
        <v>1133</v>
      </c>
      <c r="B55" s="279" t="s">
        <v>1160</v>
      </c>
      <c r="C55" s="20">
        <v>0</v>
      </c>
      <c r="D55" t="s">
        <v>1035</v>
      </c>
      <c r="E55" t="s">
        <v>1028</v>
      </c>
      <c r="F55" t="str">
        <f>UnitControlCenter!$B$12</f>
        <v>% change</v>
      </c>
      <c r="G55" t="s">
        <v>1161</v>
      </c>
      <c r="H55" t="s">
        <v>1158</v>
      </c>
      <c r="I55" t="s">
        <v>1159</v>
      </c>
    </row>
    <row r="56" spans="1:9" x14ac:dyDescent="0.25">
      <c r="A56" s="275" t="s">
        <v>1133</v>
      </c>
      <c r="B56" s="279" t="s">
        <v>1162</v>
      </c>
      <c r="C56" s="20">
        <v>0</v>
      </c>
      <c r="D56" t="s">
        <v>1035</v>
      </c>
      <c r="E56" t="s">
        <v>1036</v>
      </c>
      <c r="F56" t="str">
        <f>UnitControlCenter!$B$10</f>
        <v>jobs</v>
      </c>
      <c r="G56" t="s">
        <v>1163</v>
      </c>
      <c r="H56" t="s">
        <v>1164</v>
      </c>
      <c r="I56" t="s">
        <v>1165</v>
      </c>
    </row>
    <row r="57" spans="1:9" x14ac:dyDescent="0.25">
      <c r="A57" s="275" t="s">
        <v>1133</v>
      </c>
      <c r="B57" s="279" t="s">
        <v>1166</v>
      </c>
      <c r="C57" s="20">
        <v>0</v>
      </c>
      <c r="D57" t="s">
        <v>1035</v>
      </c>
      <c r="E57" t="s">
        <v>1028</v>
      </c>
      <c r="F57" t="str">
        <f>UnitControlCenter!$B$12</f>
        <v>% change</v>
      </c>
      <c r="G57" t="s">
        <v>1167</v>
      </c>
      <c r="H57" t="s">
        <v>1164</v>
      </c>
      <c r="I57" t="s">
        <v>1165</v>
      </c>
    </row>
    <row r="58" spans="1:9" x14ac:dyDescent="0.25">
      <c r="A58" s="275" t="s">
        <v>1133</v>
      </c>
      <c r="B58" s="279" t="s">
        <v>1168</v>
      </c>
      <c r="C58" s="20">
        <v>1</v>
      </c>
      <c r="D58" t="s">
        <v>1035</v>
      </c>
      <c r="E58" t="s">
        <v>1028</v>
      </c>
      <c r="F58" t="str">
        <f>UnitControlCenter!$B$10</f>
        <v>jobs</v>
      </c>
      <c r="G58" t="s">
        <v>1169</v>
      </c>
      <c r="H58" t="s">
        <v>1170</v>
      </c>
      <c r="I58" t="s">
        <v>1171</v>
      </c>
    </row>
    <row r="59" spans="1:9" x14ac:dyDescent="0.25">
      <c r="A59" s="275" t="s">
        <v>1133</v>
      </c>
      <c r="B59" s="279" t="s">
        <v>1172</v>
      </c>
      <c r="C59" s="20">
        <v>1</v>
      </c>
      <c r="D59" t="s">
        <v>1035</v>
      </c>
      <c r="E59" t="s">
        <v>1028</v>
      </c>
      <c r="F59" t="str">
        <f>UnitControlCenter!$B$10</f>
        <v>jobs</v>
      </c>
      <c r="G59" t="s">
        <v>1173</v>
      </c>
      <c r="H59" t="s">
        <v>1136</v>
      </c>
      <c r="I59" t="s">
        <v>1137</v>
      </c>
    </row>
    <row r="60" spans="1:9" x14ac:dyDescent="0.25">
      <c r="A60" s="275" t="s">
        <v>1133</v>
      </c>
      <c r="B60" s="279" t="s">
        <v>1174</v>
      </c>
      <c r="C60" s="20">
        <v>1</v>
      </c>
      <c r="D60" t="s">
        <v>1035</v>
      </c>
      <c r="E60" t="s">
        <v>1028</v>
      </c>
      <c r="F60" t="str">
        <f>UnitControlCenter!$B$8</f>
        <v>billion 2021 CAD / year</v>
      </c>
      <c r="G60" t="s">
        <v>1175</v>
      </c>
      <c r="H60" t="s">
        <v>1176</v>
      </c>
      <c r="I60" t="s">
        <v>1137</v>
      </c>
    </row>
    <row r="61" spans="1:9" x14ac:dyDescent="0.25">
      <c r="A61" s="275" t="s">
        <v>1133</v>
      </c>
      <c r="B61" s="279" t="s">
        <v>1177</v>
      </c>
      <c r="C61" s="20">
        <v>1</v>
      </c>
      <c r="D61" t="s">
        <v>1035</v>
      </c>
      <c r="E61" t="s">
        <v>1028</v>
      </c>
      <c r="F61" t="str">
        <f>UnitControlCenter!$B$12</f>
        <v>% change</v>
      </c>
      <c r="G61" t="s">
        <v>1178</v>
      </c>
      <c r="H61" t="s">
        <v>1176</v>
      </c>
      <c r="I61" t="s">
        <v>1137</v>
      </c>
    </row>
    <row r="62" spans="1:9" x14ac:dyDescent="0.25">
      <c r="A62" s="275" t="s">
        <v>1133</v>
      </c>
      <c r="B62" s="279" t="s">
        <v>1179</v>
      </c>
      <c r="C62" s="20">
        <v>1</v>
      </c>
      <c r="D62" t="s">
        <v>1035</v>
      </c>
      <c r="E62" t="s">
        <v>1028</v>
      </c>
      <c r="F62" t="str">
        <f>UnitControlCenter!$B$8</f>
        <v>billion 2021 CAD / year</v>
      </c>
      <c r="G62" t="s">
        <v>1180</v>
      </c>
      <c r="H62" t="s">
        <v>1170</v>
      </c>
      <c r="I62" t="s">
        <v>1171</v>
      </c>
    </row>
    <row r="63" spans="1:9" x14ac:dyDescent="0.25">
      <c r="A63" s="275" t="s">
        <v>1133</v>
      </c>
      <c r="B63" s="279" t="s">
        <v>1181</v>
      </c>
      <c r="C63" s="20">
        <v>1</v>
      </c>
      <c r="D63" t="s">
        <v>1035</v>
      </c>
      <c r="E63" t="s">
        <v>1028</v>
      </c>
      <c r="F63" t="str">
        <f>UnitControlCenter!$B$8</f>
        <v>billion 2021 CAD / year</v>
      </c>
      <c r="G63" t="s">
        <v>1182</v>
      </c>
      <c r="H63" t="s">
        <v>1183</v>
      </c>
      <c r="I63" t="s">
        <v>1137</v>
      </c>
    </row>
    <row r="64" spans="1:9" x14ac:dyDescent="0.25">
      <c r="A64" s="275" t="s">
        <v>1133</v>
      </c>
      <c r="B64" s="279" t="s">
        <v>1184</v>
      </c>
      <c r="C64" s="20">
        <v>1</v>
      </c>
      <c r="D64" t="s">
        <v>1027</v>
      </c>
      <c r="E64" t="s">
        <v>1028</v>
      </c>
      <c r="F64" t="str">
        <f>UnitControlCenter!$B$13</f>
        <v>2021 CAD / employee-year</v>
      </c>
      <c r="G64" t="s">
        <v>1185</v>
      </c>
    </row>
    <row r="65" spans="1:19" x14ac:dyDescent="0.25">
      <c r="A65" s="276" t="s">
        <v>1133</v>
      </c>
      <c r="B65" s="280" t="s">
        <v>1186</v>
      </c>
      <c r="C65" s="277">
        <v>1</v>
      </c>
      <c r="D65" s="278" t="s">
        <v>1035</v>
      </c>
      <c r="E65" s="278" t="s">
        <v>1028</v>
      </c>
      <c r="F65" s="278" t="str">
        <f>UnitControlCenter!$B$8</f>
        <v>billion 2021 CAD / year</v>
      </c>
      <c r="G65" s="278" t="s">
        <v>1187</v>
      </c>
      <c r="H65" s="278" t="s">
        <v>1170</v>
      </c>
      <c r="I65" s="278" t="s">
        <v>1171</v>
      </c>
      <c r="J65" s="278"/>
      <c r="K65" s="278"/>
      <c r="L65" s="278"/>
      <c r="M65" s="278"/>
      <c r="N65" s="278"/>
      <c r="O65" s="278"/>
      <c r="P65" s="278"/>
      <c r="Q65" s="278"/>
      <c r="R65" s="278"/>
      <c r="S65" s="278"/>
    </row>
    <row r="66" spans="1:19" x14ac:dyDescent="0.25">
      <c r="A66" s="275" t="s">
        <v>1188</v>
      </c>
      <c r="B66" s="275" t="s">
        <v>1189</v>
      </c>
      <c r="C66" s="20">
        <v>0</v>
      </c>
      <c r="D66" t="s">
        <v>1035</v>
      </c>
      <c r="E66" t="s">
        <v>1028</v>
      </c>
      <c r="F66" t="str">
        <f>UnitControlCenter!$B$8</f>
        <v>billion 2021 CAD / year</v>
      </c>
      <c r="G66" t="s">
        <v>1190</v>
      </c>
      <c r="H66" t="s">
        <v>1191</v>
      </c>
      <c r="I66" t="s">
        <v>1192</v>
      </c>
    </row>
    <row r="67" spans="1:19" x14ac:dyDescent="0.25">
      <c r="A67" s="275" t="s">
        <v>1188</v>
      </c>
      <c r="B67" s="275" t="s">
        <v>1193</v>
      </c>
      <c r="C67" s="20">
        <v>0</v>
      </c>
      <c r="D67" t="s">
        <v>1035</v>
      </c>
      <c r="E67" t="s">
        <v>1028</v>
      </c>
      <c r="F67" t="str">
        <f>UnitControlCenter!$B$8</f>
        <v>billion 2021 CAD / year</v>
      </c>
      <c r="G67" t="s">
        <v>1194</v>
      </c>
      <c r="H67" t="s">
        <v>1195</v>
      </c>
      <c r="I67" t="s">
        <v>1196</v>
      </c>
    </row>
    <row r="68" spans="1:19" x14ac:dyDescent="0.25">
      <c r="A68" s="275" t="s">
        <v>1188</v>
      </c>
      <c r="B68" s="275" t="s">
        <v>1197</v>
      </c>
      <c r="C68" s="20">
        <v>0</v>
      </c>
      <c r="D68" t="s">
        <v>1035</v>
      </c>
      <c r="E68" t="s">
        <v>1028</v>
      </c>
      <c r="F68" t="str">
        <f>UnitControlCenter!$B$8</f>
        <v>billion 2021 CAD / year</v>
      </c>
      <c r="G68" t="s">
        <v>1198</v>
      </c>
      <c r="H68" t="s">
        <v>1199</v>
      </c>
      <c r="I68" t="s">
        <v>1200</v>
      </c>
    </row>
    <row r="69" spans="1:19" x14ac:dyDescent="0.25">
      <c r="A69" s="275" t="s">
        <v>1188</v>
      </c>
      <c r="B69" s="275" t="s">
        <v>1201</v>
      </c>
      <c r="C69" s="20">
        <v>0</v>
      </c>
      <c r="D69" t="s">
        <v>1035</v>
      </c>
      <c r="E69" t="s">
        <v>1028</v>
      </c>
      <c r="F69" t="str">
        <f>UnitControlCenter!$B$8</f>
        <v>billion 2021 CAD / year</v>
      </c>
      <c r="G69" t="s">
        <v>1202</v>
      </c>
      <c r="H69" t="s">
        <v>1195</v>
      </c>
      <c r="I69" t="s">
        <v>1203</v>
      </c>
    </row>
    <row r="70" spans="1:19" x14ac:dyDescent="0.25">
      <c r="A70" s="275" t="s">
        <v>1188</v>
      </c>
      <c r="B70" s="275" t="s">
        <v>1204</v>
      </c>
      <c r="C70" s="20">
        <v>0</v>
      </c>
      <c r="D70" t="s">
        <v>1035</v>
      </c>
      <c r="E70" t="s">
        <v>1028</v>
      </c>
      <c r="F70" t="str">
        <f>UnitControlCenter!$B$8</f>
        <v>billion 2021 CAD / year</v>
      </c>
      <c r="G70" t="s">
        <v>1205</v>
      </c>
      <c r="H70" t="s">
        <v>1195</v>
      </c>
      <c r="I70" t="s">
        <v>1206</v>
      </c>
    </row>
    <row r="71" spans="1:19" x14ac:dyDescent="0.25">
      <c r="A71" s="275" t="s">
        <v>1188</v>
      </c>
      <c r="B71" s="275" t="s">
        <v>1207</v>
      </c>
      <c r="C71" s="20">
        <v>0</v>
      </c>
      <c r="D71" t="s">
        <v>1035</v>
      </c>
      <c r="E71" t="s">
        <v>1028</v>
      </c>
      <c r="F71" t="str">
        <f>UnitControlCenter!$B$8</f>
        <v>billion 2021 CAD / year</v>
      </c>
      <c r="G71" t="s">
        <v>1208</v>
      </c>
      <c r="H71" t="s">
        <v>1199</v>
      </c>
      <c r="I71" t="s">
        <v>1200</v>
      </c>
    </row>
    <row r="72" spans="1:19" x14ac:dyDescent="0.25">
      <c r="A72" s="275" t="s">
        <v>1188</v>
      </c>
      <c r="B72" s="275" t="s">
        <v>1209</v>
      </c>
      <c r="C72" s="20">
        <v>0</v>
      </c>
      <c r="D72" t="s">
        <v>1035</v>
      </c>
      <c r="E72" t="s">
        <v>1028</v>
      </c>
      <c r="F72" t="str">
        <f>UnitControlCenter!$B$8</f>
        <v>billion 2021 CAD / year</v>
      </c>
      <c r="G72" t="s">
        <v>1210</v>
      </c>
      <c r="H72" t="s">
        <v>1199</v>
      </c>
      <c r="I72" t="s">
        <v>1200</v>
      </c>
    </row>
    <row r="73" spans="1:19" x14ac:dyDescent="0.25">
      <c r="A73" s="275" t="s">
        <v>1188</v>
      </c>
      <c r="B73" s="275" t="s">
        <v>1211</v>
      </c>
      <c r="C73" s="20">
        <v>0</v>
      </c>
      <c r="D73" t="s">
        <v>1035</v>
      </c>
      <c r="E73" t="s">
        <v>1028</v>
      </c>
      <c r="F73" t="str">
        <f>UnitControlCenter!$B$8</f>
        <v>billion 2021 CAD / year</v>
      </c>
      <c r="G73" t="s">
        <v>1212</v>
      </c>
      <c r="H73" t="s">
        <v>1199</v>
      </c>
      <c r="I73" t="s">
        <v>1200</v>
      </c>
    </row>
    <row r="74" spans="1:19" x14ac:dyDescent="0.25">
      <c r="A74" s="275" t="s">
        <v>1188</v>
      </c>
      <c r="B74" s="275" t="s">
        <v>1213</v>
      </c>
      <c r="C74" s="20">
        <v>0</v>
      </c>
      <c r="D74" t="s">
        <v>1035</v>
      </c>
      <c r="E74" t="s">
        <v>1028</v>
      </c>
      <c r="F74" t="str">
        <f>UnitControlCenter!$B$8</f>
        <v>billion 2021 CAD / year</v>
      </c>
      <c r="G74" t="s">
        <v>1214</v>
      </c>
      <c r="H74" t="s">
        <v>1199</v>
      </c>
      <c r="I74" t="s">
        <v>1215</v>
      </c>
    </row>
    <row r="75" spans="1:19" x14ac:dyDescent="0.25">
      <c r="A75" s="276" t="s">
        <v>1188</v>
      </c>
      <c r="B75" s="276" t="s">
        <v>1216</v>
      </c>
      <c r="C75" s="277">
        <v>0</v>
      </c>
      <c r="D75" s="278" t="s">
        <v>1035</v>
      </c>
      <c r="E75" s="278" t="s">
        <v>1028</v>
      </c>
      <c r="F75" s="278" t="str">
        <f>UnitControlCenter!$B$8</f>
        <v>billion 2021 CAD / year</v>
      </c>
      <c r="G75" s="278" t="s">
        <v>1217</v>
      </c>
      <c r="H75" s="278" t="s">
        <v>1199</v>
      </c>
      <c r="I75" s="278" t="s">
        <v>1218</v>
      </c>
      <c r="J75" s="278"/>
      <c r="K75" s="278"/>
      <c r="L75" s="278"/>
      <c r="M75" s="278"/>
      <c r="N75" s="278"/>
      <c r="O75" s="278"/>
      <c r="P75" s="278"/>
      <c r="Q75" s="278"/>
      <c r="R75" s="278"/>
      <c r="S75" s="278"/>
    </row>
    <row r="76" spans="1:19" x14ac:dyDescent="0.25">
      <c r="A76" s="275" t="s">
        <v>1219</v>
      </c>
      <c r="B76" s="275" t="s">
        <v>1220</v>
      </c>
      <c r="C76" s="20">
        <v>1</v>
      </c>
      <c r="D76" t="s">
        <v>1027</v>
      </c>
      <c r="E76" t="s">
        <v>1221</v>
      </c>
      <c r="F76" t="str">
        <f>UnitControlCenter!$B$11</f>
        <v>incidents / year</v>
      </c>
      <c r="G76" t="s">
        <v>1222</v>
      </c>
    </row>
    <row r="77" spans="1:19" x14ac:dyDescent="0.25">
      <c r="A77" s="275" t="s">
        <v>1219</v>
      </c>
      <c r="B77" s="275" t="s">
        <v>1223</v>
      </c>
      <c r="C77" s="20">
        <v>1</v>
      </c>
      <c r="D77" t="s">
        <v>1027</v>
      </c>
      <c r="E77" t="s">
        <v>1028</v>
      </c>
      <c r="F77" t="str">
        <f>UnitControlCenter!$B$12</f>
        <v>% change</v>
      </c>
      <c r="G77" t="s">
        <v>1224</v>
      </c>
    </row>
    <row r="78" spans="1:19" x14ac:dyDescent="0.25">
      <c r="A78" s="275" t="s">
        <v>1219</v>
      </c>
      <c r="B78" s="275" t="s">
        <v>1225</v>
      </c>
      <c r="C78" s="20">
        <v>0</v>
      </c>
      <c r="D78" t="s">
        <v>1035</v>
      </c>
      <c r="E78" t="s">
        <v>1036</v>
      </c>
      <c r="F78" t="str">
        <f>UnitControlCenter!$B$11</f>
        <v>incidents / year</v>
      </c>
      <c r="G78" t="s">
        <v>1226</v>
      </c>
      <c r="H78" t="s">
        <v>1140</v>
      </c>
      <c r="I78" t="s">
        <v>1141</v>
      </c>
    </row>
    <row r="79" spans="1:19" x14ac:dyDescent="0.25">
      <c r="A79" s="275" t="s">
        <v>1219</v>
      </c>
      <c r="B79" s="275" t="s">
        <v>1227</v>
      </c>
      <c r="C79" s="20">
        <v>0</v>
      </c>
      <c r="D79" t="s">
        <v>1035</v>
      </c>
      <c r="E79" t="s">
        <v>1028</v>
      </c>
      <c r="F79" t="str">
        <f>UnitControlCenter!$B$12</f>
        <v>% change</v>
      </c>
      <c r="G79" t="s">
        <v>1228</v>
      </c>
      <c r="H79" t="s">
        <v>1140</v>
      </c>
      <c r="I79" t="s">
        <v>1141</v>
      </c>
    </row>
    <row r="80" spans="1:19" x14ac:dyDescent="0.25">
      <c r="A80" s="275" t="s">
        <v>1219</v>
      </c>
      <c r="B80" s="275" t="s">
        <v>1229</v>
      </c>
      <c r="C80" s="20">
        <v>0</v>
      </c>
      <c r="D80" t="s">
        <v>1035</v>
      </c>
      <c r="E80" t="s">
        <v>1036</v>
      </c>
      <c r="F80" t="str">
        <f>UnitControlCenter!$B$11</f>
        <v>incidents / year</v>
      </c>
      <c r="G80" t="s">
        <v>1230</v>
      </c>
      <c r="H80" t="s">
        <v>1146</v>
      </c>
      <c r="I80" s="20" t="s">
        <v>1147</v>
      </c>
    </row>
    <row r="81" spans="1:19" x14ac:dyDescent="0.25">
      <c r="A81" s="275" t="s">
        <v>1219</v>
      </c>
      <c r="B81" s="275" t="s">
        <v>1231</v>
      </c>
      <c r="C81" s="20">
        <v>0</v>
      </c>
      <c r="D81" t="s">
        <v>1035</v>
      </c>
      <c r="E81" t="s">
        <v>1028</v>
      </c>
      <c r="F81" t="str">
        <f>UnitControlCenter!$B$12</f>
        <v>% change</v>
      </c>
      <c r="G81" t="s">
        <v>1232</v>
      </c>
      <c r="H81" t="s">
        <v>1146</v>
      </c>
      <c r="I81" s="20" t="s">
        <v>1147</v>
      </c>
    </row>
    <row r="82" spans="1:19" x14ac:dyDescent="0.25">
      <c r="A82" s="275" t="s">
        <v>1219</v>
      </c>
      <c r="B82" s="275" t="s">
        <v>1233</v>
      </c>
      <c r="C82" s="20">
        <v>0</v>
      </c>
      <c r="D82" t="s">
        <v>1035</v>
      </c>
      <c r="E82" t="s">
        <v>1036</v>
      </c>
      <c r="F82" t="str">
        <f>UnitControlCenter!$B$11</f>
        <v>incidents / year</v>
      </c>
      <c r="G82" t="s">
        <v>1234</v>
      </c>
      <c r="H82" t="s">
        <v>1152</v>
      </c>
      <c r="I82" t="s">
        <v>1153</v>
      </c>
    </row>
    <row r="83" spans="1:19" x14ac:dyDescent="0.25">
      <c r="A83" s="275" t="s">
        <v>1219</v>
      </c>
      <c r="B83" s="275" t="s">
        <v>1235</v>
      </c>
      <c r="C83" s="20">
        <v>0</v>
      </c>
      <c r="D83" t="s">
        <v>1035</v>
      </c>
      <c r="E83" t="s">
        <v>1028</v>
      </c>
      <c r="F83" t="str">
        <f>UnitControlCenter!$B$12</f>
        <v>% change</v>
      </c>
      <c r="G83" t="s">
        <v>1236</v>
      </c>
      <c r="H83" t="s">
        <v>1152</v>
      </c>
      <c r="I83" t="s">
        <v>1153</v>
      </c>
    </row>
    <row r="84" spans="1:19" x14ac:dyDescent="0.25">
      <c r="A84" s="275" t="s">
        <v>1219</v>
      </c>
      <c r="B84" s="275" t="s">
        <v>1237</v>
      </c>
      <c r="C84" s="20">
        <v>0</v>
      </c>
      <c r="D84" t="s">
        <v>1027</v>
      </c>
      <c r="E84" t="s">
        <v>1028</v>
      </c>
      <c r="F84" t="str">
        <f>UnitControlCenter!$B$11</f>
        <v>incidents / year</v>
      </c>
      <c r="G84" t="s">
        <v>1222</v>
      </c>
    </row>
    <row r="85" spans="1:19" x14ac:dyDescent="0.25">
      <c r="A85" s="275" t="s">
        <v>1219</v>
      </c>
      <c r="B85" s="275" t="s">
        <v>1238</v>
      </c>
      <c r="C85" s="20">
        <v>1</v>
      </c>
      <c r="D85" t="s">
        <v>1027</v>
      </c>
      <c r="E85" t="s">
        <v>1028</v>
      </c>
      <c r="F85" t="str">
        <f>UnitControlCenter!$B$8</f>
        <v>billion 2021 CAD / year</v>
      </c>
      <c r="G85" t="s">
        <v>1239</v>
      </c>
    </row>
    <row r="86" spans="1:19" x14ac:dyDescent="0.25">
      <c r="A86" s="275" t="s">
        <v>1219</v>
      </c>
      <c r="B86" s="275" t="s">
        <v>1240</v>
      </c>
      <c r="C86" s="20">
        <v>1</v>
      </c>
      <c r="D86" t="s">
        <v>1027</v>
      </c>
      <c r="E86" t="s">
        <v>1028</v>
      </c>
      <c r="F86" t="str">
        <f>UnitControlCenter!$B$11</f>
        <v>incidents / year</v>
      </c>
      <c r="G86" t="s">
        <v>1241</v>
      </c>
    </row>
    <row r="87" spans="1:19" x14ac:dyDescent="0.25">
      <c r="A87" s="275" t="s">
        <v>1219</v>
      </c>
      <c r="B87" s="275" t="s">
        <v>1242</v>
      </c>
      <c r="C87" s="20">
        <v>1</v>
      </c>
      <c r="D87" t="s">
        <v>1027</v>
      </c>
      <c r="E87" t="s">
        <v>1028</v>
      </c>
      <c r="F87" t="str">
        <f>UnitControlCenter!$B$11</f>
        <v>incidents / year</v>
      </c>
      <c r="G87" t="s">
        <v>1243</v>
      </c>
    </row>
    <row r="88" spans="1:19" x14ac:dyDescent="0.25">
      <c r="A88" s="275" t="s">
        <v>1219</v>
      </c>
      <c r="B88" s="275" t="s">
        <v>1244</v>
      </c>
      <c r="C88" s="20">
        <v>1</v>
      </c>
      <c r="D88" t="s">
        <v>1027</v>
      </c>
      <c r="E88" t="s">
        <v>1028</v>
      </c>
      <c r="F88" t="str">
        <f>UnitControlCenter!$B$11</f>
        <v>incidents / year</v>
      </c>
      <c r="G88" t="s">
        <v>1245</v>
      </c>
    </row>
    <row r="89" spans="1:19" x14ac:dyDescent="0.25">
      <c r="A89" s="275" t="s">
        <v>1219</v>
      </c>
      <c r="B89" s="275" t="s">
        <v>1246</v>
      </c>
      <c r="C89" s="20">
        <v>1</v>
      </c>
      <c r="D89" t="s">
        <v>1027</v>
      </c>
      <c r="E89" t="s">
        <v>1028</v>
      </c>
      <c r="F89" t="str">
        <f>UnitControlCenter!$B$11</f>
        <v>incidents / year</v>
      </c>
      <c r="G89" t="s">
        <v>1247</v>
      </c>
    </row>
    <row r="90" spans="1:19" x14ac:dyDescent="0.25">
      <c r="A90" s="275" t="s">
        <v>1219</v>
      </c>
      <c r="B90" s="275" t="s">
        <v>1248</v>
      </c>
      <c r="C90" s="20">
        <v>1</v>
      </c>
      <c r="D90" t="s">
        <v>1027</v>
      </c>
      <c r="E90" t="s">
        <v>1028</v>
      </c>
      <c r="F90" t="str">
        <f>UnitControlCenter!$B$11</f>
        <v>incidents / year</v>
      </c>
      <c r="G90" t="s">
        <v>1249</v>
      </c>
    </row>
    <row r="91" spans="1:19" x14ac:dyDescent="0.25">
      <c r="A91" s="275" t="s">
        <v>1219</v>
      </c>
      <c r="B91" s="275" t="s">
        <v>1250</v>
      </c>
      <c r="C91" s="20">
        <v>1</v>
      </c>
      <c r="D91" t="s">
        <v>1027</v>
      </c>
      <c r="E91" t="s">
        <v>1028</v>
      </c>
      <c r="F91" t="str">
        <f>UnitControlCenter!$B$11</f>
        <v>incidents / year</v>
      </c>
      <c r="G91" t="s">
        <v>1251</v>
      </c>
    </row>
    <row r="92" spans="1:19" ht="15.75" thickBot="1" x14ac:dyDescent="0.3">
      <c r="A92" s="276" t="s">
        <v>1219</v>
      </c>
      <c r="B92" s="276" t="s">
        <v>1252</v>
      </c>
      <c r="C92" s="277">
        <v>1</v>
      </c>
      <c r="D92" s="278" t="s">
        <v>1027</v>
      </c>
      <c r="E92" s="278" t="s">
        <v>1028</v>
      </c>
      <c r="F92" s="278" t="str">
        <f>UnitControlCenter!$B$11</f>
        <v>incidents / year</v>
      </c>
      <c r="G92" s="278" t="s">
        <v>1253</v>
      </c>
      <c r="H92" s="278"/>
      <c r="I92" s="278"/>
      <c r="J92" s="278"/>
      <c r="K92" s="278"/>
      <c r="L92" s="278"/>
      <c r="M92" s="278"/>
      <c r="N92" s="278"/>
      <c r="O92" s="278"/>
      <c r="P92" s="278"/>
      <c r="Q92" s="278"/>
      <c r="R92" s="278"/>
      <c r="S92" s="278"/>
    </row>
    <row r="93" spans="1:19" x14ac:dyDescent="0.25">
      <c r="A93" s="275" t="s">
        <v>1254</v>
      </c>
      <c r="B93" s="275" t="s">
        <v>1255</v>
      </c>
      <c r="C93" s="20">
        <v>1</v>
      </c>
      <c r="D93" t="s">
        <v>1035</v>
      </c>
      <c r="E93" t="s">
        <v>1036</v>
      </c>
      <c r="F93" t="str">
        <f>UnitControlCenter!$B$15</f>
        <v>terawatt-hours (TWh) / year</v>
      </c>
      <c r="G93" t="s">
        <v>1256</v>
      </c>
      <c r="H93" t="s">
        <v>1257</v>
      </c>
      <c r="I93" t="s">
        <v>1258</v>
      </c>
    </row>
    <row r="94" spans="1:19" x14ac:dyDescent="0.25">
      <c r="A94" s="275" t="s">
        <v>1254</v>
      </c>
      <c r="B94" s="275" t="s">
        <v>1259</v>
      </c>
      <c r="C94" s="20">
        <v>1</v>
      </c>
      <c r="D94" t="s">
        <v>1035</v>
      </c>
      <c r="E94" t="s">
        <v>1028</v>
      </c>
      <c r="F94" t="str">
        <f>UnitControlCenter!$B$15</f>
        <v>terawatt-hours (TWh) / year</v>
      </c>
      <c r="G94" t="s">
        <v>1260</v>
      </c>
      <c r="H94" t="s">
        <v>1261</v>
      </c>
      <c r="I94" t="s">
        <v>1262</v>
      </c>
    </row>
    <row r="95" spans="1:19" x14ac:dyDescent="0.25">
      <c r="A95" s="275" t="s">
        <v>1254</v>
      </c>
      <c r="B95" s="275" t="s">
        <v>1263</v>
      </c>
      <c r="C95" s="20">
        <v>1</v>
      </c>
      <c r="D95" t="s">
        <v>1035</v>
      </c>
      <c r="E95" t="s">
        <v>1036</v>
      </c>
      <c r="F95" t="str">
        <f>UnitControlCenter!$B$19</f>
        <v>gigawatts (GW) / year</v>
      </c>
      <c r="G95" t="s">
        <v>1264</v>
      </c>
      <c r="H95" t="s">
        <v>1265</v>
      </c>
      <c r="I95" t="s">
        <v>1266</v>
      </c>
    </row>
    <row r="96" spans="1:19" x14ac:dyDescent="0.25">
      <c r="A96" s="275" t="s">
        <v>1254</v>
      </c>
      <c r="B96" s="275" t="s">
        <v>1267</v>
      </c>
      <c r="C96" s="20">
        <v>1</v>
      </c>
      <c r="D96" t="s">
        <v>1035</v>
      </c>
      <c r="E96" t="s">
        <v>1028</v>
      </c>
      <c r="F96" t="str">
        <f>UnitControlCenter!$B$19</f>
        <v>gigawatts (GW) / year</v>
      </c>
      <c r="G96" t="s">
        <v>1268</v>
      </c>
      <c r="H96" t="s">
        <v>1269</v>
      </c>
      <c r="I96" t="s">
        <v>1270</v>
      </c>
    </row>
    <row r="97" spans="1:19" x14ac:dyDescent="0.25">
      <c r="A97" s="275" t="s">
        <v>1254</v>
      </c>
      <c r="B97" s="275" t="s">
        <v>1271</v>
      </c>
      <c r="C97" s="20">
        <v>1</v>
      </c>
      <c r="D97" t="s">
        <v>1035</v>
      </c>
      <c r="E97" t="s">
        <v>1036</v>
      </c>
      <c r="F97" t="str">
        <f>UnitControlCenter!$B$15</f>
        <v>terawatt-hours (TWh) / year</v>
      </c>
      <c r="G97" t="s">
        <v>1272</v>
      </c>
      <c r="H97" t="s">
        <v>1273</v>
      </c>
      <c r="I97" t="s">
        <v>1274</v>
      </c>
    </row>
    <row r="98" spans="1:19" x14ac:dyDescent="0.25">
      <c r="A98" s="275" t="s">
        <v>1254</v>
      </c>
      <c r="B98" s="275" t="s">
        <v>1275</v>
      </c>
      <c r="C98" s="20">
        <v>1</v>
      </c>
      <c r="D98" t="s">
        <v>1027</v>
      </c>
      <c r="E98" t="s">
        <v>1028</v>
      </c>
      <c r="F98" t="str">
        <f>UnitControlCenter!B16</f>
        <v>%</v>
      </c>
      <c r="G98" t="s">
        <v>1276</v>
      </c>
    </row>
    <row r="99" spans="1:19" x14ac:dyDescent="0.25">
      <c r="A99" s="275" t="s">
        <v>1254</v>
      </c>
      <c r="B99" s="275" t="s">
        <v>1277</v>
      </c>
      <c r="C99" s="20">
        <v>1</v>
      </c>
      <c r="D99" t="s">
        <v>1027</v>
      </c>
      <c r="E99" t="s">
        <v>1028</v>
      </c>
      <c r="F99" t="str">
        <f>UnitControlCenter!B17</f>
        <v>metric tons CO2e / megawatt-hour (MWh)</v>
      </c>
      <c r="G99" t="s">
        <v>1278</v>
      </c>
    </row>
    <row r="100" spans="1:19" x14ac:dyDescent="0.25">
      <c r="A100" s="276" t="s">
        <v>1254</v>
      </c>
      <c r="B100" s="276" t="s">
        <v>1279</v>
      </c>
      <c r="C100" s="277">
        <v>1</v>
      </c>
      <c r="D100" s="278" t="s">
        <v>1027</v>
      </c>
      <c r="E100" s="278" t="s">
        <v>1028</v>
      </c>
      <c r="F100" s="278" t="str">
        <f>UnitControlCenter!B18</f>
        <v>kilowatt-hour / 2021 CAD</v>
      </c>
      <c r="G100" s="278" t="s">
        <v>1280</v>
      </c>
      <c r="H100" s="278"/>
      <c r="I100" s="278"/>
      <c r="J100" s="278"/>
      <c r="K100" s="278"/>
      <c r="L100" s="278"/>
      <c r="M100" s="278"/>
      <c r="N100" s="278"/>
      <c r="O100" s="278"/>
      <c r="P100" s="278"/>
      <c r="Q100" s="278"/>
      <c r="R100" s="278"/>
      <c r="S100" s="278"/>
    </row>
    <row r="101" spans="1:19" x14ac:dyDescent="0.25">
      <c r="A101" s="275" t="s">
        <v>1281</v>
      </c>
      <c r="B101" s="275" t="s">
        <v>1282</v>
      </c>
      <c r="C101" s="20">
        <v>1</v>
      </c>
      <c r="D101" t="s">
        <v>1035</v>
      </c>
      <c r="E101" t="s">
        <v>1283</v>
      </c>
      <c r="F101" t="str">
        <f>UnitControlCenter!$B$20</f>
        <v>2021 CAD / megawatt-hour (MWh)</v>
      </c>
      <c r="G101" t="s">
        <v>1284</v>
      </c>
      <c r="H101" t="s">
        <v>1285</v>
      </c>
      <c r="I101" t="s">
        <v>1286</v>
      </c>
    </row>
    <row r="102" spans="1:19" x14ac:dyDescent="0.25">
      <c r="A102" s="275" t="s">
        <v>1281</v>
      </c>
      <c r="B102" s="275" t="s">
        <v>1287</v>
      </c>
      <c r="C102" s="20">
        <v>1</v>
      </c>
      <c r="D102" t="s">
        <v>1035</v>
      </c>
      <c r="E102" t="s">
        <v>1036</v>
      </c>
      <c r="F102" t="str">
        <f>UnitControlCenter!$B$15</f>
        <v>terawatt-hours (TWh) / year</v>
      </c>
      <c r="G102" t="s">
        <v>1288</v>
      </c>
      <c r="H102" t="s">
        <v>1289</v>
      </c>
      <c r="I102" t="s">
        <v>1290</v>
      </c>
    </row>
    <row r="103" spans="1:19" x14ac:dyDescent="0.25">
      <c r="A103" s="275" t="s">
        <v>1281</v>
      </c>
      <c r="B103" s="275" t="s">
        <v>1291</v>
      </c>
      <c r="C103" s="20">
        <v>1</v>
      </c>
      <c r="D103" t="s">
        <v>1035</v>
      </c>
      <c r="E103" t="s">
        <v>1036</v>
      </c>
      <c r="F103" t="str">
        <f>UnitControlCenter!$B$3</f>
        <v>million metric tons / year</v>
      </c>
      <c r="G103" t="s">
        <v>1292</v>
      </c>
      <c r="H103" t="s">
        <v>1293</v>
      </c>
      <c r="I103" t="s">
        <v>1294</v>
      </c>
      <c r="J103" t="s">
        <v>1057</v>
      </c>
      <c r="K103">
        <v>2030</v>
      </c>
      <c r="L103">
        <v>14</v>
      </c>
      <c r="M103">
        <v>15</v>
      </c>
      <c r="N103" t="s">
        <v>1058</v>
      </c>
    </row>
    <row r="104" spans="1:19" x14ac:dyDescent="0.25">
      <c r="A104" s="275" t="s">
        <v>1281</v>
      </c>
      <c r="B104" s="275" t="s">
        <v>1295</v>
      </c>
      <c r="C104" s="20">
        <v>1</v>
      </c>
      <c r="D104" t="s">
        <v>1035</v>
      </c>
      <c r="E104" t="s">
        <v>1036</v>
      </c>
      <c r="F104" t="str">
        <f>UnitControlCenter!$B$21</f>
        <v>cubic km / yr</v>
      </c>
      <c r="G104" t="s">
        <v>1296</v>
      </c>
      <c r="H104" t="s">
        <v>1297</v>
      </c>
      <c r="I104" t="s">
        <v>1298</v>
      </c>
    </row>
    <row r="105" spans="1:19" x14ac:dyDescent="0.25">
      <c r="A105" s="276" t="s">
        <v>1281</v>
      </c>
      <c r="B105" s="276" t="s">
        <v>1299</v>
      </c>
      <c r="C105" s="277">
        <v>1</v>
      </c>
      <c r="D105" s="278" t="s">
        <v>1035</v>
      </c>
      <c r="E105" s="278" t="s">
        <v>1036</v>
      </c>
      <c r="F105" s="278" t="str">
        <f>UnitControlCenter!$B$21</f>
        <v>cubic km / yr</v>
      </c>
      <c r="G105" s="278" t="s">
        <v>1300</v>
      </c>
      <c r="H105" s="278" t="s">
        <v>1301</v>
      </c>
      <c r="I105" s="278" t="s">
        <v>1302</v>
      </c>
    </row>
    <row r="106" spans="1:19" x14ac:dyDescent="0.25">
      <c r="A106" s="275" t="s">
        <v>1303</v>
      </c>
      <c r="B106" s="283" t="s">
        <v>1304</v>
      </c>
      <c r="C106" s="20">
        <v>1</v>
      </c>
      <c r="D106" t="s">
        <v>1035</v>
      </c>
      <c r="E106" t="s">
        <v>1036</v>
      </c>
      <c r="F106" t="str">
        <f>UnitControlCenter!$B$24</f>
        <v>million vehicles / year</v>
      </c>
      <c r="G106" t="s">
        <v>1305</v>
      </c>
      <c r="H106" t="s">
        <v>1306</v>
      </c>
      <c r="I106" t="s">
        <v>1307</v>
      </c>
    </row>
    <row r="107" spans="1:19" x14ac:dyDescent="0.25">
      <c r="A107" s="275" t="s">
        <v>1303</v>
      </c>
      <c r="B107" s="284" t="s">
        <v>1308</v>
      </c>
      <c r="C107" s="20">
        <v>1</v>
      </c>
      <c r="D107" t="s">
        <v>1035</v>
      </c>
      <c r="E107" t="s">
        <v>1036</v>
      </c>
      <c r="F107" t="str">
        <f>UnitControlCenter!$B$25</f>
        <v>thousand vehicles / year</v>
      </c>
      <c r="G107" t="s">
        <v>1309</v>
      </c>
      <c r="H107" t="s">
        <v>1310</v>
      </c>
      <c r="I107" t="s">
        <v>1311</v>
      </c>
    </row>
    <row r="108" spans="1:19" x14ac:dyDescent="0.25">
      <c r="A108" s="275" t="s">
        <v>1303</v>
      </c>
      <c r="B108" s="285" t="s">
        <v>1312</v>
      </c>
      <c r="C108" s="20">
        <v>1</v>
      </c>
      <c r="D108" t="s">
        <v>1035</v>
      </c>
      <c r="E108" t="s">
        <v>1036</v>
      </c>
      <c r="F108" t="str">
        <f>UnitControlCenter!$B$25</f>
        <v>thousand vehicles / year</v>
      </c>
      <c r="G108" t="s">
        <v>1313</v>
      </c>
      <c r="H108" t="s">
        <v>1306</v>
      </c>
      <c r="I108" t="s">
        <v>1307</v>
      </c>
    </row>
    <row r="109" spans="1:19" x14ac:dyDescent="0.25">
      <c r="A109" s="275" t="s">
        <v>1303</v>
      </c>
      <c r="B109" s="284" t="s">
        <v>1314</v>
      </c>
      <c r="C109" s="20">
        <v>1</v>
      </c>
      <c r="D109" t="s">
        <v>1035</v>
      </c>
      <c r="E109" t="s">
        <v>1036</v>
      </c>
      <c r="F109" t="str">
        <f>UnitControlCenter!$B$25</f>
        <v>thousand vehicles / year</v>
      </c>
      <c r="G109" t="s">
        <v>1315</v>
      </c>
      <c r="H109" t="s">
        <v>1310</v>
      </c>
      <c r="I109" t="s">
        <v>1311</v>
      </c>
    </row>
    <row r="110" spans="1:19" x14ac:dyDescent="0.25">
      <c r="A110" s="275" t="s">
        <v>1303</v>
      </c>
      <c r="B110" s="283" t="s">
        <v>1316</v>
      </c>
      <c r="C110" s="20">
        <v>1</v>
      </c>
      <c r="D110" t="s">
        <v>1035</v>
      </c>
      <c r="E110" t="s">
        <v>1036</v>
      </c>
      <c r="F110" t="str">
        <f>UnitControlCenter!$B$25</f>
        <v>thousand vehicles / year</v>
      </c>
      <c r="G110" t="s">
        <v>1317</v>
      </c>
      <c r="H110" t="s">
        <v>1318</v>
      </c>
      <c r="I110" t="s">
        <v>1319</v>
      </c>
    </row>
    <row r="111" spans="1:19" x14ac:dyDescent="0.25">
      <c r="A111" s="275" t="s">
        <v>1303</v>
      </c>
      <c r="B111" s="285" t="s">
        <v>1320</v>
      </c>
      <c r="C111" s="20">
        <v>1</v>
      </c>
      <c r="D111" t="s">
        <v>1035</v>
      </c>
      <c r="E111" t="s">
        <v>1036</v>
      </c>
      <c r="F111" t="str">
        <f>UnitControlCenter!$B$25</f>
        <v>thousand vehicles / year</v>
      </c>
      <c r="G111" t="s">
        <v>1321</v>
      </c>
      <c r="H111" t="s">
        <v>1318</v>
      </c>
      <c r="I111" t="s">
        <v>1319</v>
      </c>
    </row>
    <row r="112" spans="1:19" x14ac:dyDescent="0.25">
      <c r="A112" s="275" t="s">
        <v>1303</v>
      </c>
      <c r="B112" s="283" t="s">
        <v>1322</v>
      </c>
      <c r="C112" s="20">
        <v>1</v>
      </c>
      <c r="D112" t="s">
        <v>1035</v>
      </c>
      <c r="E112" t="s">
        <v>1036</v>
      </c>
      <c r="F112" t="str">
        <f>UnitControlCenter!$B$26</f>
        <v>million vehicles</v>
      </c>
      <c r="G112" t="s">
        <v>1323</v>
      </c>
      <c r="H112" t="s">
        <v>1306</v>
      </c>
      <c r="I112" t="s">
        <v>1307</v>
      </c>
    </row>
    <row r="113" spans="1:19" x14ac:dyDescent="0.25">
      <c r="A113" s="275" t="s">
        <v>1303</v>
      </c>
      <c r="B113" s="284" t="s">
        <v>1324</v>
      </c>
      <c r="C113" s="20">
        <v>1</v>
      </c>
      <c r="D113" t="s">
        <v>1035</v>
      </c>
      <c r="E113" t="s">
        <v>1036</v>
      </c>
      <c r="F113" t="str">
        <f>UnitControlCenter!$B$27</f>
        <v>thousand vehicles</v>
      </c>
      <c r="G113" t="s">
        <v>1325</v>
      </c>
      <c r="H113" t="s">
        <v>1310</v>
      </c>
      <c r="I113" t="s">
        <v>1311</v>
      </c>
    </row>
    <row r="114" spans="1:19" x14ac:dyDescent="0.25">
      <c r="A114" s="275" t="s">
        <v>1303</v>
      </c>
      <c r="B114" s="285" t="s">
        <v>1326</v>
      </c>
      <c r="C114" s="20">
        <v>1</v>
      </c>
      <c r="D114" t="s">
        <v>1035</v>
      </c>
      <c r="E114" t="s">
        <v>1036</v>
      </c>
      <c r="F114" t="str">
        <f>UnitControlCenter!$B$26</f>
        <v>million vehicles</v>
      </c>
      <c r="G114" t="s">
        <v>1327</v>
      </c>
      <c r="H114" t="s">
        <v>1306</v>
      </c>
      <c r="I114" t="s">
        <v>1307</v>
      </c>
    </row>
    <row r="115" spans="1:19" x14ac:dyDescent="0.25">
      <c r="A115" s="275" t="s">
        <v>1303</v>
      </c>
      <c r="B115" s="284" t="s">
        <v>1328</v>
      </c>
      <c r="C115" s="20">
        <v>1</v>
      </c>
      <c r="D115" t="s">
        <v>1035</v>
      </c>
      <c r="E115" t="s">
        <v>1036</v>
      </c>
      <c r="F115" t="str">
        <f>UnitControlCenter!$B$26</f>
        <v>million vehicles</v>
      </c>
      <c r="G115" t="s">
        <v>1329</v>
      </c>
      <c r="H115" t="s">
        <v>1310</v>
      </c>
      <c r="I115" t="s">
        <v>1311</v>
      </c>
    </row>
    <row r="116" spans="1:19" x14ac:dyDescent="0.25">
      <c r="A116" s="275" t="s">
        <v>1303</v>
      </c>
      <c r="B116" s="283" t="s">
        <v>1330</v>
      </c>
      <c r="C116" s="20">
        <v>1</v>
      </c>
      <c r="D116" t="s">
        <v>1035</v>
      </c>
      <c r="E116" t="s">
        <v>1036</v>
      </c>
      <c r="F116" t="str">
        <f>UnitControlCenter!$B$26</f>
        <v>million vehicles</v>
      </c>
      <c r="G116" t="s">
        <v>1331</v>
      </c>
      <c r="H116" t="s">
        <v>1318</v>
      </c>
      <c r="I116" t="s">
        <v>1319</v>
      </c>
    </row>
    <row r="117" spans="1:19" x14ac:dyDescent="0.25">
      <c r="A117" s="276" t="s">
        <v>1303</v>
      </c>
      <c r="B117" s="286" t="s">
        <v>1332</v>
      </c>
      <c r="C117" s="20">
        <v>1</v>
      </c>
      <c r="D117" s="278" t="s">
        <v>1035</v>
      </c>
      <c r="E117" s="278" t="s">
        <v>1036</v>
      </c>
      <c r="F117" s="278" t="str">
        <f>UnitControlCenter!$B$26</f>
        <v>million vehicles</v>
      </c>
      <c r="G117" s="278" t="s">
        <v>1333</v>
      </c>
      <c r="H117" s="278" t="s">
        <v>1318</v>
      </c>
      <c r="I117" s="278" t="s">
        <v>1319</v>
      </c>
    </row>
    <row r="118" spans="1:19" x14ac:dyDescent="0.25">
      <c r="A118" s="275" t="s">
        <v>1334</v>
      </c>
      <c r="B118" s="275" t="s">
        <v>1335</v>
      </c>
      <c r="C118" s="20">
        <v>1</v>
      </c>
      <c r="D118" t="s">
        <v>1035</v>
      </c>
      <c r="E118" t="s">
        <v>1036</v>
      </c>
      <c r="F118" t="str">
        <f>UnitControlCenter!$B$3</f>
        <v>million metric tons / year</v>
      </c>
      <c r="G118" t="s">
        <v>1336</v>
      </c>
      <c r="H118" t="s">
        <v>1337</v>
      </c>
      <c r="I118" t="s">
        <v>1338</v>
      </c>
    </row>
    <row r="119" spans="1:19" x14ac:dyDescent="0.25">
      <c r="A119" s="275" t="s">
        <v>1334</v>
      </c>
      <c r="B119" s="275" t="s">
        <v>1339</v>
      </c>
      <c r="C119" s="20">
        <v>1</v>
      </c>
      <c r="D119" t="s">
        <v>1035</v>
      </c>
      <c r="E119" t="s">
        <v>1036</v>
      </c>
      <c r="F119" t="str">
        <f>UnitControlCenter!$B$28</f>
        <v>petajoules / year</v>
      </c>
      <c r="G119" t="s">
        <v>1340</v>
      </c>
      <c r="H119" t="s">
        <v>1341</v>
      </c>
      <c r="I119" t="s">
        <v>1342</v>
      </c>
    </row>
    <row r="120" spans="1:19" x14ac:dyDescent="0.25">
      <c r="A120" s="275" t="s">
        <v>1334</v>
      </c>
      <c r="B120" s="275" t="s">
        <v>1343</v>
      </c>
      <c r="C120" s="20">
        <v>1</v>
      </c>
      <c r="D120" t="s">
        <v>1035</v>
      </c>
      <c r="E120" t="s">
        <v>1036</v>
      </c>
      <c r="F120" t="str">
        <f>UnitControlCenter!$B$28</f>
        <v>petajoules / year</v>
      </c>
      <c r="G120" t="s">
        <v>1344</v>
      </c>
      <c r="H120" t="s">
        <v>1337</v>
      </c>
      <c r="I120" t="s">
        <v>1338</v>
      </c>
    </row>
    <row r="121" spans="1:19" x14ac:dyDescent="0.25">
      <c r="A121" s="275" t="s">
        <v>1334</v>
      </c>
      <c r="B121" s="275" t="s">
        <v>1345</v>
      </c>
      <c r="C121" s="20">
        <v>1</v>
      </c>
      <c r="D121" t="s">
        <v>1027</v>
      </c>
      <c r="E121" t="s">
        <v>1028</v>
      </c>
      <c r="F121" t="str">
        <f>UnitControlCenter!$B$28</f>
        <v>petajoules / year</v>
      </c>
      <c r="G121" t="s">
        <v>1346</v>
      </c>
    </row>
    <row r="122" spans="1:19" x14ac:dyDescent="0.25">
      <c r="A122" s="275" t="s">
        <v>1334</v>
      </c>
      <c r="B122" s="275" t="s">
        <v>1347</v>
      </c>
      <c r="C122" s="20">
        <v>1</v>
      </c>
      <c r="D122" t="s">
        <v>1035</v>
      </c>
      <c r="E122" t="s">
        <v>1036</v>
      </c>
      <c r="F122" t="str">
        <f>UnitControlCenter!$B$22</f>
        <v>trillion passenger-km / year</v>
      </c>
      <c r="G122" t="s">
        <v>1348</v>
      </c>
      <c r="H122" t="s">
        <v>1349</v>
      </c>
      <c r="I122" t="s">
        <v>1350</v>
      </c>
    </row>
    <row r="123" spans="1:19" x14ac:dyDescent="0.25">
      <c r="A123" s="276" t="s">
        <v>1334</v>
      </c>
      <c r="B123" s="276" t="s">
        <v>1351</v>
      </c>
      <c r="C123" s="277">
        <v>1</v>
      </c>
      <c r="D123" s="278" t="s">
        <v>1035</v>
      </c>
      <c r="E123" s="278" t="s">
        <v>1036</v>
      </c>
      <c r="F123" s="278" t="str">
        <f>UnitControlCenter!$B$23</f>
        <v>trillion freight tonne-km / year</v>
      </c>
      <c r="G123" s="278" t="s">
        <v>1352</v>
      </c>
      <c r="H123" s="278" t="s">
        <v>1353</v>
      </c>
      <c r="I123" s="278" t="s">
        <v>1354</v>
      </c>
      <c r="J123" s="278"/>
      <c r="K123" s="278"/>
      <c r="L123" s="278"/>
      <c r="M123" s="278"/>
      <c r="N123" s="278"/>
      <c r="O123" s="278"/>
      <c r="P123" s="278"/>
      <c r="Q123" s="278"/>
      <c r="R123" s="278"/>
      <c r="S123" s="278"/>
    </row>
    <row r="124" spans="1:19" x14ac:dyDescent="0.25">
      <c r="A124" s="275" t="s">
        <v>1355</v>
      </c>
      <c r="B124" s="275" t="s">
        <v>1356</v>
      </c>
      <c r="C124" s="20">
        <v>1</v>
      </c>
      <c r="D124" t="s">
        <v>1035</v>
      </c>
      <c r="E124" t="s">
        <v>1036</v>
      </c>
      <c r="F124" t="str">
        <f>UnitControlCenter!$B$28</f>
        <v>petajoules / year</v>
      </c>
      <c r="G124" t="s">
        <v>1357</v>
      </c>
      <c r="H124" t="s">
        <v>1358</v>
      </c>
      <c r="I124" s="17" t="s">
        <v>1359</v>
      </c>
    </row>
    <row r="125" spans="1:19" x14ac:dyDescent="0.25">
      <c r="A125" s="275" t="s">
        <v>1355</v>
      </c>
      <c r="B125" s="275" t="s">
        <v>1360</v>
      </c>
      <c r="C125" s="20">
        <v>1</v>
      </c>
      <c r="D125" t="s">
        <v>1035</v>
      </c>
      <c r="E125" t="s">
        <v>1036</v>
      </c>
      <c r="F125" t="str">
        <f>UnitControlCenter!$B$28</f>
        <v>petajoules / year</v>
      </c>
      <c r="G125" t="s">
        <v>1361</v>
      </c>
      <c r="H125" t="s">
        <v>1362</v>
      </c>
      <c r="I125" t="s">
        <v>1363</v>
      </c>
    </row>
    <row r="126" spans="1:19" x14ac:dyDescent="0.25">
      <c r="A126" s="275" t="s">
        <v>1355</v>
      </c>
      <c r="B126" s="275" t="s">
        <v>1364</v>
      </c>
      <c r="C126" s="20">
        <v>1</v>
      </c>
      <c r="D126" t="s">
        <v>1027</v>
      </c>
      <c r="E126" t="s">
        <v>1028</v>
      </c>
      <c r="F126" t="str">
        <f>UnitControlCenter!$B$28</f>
        <v>petajoules / year</v>
      </c>
      <c r="G126" t="s">
        <v>1365</v>
      </c>
    </row>
    <row r="127" spans="1:19" x14ac:dyDescent="0.25">
      <c r="A127" s="275" t="s">
        <v>1355</v>
      </c>
      <c r="B127" s="275" t="s">
        <v>1366</v>
      </c>
      <c r="C127" s="20">
        <v>1</v>
      </c>
      <c r="D127" t="s">
        <v>1035</v>
      </c>
      <c r="E127" t="s">
        <v>1036</v>
      </c>
      <c r="F127" t="str">
        <f>UnitControlCenter!$B$28</f>
        <v>petajoules / year</v>
      </c>
      <c r="G127" t="s">
        <v>1367</v>
      </c>
      <c r="H127" t="s">
        <v>1358</v>
      </c>
      <c r="I127" s="17" t="s">
        <v>1359</v>
      </c>
    </row>
    <row r="128" spans="1:19" x14ac:dyDescent="0.25">
      <c r="A128" s="275" t="s">
        <v>1355</v>
      </c>
      <c r="B128" s="275" t="s">
        <v>1368</v>
      </c>
      <c r="C128" s="20">
        <v>1</v>
      </c>
      <c r="D128" t="s">
        <v>1035</v>
      </c>
      <c r="E128" t="s">
        <v>1036</v>
      </c>
      <c r="F128" t="str">
        <f>UnitControlCenter!$B$28</f>
        <v>petajoules / year</v>
      </c>
      <c r="G128" t="s">
        <v>1369</v>
      </c>
      <c r="H128" t="s">
        <v>1362</v>
      </c>
      <c r="I128" t="s">
        <v>1363</v>
      </c>
    </row>
    <row r="129" spans="1:19" s="278" customFormat="1" ht="15.75" thickBot="1" x14ac:dyDescent="0.3">
      <c r="A129" s="276" t="s">
        <v>1355</v>
      </c>
      <c r="B129" s="276" t="s">
        <v>1370</v>
      </c>
      <c r="C129" s="277">
        <v>1</v>
      </c>
      <c r="D129" s="278" t="s">
        <v>1027</v>
      </c>
      <c r="E129" s="278" t="s">
        <v>1028</v>
      </c>
      <c r="F129" s="278" t="str">
        <f>UnitControlCenter!$B$28</f>
        <v>petajoules / year</v>
      </c>
      <c r="G129" s="278" t="s">
        <v>1371</v>
      </c>
    </row>
    <row r="130" spans="1:19" x14ac:dyDescent="0.25">
      <c r="A130" s="275" t="s">
        <v>1372</v>
      </c>
      <c r="B130" s="275" t="s">
        <v>1373</v>
      </c>
      <c r="C130" s="20">
        <v>1</v>
      </c>
      <c r="D130" t="s">
        <v>1035</v>
      </c>
      <c r="E130" t="s">
        <v>1036</v>
      </c>
      <c r="F130" t="str">
        <f>UnitControlCenter!$B$3</f>
        <v>million metric tons / year</v>
      </c>
      <c r="G130" t="s">
        <v>1374</v>
      </c>
      <c r="H130" t="s">
        <v>1358</v>
      </c>
      <c r="I130" s="17" t="s">
        <v>1359</v>
      </c>
    </row>
    <row r="131" spans="1:19" x14ac:dyDescent="0.25">
      <c r="A131" s="275" t="s">
        <v>1372</v>
      </c>
      <c r="B131" s="275" t="s">
        <v>1375</v>
      </c>
      <c r="C131" s="20">
        <v>1</v>
      </c>
      <c r="D131" t="s">
        <v>1035</v>
      </c>
      <c r="E131" t="s">
        <v>1036</v>
      </c>
      <c r="F131" t="str">
        <f>UnitControlCenter!$B$3</f>
        <v>million metric tons / year</v>
      </c>
      <c r="G131" t="s">
        <v>1376</v>
      </c>
      <c r="H131" t="s">
        <v>1046</v>
      </c>
      <c r="I131" t="s">
        <v>1047</v>
      </c>
    </row>
    <row r="132" spans="1:19" x14ac:dyDescent="0.25">
      <c r="A132" s="275" t="s">
        <v>1372</v>
      </c>
      <c r="B132" s="275" t="s">
        <v>1377</v>
      </c>
      <c r="C132" s="20">
        <v>1</v>
      </c>
      <c r="D132" t="s">
        <v>1035</v>
      </c>
      <c r="E132" t="s">
        <v>1036</v>
      </c>
      <c r="F132" t="str">
        <f>UnitControlCenter!$B$3</f>
        <v>million metric tons / year</v>
      </c>
      <c r="G132" t="s">
        <v>1378</v>
      </c>
      <c r="H132" t="s">
        <v>1358</v>
      </c>
      <c r="I132" s="17" t="s">
        <v>1359</v>
      </c>
    </row>
    <row r="133" spans="1:19" x14ac:dyDescent="0.25">
      <c r="A133" s="275" t="s">
        <v>1372</v>
      </c>
      <c r="B133" s="275" t="s">
        <v>1379</v>
      </c>
      <c r="C133" s="20">
        <v>1</v>
      </c>
      <c r="D133" t="s">
        <v>1035</v>
      </c>
      <c r="E133" t="s">
        <v>1036</v>
      </c>
      <c r="F133" t="str">
        <f>UnitControlCenter!$B$3</f>
        <v>million metric tons / year</v>
      </c>
      <c r="G133" t="s">
        <v>1380</v>
      </c>
      <c r="H133" t="s">
        <v>1046</v>
      </c>
      <c r="I133" t="s">
        <v>1047</v>
      </c>
    </row>
    <row r="134" spans="1:19" x14ac:dyDescent="0.25">
      <c r="A134" s="275" t="s">
        <v>1372</v>
      </c>
      <c r="B134" s="275" t="s">
        <v>1381</v>
      </c>
      <c r="C134" s="20">
        <v>1</v>
      </c>
      <c r="D134" t="s">
        <v>1035</v>
      </c>
      <c r="E134" t="s">
        <v>1036</v>
      </c>
      <c r="F134" t="str">
        <f>UnitControlCenter!$B$3</f>
        <v>million metric tons / year</v>
      </c>
      <c r="G134" t="s">
        <v>1382</v>
      </c>
      <c r="H134" t="s">
        <v>1358</v>
      </c>
      <c r="I134" s="17" t="s">
        <v>1359</v>
      </c>
    </row>
    <row r="135" spans="1:19" x14ac:dyDescent="0.25">
      <c r="A135" s="275" t="s">
        <v>1372</v>
      </c>
      <c r="B135" s="275" t="s">
        <v>1383</v>
      </c>
      <c r="C135" s="20">
        <v>1</v>
      </c>
      <c r="D135" t="s">
        <v>1035</v>
      </c>
      <c r="E135" t="s">
        <v>1036</v>
      </c>
      <c r="F135" t="str">
        <f>UnitControlCenter!$B$3</f>
        <v>million metric tons / year</v>
      </c>
      <c r="G135" t="s">
        <v>1384</v>
      </c>
      <c r="H135" t="s">
        <v>1385</v>
      </c>
      <c r="I135" t="s">
        <v>1386</v>
      </c>
    </row>
    <row r="136" spans="1:19" x14ac:dyDescent="0.25">
      <c r="A136" s="275" t="s">
        <v>1372</v>
      </c>
      <c r="B136" s="275" t="s">
        <v>1387</v>
      </c>
      <c r="C136" s="20">
        <v>1</v>
      </c>
      <c r="D136" t="s">
        <v>1035</v>
      </c>
      <c r="E136" t="s">
        <v>1036</v>
      </c>
      <c r="F136" t="str">
        <f>UnitControlCenter!$B$3</f>
        <v>million metric tons / year</v>
      </c>
      <c r="G136" t="s">
        <v>1388</v>
      </c>
      <c r="H136" t="s">
        <v>1389</v>
      </c>
      <c r="I136" t="s">
        <v>1390</v>
      </c>
    </row>
    <row r="137" spans="1:19" x14ac:dyDescent="0.25">
      <c r="A137" s="275" t="s">
        <v>1372</v>
      </c>
      <c r="B137" s="275" t="s">
        <v>1391</v>
      </c>
      <c r="C137" s="20">
        <v>1</v>
      </c>
      <c r="D137" t="s">
        <v>1035</v>
      </c>
      <c r="E137" t="s">
        <v>1036</v>
      </c>
      <c r="F137" t="str">
        <f>UnitControlCenter!$B$3</f>
        <v>million metric tons / year</v>
      </c>
      <c r="G137" t="s">
        <v>1392</v>
      </c>
      <c r="H137" t="s">
        <v>1358</v>
      </c>
      <c r="I137" s="17" t="s">
        <v>1359</v>
      </c>
    </row>
    <row r="138" spans="1:19" x14ac:dyDescent="0.25">
      <c r="A138" s="276" t="s">
        <v>1372</v>
      </c>
      <c r="B138" s="276" t="s">
        <v>1393</v>
      </c>
      <c r="C138" s="277">
        <v>1</v>
      </c>
      <c r="D138" s="276" t="s">
        <v>1035</v>
      </c>
      <c r="E138" s="276" t="s">
        <v>1036</v>
      </c>
      <c r="F138" s="276" t="str">
        <f>UnitControlCenter!$B$3</f>
        <v>million metric tons / year</v>
      </c>
      <c r="G138" s="276" t="s">
        <v>1394</v>
      </c>
      <c r="H138" s="276" t="s">
        <v>1358</v>
      </c>
      <c r="I138" s="276" t="s">
        <v>1359</v>
      </c>
      <c r="J138" s="278"/>
      <c r="K138" s="278"/>
      <c r="L138" s="278"/>
      <c r="M138" s="278"/>
      <c r="N138" s="278"/>
      <c r="O138" s="278"/>
      <c r="P138" s="278"/>
      <c r="Q138" s="278"/>
      <c r="R138" s="278"/>
      <c r="S138" s="278"/>
    </row>
    <row r="139" spans="1:19" x14ac:dyDescent="0.25">
      <c r="A139" s="275" t="s">
        <v>1395</v>
      </c>
      <c r="B139" s="275" t="s">
        <v>1396</v>
      </c>
      <c r="C139" s="20">
        <v>1</v>
      </c>
      <c r="D139" t="s">
        <v>1035</v>
      </c>
      <c r="E139" t="s">
        <v>1036</v>
      </c>
      <c r="F139" t="str">
        <f>UnitControlCenter!$B$28</f>
        <v>petajoules / year</v>
      </c>
      <c r="G139" t="s">
        <v>1397</v>
      </c>
      <c r="H139" t="s">
        <v>1398</v>
      </c>
      <c r="I139" t="s">
        <v>1399</v>
      </c>
    </row>
    <row r="140" spans="1:19" x14ac:dyDescent="0.25">
      <c r="A140" s="275" t="s">
        <v>1395</v>
      </c>
      <c r="B140" s="275" t="s">
        <v>1400</v>
      </c>
      <c r="C140" s="20">
        <v>1</v>
      </c>
      <c r="D140" t="s">
        <v>1035</v>
      </c>
      <c r="E140" t="s">
        <v>1036</v>
      </c>
      <c r="F140" t="str">
        <f>UnitControlCenter!$B$28</f>
        <v>petajoules / year</v>
      </c>
      <c r="G140" t="s">
        <v>1401</v>
      </c>
      <c r="H140" t="s">
        <v>1402</v>
      </c>
      <c r="I140" t="s">
        <v>1403</v>
      </c>
    </row>
    <row r="141" spans="1:19" x14ac:dyDescent="0.25">
      <c r="A141" s="275" t="s">
        <v>1395</v>
      </c>
      <c r="B141" s="275" t="s">
        <v>1404</v>
      </c>
      <c r="C141" s="20">
        <v>1</v>
      </c>
      <c r="D141" t="s">
        <v>1035</v>
      </c>
      <c r="E141" t="s">
        <v>1036</v>
      </c>
      <c r="F141" t="str">
        <f>UnitControlCenter!$B$28</f>
        <v>petajoules / year</v>
      </c>
      <c r="G141" t="s">
        <v>1405</v>
      </c>
      <c r="H141" t="s">
        <v>1406</v>
      </c>
      <c r="I141" t="s">
        <v>1407</v>
      </c>
    </row>
    <row r="142" spans="1:19" s="278" customFormat="1" ht="15.75" thickBot="1" x14ac:dyDescent="0.3">
      <c r="A142" s="276" t="s">
        <v>1395</v>
      </c>
      <c r="B142" s="276" t="s">
        <v>1105</v>
      </c>
      <c r="C142" s="277">
        <v>1</v>
      </c>
      <c r="D142" s="278" t="s">
        <v>1027</v>
      </c>
      <c r="E142" s="278" t="s">
        <v>1028</v>
      </c>
      <c r="F142" s="278" t="str">
        <f>UnitControlCenter!$B$28</f>
        <v>petajoules / year</v>
      </c>
      <c r="G142" s="278" t="s">
        <v>1408</v>
      </c>
    </row>
    <row r="143" spans="1:19" x14ac:dyDescent="0.25">
      <c r="A143" s="275" t="s">
        <v>1409</v>
      </c>
      <c r="B143" s="275" t="s">
        <v>1410</v>
      </c>
      <c r="C143" s="20">
        <v>1</v>
      </c>
      <c r="D143" t="s">
        <v>1035</v>
      </c>
      <c r="E143" t="s">
        <v>1036</v>
      </c>
      <c r="F143" t="str">
        <f>UnitControlCenter!$B$28</f>
        <v>petajoules / year</v>
      </c>
      <c r="G143" t="s">
        <v>1411</v>
      </c>
      <c r="H143" t="s">
        <v>1412</v>
      </c>
      <c r="I143" t="s">
        <v>1413</v>
      </c>
    </row>
    <row r="144" spans="1:19" x14ac:dyDescent="0.25">
      <c r="A144" s="275" t="s">
        <v>1409</v>
      </c>
      <c r="B144" s="275" t="s">
        <v>1414</v>
      </c>
      <c r="C144" s="20">
        <v>1</v>
      </c>
      <c r="D144" t="s">
        <v>1035</v>
      </c>
      <c r="E144" t="s">
        <v>1036</v>
      </c>
      <c r="F144" t="str">
        <f>UnitControlCenter!$B$28</f>
        <v>petajoules / year</v>
      </c>
      <c r="G144" t="s">
        <v>1415</v>
      </c>
      <c r="H144" t="s">
        <v>1416</v>
      </c>
      <c r="I144" t="s">
        <v>1417</v>
      </c>
    </row>
    <row r="145" spans="1:19" x14ac:dyDescent="0.25">
      <c r="A145" s="275" t="s">
        <v>1409</v>
      </c>
      <c r="B145" s="275" t="s">
        <v>1048</v>
      </c>
      <c r="C145" s="20">
        <v>0</v>
      </c>
      <c r="D145" t="s">
        <v>1027</v>
      </c>
      <c r="E145" t="s">
        <v>1028</v>
      </c>
      <c r="F145" t="str">
        <f>UnitControlCenter!$B$29</f>
        <v>megajoules / 2021 CAD</v>
      </c>
      <c r="G145" t="s">
        <v>1418</v>
      </c>
    </row>
    <row r="146" spans="1:19" x14ac:dyDescent="0.25">
      <c r="A146" s="275" t="s">
        <v>1409</v>
      </c>
      <c r="B146" s="275" t="s">
        <v>1419</v>
      </c>
      <c r="C146" s="20">
        <v>1</v>
      </c>
      <c r="D146" t="s">
        <v>1027</v>
      </c>
      <c r="E146" t="s">
        <v>1028</v>
      </c>
      <c r="F146" t="str">
        <f>UnitControlCenter!$B$15</f>
        <v>terawatt-hours (TWh) / year</v>
      </c>
      <c r="G146" t="s">
        <v>1420</v>
      </c>
    </row>
    <row r="147" spans="1:19" x14ac:dyDescent="0.25">
      <c r="A147" s="275" t="s">
        <v>1409</v>
      </c>
      <c r="B147" s="275" t="s">
        <v>1421</v>
      </c>
      <c r="C147" s="20">
        <v>1</v>
      </c>
      <c r="D147" t="s">
        <v>1027</v>
      </c>
      <c r="E147" t="s">
        <v>1028</v>
      </c>
      <c r="F147" t="str">
        <f>UnitControlCenter!$B$30</f>
        <v>millions of metric tons / year</v>
      </c>
      <c r="G147" t="s">
        <v>1422</v>
      </c>
    </row>
    <row r="148" spans="1:19" x14ac:dyDescent="0.25">
      <c r="A148" s="275" t="s">
        <v>1409</v>
      </c>
      <c r="B148" s="275" t="s">
        <v>1423</v>
      </c>
      <c r="C148" s="20">
        <v>1</v>
      </c>
      <c r="D148" t="s">
        <v>1027</v>
      </c>
      <c r="E148" t="s">
        <v>1028</v>
      </c>
      <c r="F148" t="str">
        <f>UnitControlCenter!$B$30</f>
        <v>millions of metric tons / year</v>
      </c>
      <c r="G148" t="s">
        <v>1424</v>
      </c>
    </row>
    <row r="149" spans="1:19" x14ac:dyDescent="0.25">
      <c r="A149" s="275" t="s">
        <v>1409</v>
      </c>
      <c r="B149" s="275" t="s">
        <v>1425</v>
      </c>
      <c r="C149" s="20">
        <v>1</v>
      </c>
      <c r="D149" t="s">
        <v>1027</v>
      </c>
      <c r="E149" t="s">
        <v>1028</v>
      </c>
      <c r="F149" s="184" t="str">
        <f>UnitControlCenter!$B$34</f>
        <v>petajoules / year</v>
      </c>
      <c r="G149" t="s">
        <v>1426</v>
      </c>
    </row>
    <row r="150" spans="1:19" x14ac:dyDescent="0.25">
      <c r="A150" s="275" t="s">
        <v>1409</v>
      </c>
      <c r="B150" s="275" t="s">
        <v>1427</v>
      </c>
      <c r="C150" s="20">
        <v>1</v>
      </c>
      <c r="D150" t="s">
        <v>1027</v>
      </c>
      <c r="E150" t="s">
        <v>1028</v>
      </c>
      <c r="F150" s="184" t="str">
        <f>UnitControlCenter!$B$33</f>
        <v>million liters / year</v>
      </c>
      <c r="G150" t="s">
        <v>1428</v>
      </c>
    </row>
    <row r="151" spans="1:19" x14ac:dyDescent="0.25">
      <c r="A151" s="275" t="s">
        <v>1409</v>
      </c>
      <c r="B151" s="275" t="s">
        <v>1429</v>
      </c>
      <c r="C151" s="20">
        <v>1</v>
      </c>
      <c r="D151" t="s">
        <v>1027</v>
      </c>
      <c r="E151" t="s">
        <v>1028</v>
      </c>
      <c r="F151" s="184" t="str">
        <f>UnitControlCenter!$B$33</f>
        <v>million liters / year</v>
      </c>
      <c r="G151" t="s">
        <v>1430</v>
      </c>
    </row>
    <row r="152" spans="1:19" x14ac:dyDescent="0.25">
      <c r="A152" s="275" t="s">
        <v>1409</v>
      </c>
      <c r="B152" s="275" t="s">
        <v>1431</v>
      </c>
      <c r="C152" s="20">
        <v>1</v>
      </c>
      <c r="D152" t="s">
        <v>1027</v>
      </c>
      <c r="E152" t="s">
        <v>1028</v>
      </c>
      <c r="F152" t="str">
        <f>UnitControlCenter!$B$30</f>
        <v>millions of metric tons / year</v>
      </c>
      <c r="G152" t="s">
        <v>1432</v>
      </c>
    </row>
    <row r="153" spans="1:19" x14ac:dyDescent="0.25">
      <c r="A153" s="275" t="s">
        <v>1409</v>
      </c>
      <c r="B153" s="275" t="s">
        <v>1433</v>
      </c>
      <c r="C153" s="20">
        <v>1</v>
      </c>
      <c r="D153" t="s">
        <v>1027</v>
      </c>
      <c r="E153" t="s">
        <v>1028</v>
      </c>
      <c r="F153" t="str">
        <f>UnitControlCenter!$B$33</f>
        <v>million liters / year</v>
      </c>
      <c r="G153" t="s">
        <v>1434</v>
      </c>
    </row>
    <row r="154" spans="1:19" x14ac:dyDescent="0.25">
      <c r="A154" s="275" t="s">
        <v>1409</v>
      </c>
      <c r="B154" s="275" t="s">
        <v>1435</v>
      </c>
      <c r="C154" s="20">
        <v>1</v>
      </c>
      <c r="D154" t="s">
        <v>1027</v>
      </c>
      <c r="E154" t="s">
        <v>1028</v>
      </c>
      <c r="F154" t="str">
        <f>UnitControlCenter!$B$30</f>
        <v>millions of metric tons / year</v>
      </c>
      <c r="G154" t="s">
        <v>1436</v>
      </c>
    </row>
    <row r="155" spans="1:19" ht="15.75" thickBot="1" x14ac:dyDescent="0.3">
      <c r="A155" s="276" t="s">
        <v>1409</v>
      </c>
      <c r="B155" s="276" t="s">
        <v>1437</v>
      </c>
      <c r="C155" s="277">
        <v>1</v>
      </c>
      <c r="D155" s="278" t="s">
        <v>1027</v>
      </c>
      <c r="E155" s="278" t="s">
        <v>1028</v>
      </c>
      <c r="F155" s="278" t="str">
        <f>UnitControlCenter!$B$5</f>
        <v>thousand metric tons / year</v>
      </c>
      <c r="G155" s="278" t="s">
        <v>1438</v>
      </c>
      <c r="H155" s="278"/>
      <c r="I155" s="278"/>
      <c r="J155" s="278"/>
      <c r="K155" s="278"/>
      <c r="L155" s="278"/>
      <c r="M155" s="278"/>
      <c r="N155" s="278"/>
      <c r="O155" s="278"/>
      <c r="P155" s="278"/>
      <c r="Q155" s="278"/>
      <c r="R155" s="278"/>
      <c r="S155" s="278"/>
    </row>
    <row r="156" spans="1:19" x14ac:dyDescent="0.25">
      <c r="A156" s="275" t="s">
        <v>1439</v>
      </c>
      <c r="B156" s="275" t="s">
        <v>1440</v>
      </c>
      <c r="C156" s="20">
        <v>1</v>
      </c>
      <c r="D156" t="s">
        <v>1035</v>
      </c>
      <c r="E156" t="s">
        <v>1036</v>
      </c>
      <c r="F156" t="str">
        <f>UnitControlCenter!$B$34</f>
        <v>petajoules / year</v>
      </c>
      <c r="G156" t="s">
        <v>1441</v>
      </c>
      <c r="H156" t="s">
        <v>1442</v>
      </c>
      <c r="I156" t="s">
        <v>1443</v>
      </c>
    </row>
    <row r="157" spans="1:19" x14ac:dyDescent="0.25">
      <c r="A157" s="275" t="s">
        <v>1439</v>
      </c>
      <c r="B157" s="275" t="s">
        <v>1444</v>
      </c>
      <c r="C157" s="20">
        <v>1</v>
      </c>
      <c r="D157" t="s">
        <v>1035</v>
      </c>
      <c r="E157" t="s">
        <v>1036</v>
      </c>
      <c r="F157" t="str">
        <f>UnitControlCenter!$B$34</f>
        <v>petajoules / year</v>
      </c>
      <c r="G157" t="s">
        <v>1445</v>
      </c>
      <c r="H157" t="s">
        <v>1442</v>
      </c>
      <c r="I157" t="s">
        <v>1443</v>
      </c>
    </row>
    <row r="158" spans="1:19" x14ac:dyDescent="0.25">
      <c r="A158" s="275" t="s">
        <v>1439</v>
      </c>
      <c r="B158" s="275" t="s">
        <v>1446</v>
      </c>
      <c r="C158" s="20">
        <v>1</v>
      </c>
      <c r="D158" t="s">
        <v>1035</v>
      </c>
      <c r="E158" t="s">
        <v>1036</v>
      </c>
      <c r="F158" t="str">
        <f>UnitControlCenter!$B$8</f>
        <v>billion 2021 CAD / year</v>
      </c>
      <c r="G158" t="s">
        <v>1447</v>
      </c>
      <c r="H158" t="s">
        <v>1442</v>
      </c>
      <c r="I158" t="s">
        <v>1443</v>
      </c>
    </row>
    <row r="159" spans="1:19" x14ac:dyDescent="0.25">
      <c r="A159" s="275" t="s">
        <v>1439</v>
      </c>
      <c r="B159" s="275" t="s">
        <v>1448</v>
      </c>
      <c r="C159" s="20">
        <v>1</v>
      </c>
      <c r="D159" t="s">
        <v>1035</v>
      </c>
      <c r="E159" t="s">
        <v>1036</v>
      </c>
      <c r="F159" t="str">
        <f>UnitControlCenter!$B$8</f>
        <v>billion 2021 CAD / year</v>
      </c>
      <c r="G159" t="s">
        <v>1449</v>
      </c>
      <c r="H159" t="s">
        <v>1442</v>
      </c>
      <c r="I159" t="s">
        <v>1443</v>
      </c>
    </row>
    <row r="160" spans="1:19" x14ac:dyDescent="0.25">
      <c r="A160" s="275" t="s">
        <v>1439</v>
      </c>
      <c r="B160" s="275" t="s">
        <v>1450</v>
      </c>
      <c r="C160" s="20">
        <v>1</v>
      </c>
      <c r="D160" t="s">
        <v>1035</v>
      </c>
      <c r="E160" t="s">
        <v>1036</v>
      </c>
      <c r="F160" t="str">
        <f>UnitControlCenter!B3</f>
        <v>million metric tons / year</v>
      </c>
      <c r="G160" t="s">
        <v>1451</v>
      </c>
      <c r="H160" t="s">
        <v>1452</v>
      </c>
      <c r="I160" t="s">
        <v>1453</v>
      </c>
    </row>
    <row r="161" spans="1:19" x14ac:dyDescent="0.25">
      <c r="A161" s="275" t="s">
        <v>1439</v>
      </c>
      <c r="B161" s="275" t="s">
        <v>1454</v>
      </c>
      <c r="C161" s="20">
        <v>1</v>
      </c>
      <c r="D161" t="s">
        <v>1035</v>
      </c>
      <c r="E161" t="s">
        <v>1036</v>
      </c>
      <c r="F161" t="str">
        <f>UnitControlCenter!B3</f>
        <v>million metric tons / year</v>
      </c>
      <c r="G161" t="s">
        <v>1455</v>
      </c>
      <c r="H161" t="s">
        <v>1452</v>
      </c>
      <c r="I161" t="s">
        <v>1453</v>
      </c>
    </row>
    <row r="162" spans="1:19" x14ac:dyDescent="0.25">
      <c r="A162" s="275" t="s">
        <v>1439</v>
      </c>
      <c r="B162" s="275" t="s">
        <v>1456</v>
      </c>
      <c r="C162" s="20">
        <v>1</v>
      </c>
      <c r="D162" t="s">
        <v>1035</v>
      </c>
      <c r="E162" t="s">
        <v>1036</v>
      </c>
      <c r="F162" t="str">
        <f>UnitControlCenter!$B$34</f>
        <v>petajoules / year</v>
      </c>
      <c r="G162" t="s">
        <v>1457</v>
      </c>
      <c r="H162" t="s">
        <v>1458</v>
      </c>
      <c r="I162" t="s">
        <v>1459</v>
      </c>
    </row>
    <row r="163" spans="1:19" x14ac:dyDescent="0.25">
      <c r="A163" s="275" t="s">
        <v>1439</v>
      </c>
      <c r="B163" s="275" t="s">
        <v>1460</v>
      </c>
      <c r="C163" s="20">
        <v>1</v>
      </c>
      <c r="D163" t="s">
        <v>1035</v>
      </c>
      <c r="E163" t="s">
        <v>1036</v>
      </c>
      <c r="F163" t="str">
        <f>UnitControlCenter!$B$34</f>
        <v>petajoules / year</v>
      </c>
      <c r="G163" t="s">
        <v>1461</v>
      </c>
      <c r="H163" t="s">
        <v>1458</v>
      </c>
      <c r="I163" t="s">
        <v>1462</v>
      </c>
    </row>
    <row r="164" spans="1:19" x14ac:dyDescent="0.25">
      <c r="A164" s="275" t="s">
        <v>1439</v>
      </c>
      <c r="B164" s="275" t="s">
        <v>1463</v>
      </c>
      <c r="C164" s="20">
        <v>1</v>
      </c>
      <c r="D164" t="s">
        <v>1035</v>
      </c>
      <c r="E164" t="s">
        <v>1036</v>
      </c>
      <c r="F164" t="str">
        <f>UnitControlCenter!$B$8</f>
        <v>billion 2021 CAD / year</v>
      </c>
      <c r="G164" t="s">
        <v>1464</v>
      </c>
      <c r="H164" t="s">
        <v>1458</v>
      </c>
      <c r="I164" t="s">
        <v>1465</v>
      </c>
    </row>
    <row r="165" spans="1:19" x14ac:dyDescent="0.25">
      <c r="A165" s="275" t="s">
        <v>1439</v>
      </c>
      <c r="B165" s="275" t="s">
        <v>1466</v>
      </c>
      <c r="C165" s="20">
        <v>1</v>
      </c>
      <c r="D165" t="s">
        <v>1035</v>
      </c>
      <c r="E165" t="s">
        <v>1036</v>
      </c>
      <c r="F165" t="str">
        <f>UnitControlCenter!$B$8</f>
        <v>billion 2021 CAD / year</v>
      </c>
      <c r="G165" t="s">
        <v>1467</v>
      </c>
      <c r="H165" t="s">
        <v>1458</v>
      </c>
      <c r="I165" t="s">
        <v>1468</v>
      </c>
    </row>
    <row r="166" spans="1:19" x14ac:dyDescent="0.25">
      <c r="A166" s="275" t="s">
        <v>1439</v>
      </c>
      <c r="B166" s="275" t="s">
        <v>1469</v>
      </c>
      <c r="C166" s="20">
        <v>1</v>
      </c>
      <c r="D166" t="s">
        <v>1035</v>
      </c>
      <c r="E166" t="s">
        <v>1036</v>
      </c>
      <c r="F166" t="str">
        <f>UnitControlCenter!$B$28</f>
        <v>petajoules / year</v>
      </c>
      <c r="G166" t="s">
        <v>1470</v>
      </c>
      <c r="H166" t="s">
        <v>1471</v>
      </c>
      <c r="I166" t="s">
        <v>1472</v>
      </c>
    </row>
    <row r="167" spans="1:19" x14ac:dyDescent="0.25">
      <c r="A167" s="275" t="s">
        <v>1439</v>
      </c>
      <c r="B167" s="275" t="s">
        <v>1473</v>
      </c>
      <c r="C167" s="20">
        <v>1</v>
      </c>
      <c r="D167" t="s">
        <v>1035</v>
      </c>
      <c r="E167" t="s">
        <v>1036</v>
      </c>
      <c r="F167" t="str">
        <f>UnitControlCenter!$B$28</f>
        <v>petajoules / year</v>
      </c>
      <c r="G167" t="s">
        <v>1474</v>
      </c>
      <c r="H167" t="s">
        <v>1471</v>
      </c>
      <c r="I167" t="s">
        <v>1472</v>
      </c>
    </row>
    <row r="168" spans="1:19" x14ac:dyDescent="0.25">
      <c r="A168" s="275" t="s">
        <v>1439</v>
      </c>
      <c r="B168" s="275" t="s">
        <v>1475</v>
      </c>
      <c r="C168" s="20">
        <v>1</v>
      </c>
      <c r="D168" t="s">
        <v>1035</v>
      </c>
      <c r="E168" t="s">
        <v>1036</v>
      </c>
      <c r="F168" t="str">
        <f>UnitControlCenter!$B$9</f>
        <v>billion 2021 CAD</v>
      </c>
      <c r="G168" t="s">
        <v>1476</v>
      </c>
      <c r="H168" t="s">
        <v>1477</v>
      </c>
      <c r="I168" s="17" t="s">
        <v>1478</v>
      </c>
    </row>
    <row r="169" spans="1:19" x14ac:dyDescent="0.25">
      <c r="A169" s="275" t="s">
        <v>1439</v>
      </c>
      <c r="B169" s="275" t="s">
        <v>1479</v>
      </c>
      <c r="C169" s="20">
        <v>1</v>
      </c>
      <c r="D169" t="s">
        <v>1035</v>
      </c>
      <c r="E169" t="s">
        <v>1036</v>
      </c>
      <c r="F169" t="str">
        <f>UnitControlCenter!$B$9</f>
        <v>billion 2021 CAD</v>
      </c>
      <c r="G169" t="s">
        <v>1480</v>
      </c>
      <c r="H169" t="s">
        <v>1477</v>
      </c>
      <c r="I169" s="17" t="s">
        <v>1481</v>
      </c>
    </row>
    <row r="170" spans="1:19" x14ac:dyDescent="0.25">
      <c r="A170" s="275" t="s">
        <v>1439</v>
      </c>
      <c r="B170" s="275" t="s">
        <v>1482</v>
      </c>
      <c r="C170" s="20">
        <v>1</v>
      </c>
      <c r="D170" t="s">
        <v>1035</v>
      </c>
      <c r="E170" t="s">
        <v>1036</v>
      </c>
      <c r="F170" t="str">
        <f>UnitControlCenter!$B$9</f>
        <v>billion 2021 CAD</v>
      </c>
      <c r="G170" t="s">
        <v>1483</v>
      </c>
      <c r="H170" t="s">
        <v>1477</v>
      </c>
      <c r="I170" s="17" t="s">
        <v>1484</v>
      </c>
    </row>
    <row r="171" spans="1:19" x14ac:dyDescent="0.25">
      <c r="A171" s="275" t="s">
        <v>1439</v>
      </c>
      <c r="B171" s="275" t="s">
        <v>1485</v>
      </c>
      <c r="C171" s="20">
        <v>1</v>
      </c>
      <c r="D171" t="s">
        <v>1035</v>
      </c>
      <c r="E171" t="s">
        <v>1036</v>
      </c>
      <c r="F171" t="str">
        <f>UnitControlCenter!$B$9</f>
        <v>billion 2021 CAD</v>
      </c>
      <c r="G171" t="s">
        <v>1486</v>
      </c>
      <c r="H171" t="s">
        <v>1477</v>
      </c>
      <c r="I171" s="17" t="s">
        <v>1487</v>
      </c>
    </row>
    <row r="172" spans="1:19" x14ac:dyDescent="0.25">
      <c r="A172" s="275" t="s">
        <v>1439</v>
      </c>
      <c r="B172" s="275" t="s">
        <v>1488</v>
      </c>
      <c r="C172" s="20">
        <v>1</v>
      </c>
      <c r="D172" t="s">
        <v>1035</v>
      </c>
      <c r="E172" t="s">
        <v>1036</v>
      </c>
      <c r="F172" t="str">
        <f>UnitControlCenter!$B$9</f>
        <v>billion 2021 CAD</v>
      </c>
      <c r="G172" t="s">
        <v>1489</v>
      </c>
      <c r="H172" t="s">
        <v>1477</v>
      </c>
      <c r="I172" s="17" t="s">
        <v>1490</v>
      </c>
    </row>
    <row r="173" spans="1:19" x14ac:dyDescent="0.25">
      <c r="A173" s="275" t="s">
        <v>1439</v>
      </c>
      <c r="B173" s="275" t="s">
        <v>1491</v>
      </c>
      <c r="C173" s="20">
        <v>1</v>
      </c>
      <c r="D173" t="s">
        <v>1035</v>
      </c>
      <c r="E173" t="s">
        <v>1036</v>
      </c>
      <c r="F173" t="str">
        <f>UnitControlCenter!$B$9</f>
        <v>billion 2021 CAD</v>
      </c>
      <c r="G173" t="s">
        <v>1492</v>
      </c>
      <c r="H173" t="s">
        <v>1477</v>
      </c>
      <c r="I173" s="17" t="s">
        <v>1493</v>
      </c>
    </row>
    <row r="174" spans="1:19" x14ac:dyDescent="0.25">
      <c r="A174" s="275" t="s">
        <v>1439</v>
      </c>
      <c r="B174" s="275" t="s">
        <v>1494</v>
      </c>
      <c r="C174" s="20">
        <v>1</v>
      </c>
      <c r="D174" t="s">
        <v>1035</v>
      </c>
      <c r="E174" t="s">
        <v>1036</v>
      </c>
      <c r="F174" t="str">
        <f>UnitControlCenter!$B$9</f>
        <v>billion 2021 CAD</v>
      </c>
      <c r="G174" t="s">
        <v>1495</v>
      </c>
      <c r="H174" t="s">
        <v>1477</v>
      </c>
      <c r="I174" s="17" t="s">
        <v>1496</v>
      </c>
    </row>
    <row r="175" spans="1:19" x14ac:dyDescent="0.25">
      <c r="A175" s="276" t="s">
        <v>1439</v>
      </c>
      <c r="B175" s="276" t="s">
        <v>1497</v>
      </c>
      <c r="C175" s="277">
        <v>1</v>
      </c>
      <c r="D175" s="278" t="s">
        <v>1035</v>
      </c>
      <c r="E175" s="278" t="s">
        <v>1036</v>
      </c>
      <c r="F175" s="278" t="str">
        <f>UnitControlCenter!$B$9</f>
        <v>billion 2021 CAD</v>
      </c>
      <c r="G175" s="278" t="s">
        <v>1498</v>
      </c>
      <c r="H175" s="278" t="s">
        <v>1477</v>
      </c>
      <c r="I175" s="281" t="s">
        <v>1499</v>
      </c>
      <c r="J175" s="278"/>
      <c r="K175" s="278"/>
      <c r="L175" s="278"/>
      <c r="M175" s="278"/>
      <c r="N175" s="278"/>
      <c r="O175" s="278"/>
      <c r="P175" s="278"/>
      <c r="Q175" s="278"/>
      <c r="R175" s="278"/>
      <c r="S175" s="278"/>
    </row>
    <row r="176" spans="1:19" x14ac:dyDescent="0.25">
      <c r="A176" s="275" t="s">
        <v>1500</v>
      </c>
      <c r="B176" s="275" t="s">
        <v>853</v>
      </c>
      <c r="C176" s="20">
        <v>1</v>
      </c>
      <c r="D176" t="s">
        <v>1035</v>
      </c>
      <c r="E176" t="s">
        <v>1283</v>
      </c>
      <c r="F176" t="str">
        <f>UnitControlCenter!$B$20</f>
        <v>2021 CAD / megawatt-hour (MWh)</v>
      </c>
      <c r="G176" t="s">
        <v>1501</v>
      </c>
      <c r="H176" t="s">
        <v>1502</v>
      </c>
      <c r="I176" t="s">
        <v>1503</v>
      </c>
    </row>
    <row r="177" spans="1:19" x14ac:dyDescent="0.25">
      <c r="A177" s="275" t="s">
        <v>1500</v>
      </c>
      <c r="B177" s="275" t="s">
        <v>705</v>
      </c>
      <c r="C177" s="20">
        <v>1</v>
      </c>
      <c r="D177" t="s">
        <v>1035</v>
      </c>
      <c r="E177" t="s">
        <v>1283</v>
      </c>
      <c r="F177" s="184" t="str">
        <f>UnitControlCenter!$B$35</f>
        <v>2021 CAD / metric ton</v>
      </c>
      <c r="G177" t="s">
        <v>1504</v>
      </c>
      <c r="H177" t="s">
        <v>1505</v>
      </c>
      <c r="I177" t="s">
        <v>1506</v>
      </c>
    </row>
    <row r="178" spans="1:19" x14ac:dyDescent="0.25">
      <c r="A178" s="275" t="s">
        <v>1500</v>
      </c>
      <c r="B178" s="275" t="s">
        <v>727</v>
      </c>
      <c r="C178" s="20">
        <v>1</v>
      </c>
      <c r="D178" t="s">
        <v>1035</v>
      </c>
      <c r="E178" t="s">
        <v>1283</v>
      </c>
      <c r="F178" s="184" t="str">
        <f>UnitControlCenter!$B$35</f>
        <v>2021 CAD / metric ton</v>
      </c>
      <c r="G178" t="s">
        <v>1507</v>
      </c>
      <c r="H178" t="s">
        <v>843</v>
      </c>
      <c r="I178" t="s">
        <v>1508</v>
      </c>
    </row>
    <row r="179" spans="1:19" x14ac:dyDescent="0.25">
      <c r="A179" s="275" t="s">
        <v>1500</v>
      </c>
      <c r="B179" s="275" t="s">
        <v>827</v>
      </c>
      <c r="C179" s="20">
        <v>1</v>
      </c>
      <c r="D179" t="s">
        <v>1035</v>
      </c>
      <c r="E179" t="s">
        <v>1283</v>
      </c>
      <c r="F179" s="184" t="str">
        <f>UnitControlCenter!$B$36</f>
        <v>2021 CAD / cubic meter</v>
      </c>
      <c r="G179" t="s">
        <v>1509</v>
      </c>
      <c r="H179" t="s">
        <v>1510</v>
      </c>
      <c r="I179" t="s">
        <v>1511</v>
      </c>
    </row>
    <row r="180" spans="1:19" x14ac:dyDescent="0.25">
      <c r="A180" s="275" t="s">
        <v>1500</v>
      </c>
      <c r="B180" s="275" t="s">
        <v>829</v>
      </c>
      <c r="C180" s="20">
        <v>1</v>
      </c>
      <c r="D180" t="s">
        <v>1035</v>
      </c>
      <c r="E180" t="s">
        <v>1283</v>
      </c>
      <c r="F180" t="str">
        <f>UnitControlCenter!$B$37</f>
        <v>2021 CAD / liter</v>
      </c>
      <c r="G180" t="s">
        <v>1512</v>
      </c>
      <c r="H180" t="s">
        <v>841</v>
      </c>
      <c r="I180" s="20">
        <v>969696</v>
      </c>
    </row>
    <row r="181" spans="1:19" x14ac:dyDescent="0.25">
      <c r="A181" s="275" t="s">
        <v>1500</v>
      </c>
      <c r="B181" s="275" t="s">
        <v>831</v>
      </c>
      <c r="C181" s="20">
        <v>1</v>
      </c>
      <c r="D181" t="s">
        <v>1035</v>
      </c>
      <c r="E181" t="s">
        <v>1283</v>
      </c>
      <c r="F181" t="str">
        <f>UnitControlCenter!$B$37</f>
        <v>2021 CAD / liter</v>
      </c>
      <c r="G181" t="s">
        <v>1513</v>
      </c>
      <c r="H181" t="s">
        <v>1514</v>
      </c>
      <c r="I181" t="s">
        <v>1511</v>
      </c>
    </row>
    <row r="182" spans="1:19" x14ac:dyDescent="0.25">
      <c r="A182" s="275" t="s">
        <v>1500</v>
      </c>
      <c r="B182" s="275" t="s">
        <v>719</v>
      </c>
      <c r="C182" s="20">
        <v>1</v>
      </c>
      <c r="D182" t="s">
        <v>1035</v>
      </c>
      <c r="E182" t="s">
        <v>1283</v>
      </c>
      <c r="F182" s="184" t="str">
        <f>UnitControlCenter!$B$35</f>
        <v>2021 CAD / metric ton</v>
      </c>
      <c r="G182" t="s">
        <v>1515</v>
      </c>
      <c r="H182" t="s">
        <v>1516</v>
      </c>
      <c r="I182" t="s">
        <v>1517</v>
      </c>
    </row>
    <row r="183" spans="1:19" x14ac:dyDescent="0.25">
      <c r="A183" s="275" t="s">
        <v>1500</v>
      </c>
      <c r="B183" s="275" t="s">
        <v>733</v>
      </c>
      <c r="C183" s="20">
        <v>1</v>
      </c>
      <c r="D183" t="s">
        <v>1035</v>
      </c>
      <c r="E183" t="s">
        <v>1283</v>
      </c>
      <c r="F183" s="184" t="str">
        <f>UnitControlCenter!$B$38</f>
        <v>2021 CAD / metric ton</v>
      </c>
      <c r="G183" t="s">
        <v>1518</v>
      </c>
      <c r="H183" t="s">
        <v>1519</v>
      </c>
      <c r="I183" t="s">
        <v>1520</v>
      </c>
    </row>
    <row r="184" spans="1:19" x14ac:dyDescent="0.25">
      <c r="A184" s="275" t="s">
        <v>1500</v>
      </c>
      <c r="B184" s="275" t="s">
        <v>1521</v>
      </c>
      <c r="C184" s="20">
        <v>1</v>
      </c>
      <c r="D184" t="s">
        <v>1035</v>
      </c>
      <c r="E184" t="s">
        <v>1283</v>
      </c>
      <c r="F184" t="str">
        <f>UnitControlCenter!$B$37</f>
        <v>2021 CAD / liter</v>
      </c>
      <c r="G184" t="s">
        <v>1522</v>
      </c>
      <c r="H184" t="s">
        <v>1523</v>
      </c>
      <c r="I184" t="s">
        <v>1524</v>
      </c>
    </row>
    <row r="185" spans="1:19" x14ac:dyDescent="0.25">
      <c r="A185" s="276" t="s">
        <v>1500</v>
      </c>
      <c r="B185" s="276" t="s">
        <v>869</v>
      </c>
      <c r="C185" s="277">
        <v>1</v>
      </c>
      <c r="D185" s="278" t="s">
        <v>1035</v>
      </c>
      <c r="E185" s="278" t="s">
        <v>1283</v>
      </c>
      <c r="F185" s="278" t="str">
        <f>UnitControlCenter!$B$39</f>
        <v>2021 CAD / kg</v>
      </c>
      <c r="G185" s="278" t="s">
        <v>1525</v>
      </c>
      <c r="H185" s="278" t="s">
        <v>1526</v>
      </c>
      <c r="I185" s="278" t="s">
        <v>1527</v>
      </c>
      <c r="J185" s="278"/>
      <c r="K185" s="278"/>
      <c r="L185" s="278"/>
      <c r="M185" s="278"/>
      <c r="N185" s="278"/>
      <c r="O185" s="278"/>
      <c r="P185" s="278"/>
      <c r="Q185" s="278"/>
      <c r="R185" s="278"/>
      <c r="S185" s="278"/>
    </row>
    <row r="186" spans="1:19" x14ac:dyDescent="0.25">
      <c r="A186" s="275" t="s">
        <v>1528</v>
      </c>
      <c r="B186" s="275" t="s">
        <v>1529</v>
      </c>
      <c r="C186" s="20">
        <v>1</v>
      </c>
      <c r="D186" t="s">
        <v>1027</v>
      </c>
      <c r="E186" t="s">
        <v>1028</v>
      </c>
      <c r="F186" t="str">
        <f>UnitControlCenter!$B$40</f>
        <v>2021 CAD / kilowatt-hour (kWh)</v>
      </c>
      <c r="G186" t="s">
        <v>1530</v>
      </c>
    </row>
    <row r="187" spans="1:19" x14ac:dyDescent="0.25">
      <c r="A187" s="275" t="s">
        <v>1528</v>
      </c>
      <c r="B187" s="275" t="s">
        <v>1531</v>
      </c>
      <c r="C187" s="20">
        <v>1</v>
      </c>
      <c r="D187" t="s">
        <v>1035</v>
      </c>
      <c r="E187" t="s">
        <v>1028</v>
      </c>
      <c r="F187" s="282" t="str">
        <f>UnitControlCenter!$B$41</f>
        <v>cost of eqpt. to capture 1 metric ton CO2e/yr (2021 CAD)</v>
      </c>
      <c r="G187" t="s">
        <v>1532</v>
      </c>
      <c r="H187" t="s">
        <v>1533</v>
      </c>
      <c r="I187" t="s">
        <v>1534</v>
      </c>
    </row>
    <row r="188" spans="1:19" x14ac:dyDescent="0.25">
      <c r="A188" s="275" t="s">
        <v>1528</v>
      </c>
      <c r="B188" s="275" t="s">
        <v>1535</v>
      </c>
      <c r="C188" s="20">
        <v>1</v>
      </c>
      <c r="D188" t="s">
        <v>1027</v>
      </c>
      <c r="E188" t="s">
        <v>1028</v>
      </c>
      <c r="F188" t="str">
        <f>UnitControlCenter!$B$42</f>
        <v>million 2021 CAD / megawatt (MW)</v>
      </c>
      <c r="G188" t="s">
        <v>1536</v>
      </c>
    </row>
    <row r="189" spans="1:19" x14ac:dyDescent="0.25">
      <c r="A189" s="275" t="s">
        <v>1528</v>
      </c>
      <c r="B189" s="275" t="s">
        <v>1537</v>
      </c>
      <c r="C189" s="20">
        <v>1</v>
      </c>
      <c r="D189" t="s">
        <v>1027</v>
      </c>
      <c r="E189" t="s">
        <v>1028</v>
      </c>
      <c r="F189" t="str">
        <f>UnitControlCenter!$B$42</f>
        <v>million 2021 CAD / megawatt (MW)</v>
      </c>
      <c r="G189" t="s">
        <v>1538</v>
      </c>
    </row>
    <row r="190" spans="1:19" x14ac:dyDescent="0.25">
      <c r="A190" s="275" t="s">
        <v>1528</v>
      </c>
      <c r="B190" s="275" t="s">
        <v>1539</v>
      </c>
      <c r="C190" s="20">
        <v>1</v>
      </c>
      <c r="D190" t="s">
        <v>1027</v>
      </c>
      <c r="E190" t="s">
        <v>1028</v>
      </c>
      <c r="F190" t="str">
        <f>UnitControlCenter!$B$42</f>
        <v>million 2021 CAD / megawatt (MW)</v>
      </c>
      <c r="G190" t="s">
        <v>1540</v>
      </c>
    </row>
    <row r="191" spans="1:19" x14ac:dyDescent="0.25">
      <c r="A191" s="275" t="s">
        <v>1528</v>
      </c>
      <c r="B191" s="275" t="s">
        <v>1541</v>
      </c>
      <c r="C191" s="20">
        <v>1</v>
      </c>
      <c r="D191" t="s">
        <v>1027</v>
      </c>
      <c r="E191" t="s">
        <v>1028</v>
      </c>
      <c r="F191" s="282" t="str">
        <f>UnitControlCenter!$B$43</f>
        <v>cost of eqpt. to produce 1 kg H2/yr (2021 CAD)</v>
      </c>
      <c r="G191" t="s">
        <v>1542</v>
      </c>
    </row>
  </sheetData>
  <phoneticPr fontId="105" type="noConversion"/>
  <conditionalFormatting sqref="C2:C43 C47:C60 C63:C191">
    <cfRule type="cellIs" dxfId="29" priority="7" operator="equal">
      <formula>0</formula>
    </cfRule>
    <cfRule type="cellIs" dxfId="28" priority="8" operator="equal">
      <formula>1</formula>
    </cfRule>
  </conditionalFormatting>
  <conditionalFormatting sqref="C61:C62">
    <cfRule type="cellIs" dxfId="27" priority="5" operator="equal">
      <formula>0</formula>
    </cfRule>
    <cfRule type="cellIs" dxfId="26" priority="6" operator="equal">
      <formula>1</formula>
    </cfRule>
  </conditionalFormatting>
  <conditionalFormatting sqref="C44">
    <cfRule type="cellIs" dxfId="25" priority="3" operator="equal">
      <formula>0</formula>
    </cfRule>
    <cfRule type="cellIs" dxfId="24" priority="4" operator="equal">
      <formula>1</formula>
    </cfRule>
  </conditionalFormatting>
  <conditionalFormatting sqref="C45:C46">
    <cfRule type="cellIs" dxfId="23" priority="1" operator="equal">
      <formula>0</formula>
    </cfRule>
    <cfRule type="cellIs" dxfId="22"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legacy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heetViews>
  <sheetFormatPr defaultColWidth="8.7109375" defaultRowHeight="15" x14ac:dyDescent="0.25"/>
  <cols>
    <col min="1" max="1" width="13.42578125" customWidth="1"/>
    <col min="2" max="2" width="8.7109375" style="20"/>
    <col min="4" max="4" width="46" customWidth="1"/>
  </cols>
  <sheetData>
    <row r="1" spans="1:4" x14ac:dyDescent="0.25">
      <c r="A1" s="42" t="s">
        <v>1543</v>
      </c>
      <c r="B1" s="169"/>
      <c r="C1" s="159"/>
      <c r="D1" s="159"/>
    </row>
    <row r="2" spans="1:4" x14ac:dyDescent="0.25">
      <c r="A2" s="9" t="s">
        <v>1544</v>
      </c>
      <c r="B2" s="170" t="s">
        <v>1545</v>
      </c>
      <c r="C2" s="9" t="s">
        <v>1546</v>
      </c>
      <c r="D2" s="9" t="s">
        <v>1547</v>
      </c>
    </row>
    <row r="3" spans="1:4" x14ac:dyDescent="0.25">
      <c r="A3" t="s">
        <v>1548</v>
      </c>
      <c r="B3" s="20" t="s">
        <v>1549</v>
      </c>
      <c r="C3" s="176"/>
      <c r="D3" t="s">
        <v>721</v>
      </c>
    </row>
    <row r="4" spans="1:4" x14ac:dyDescent="0.25">
      <c r="A4" t="s">
        <v>1550</v>
      </c>
      <c r="B4" s="171" t="s">
        <v>1551</v>
      </c>
      <c r="C4" s="175"/>
      <c r="D4" t="s">
        <v>719</v>
      </c>
    </row>
    <row r="5" spans="1:4" x14ac:dyDescent="0.25">
      <c r="A5" t="s">
        <v>1552</v>
      </c>
      <c r="B5" s="20" t="s">
        <v>1553</v>
      </c>
      <c r="C5" s="185"/>
      <c r="D5" t="s">
        <v>717</v>
      </c>
    </row>
    <row r="6" spans="1:4" x14ac:dyDescent="0.25">
      <c r="A6" t="s">
        <v>1554</v>
      </c>
      <c r="B6" s="20" t="s">
        <v>1508</v>
      </c>
      <c r="C6" s="180"/>
      <c r="D6" t="s">
        <v>1555</v>
      </c>
    </row>
    <row r="7" spans="1:4" x14ac:dyDescent="0.25">
      <c r="A7" t="s">
        <v>1556</v>
      </c>
      <c r="B7" s="20" t="s">
        <v>1557</v>
      </c>
      <c r="C7" s="184"/>
      <c r="D7" t="s">
        <v>1558</v>
      </c>
    </row>
    <row r="8" spans="1:4" x14ac:dyDescent="0.25">
      <c r="A8" t="s">
        <v>1559</v>
      </c>
      <c r="B8" s="20" t="s">
        <v>1560</v>
      </c>
      <c r="C8" s="187"/>
      <c r="D8" t="s">
        <v>713</v>
      </c>
    </row>
    <row r="9" spans="1:4" x14ac:dyDescent="0.25">
      <c r="A9" t="s">
        <v>1561</v>
      </c>
      <c r="B9" s="20" t="s">
        <v>1562</v>
      </c>
      <c r="C9" s="179"/>
      <c r="D9" t="s">
        <v>729</v>
      </c>
    </row>
    <row r="10" spans="1:4" x14ac:dyDescent="0.25">
      <c r="A10" t="s">
        <v>1563</v>
      </c>
      <c r="B10" s="172" t="s">
        <v>1564</v>
      </c>
      <c r="C10" s="168"/>
      <c r="D10" t="s">
        <v>711</v>
      </c>
    </row>
    <row r="11" spans="1:4" x14ac:dyDescent="0.25">
      <c r="A11" t="s">
        <v>1565</v>
      </c>
      <c r="B11" s="20" t="s">
        <v>1566</v>
      </c>
      <c r="C11" s="181"/>
      <c r="D11" t="s">
        <v>709</v>
      </c>
    </row>
    <row r="12" spans="1:4" x14ac:dyDescent="0.25">
      <c r="A12" t="s">
        <v>1567</v>
      </c>
      <c r="B12" s="171" t="s">
        <v>1568</v>
      </c>
      <c r="C12" s="177"/>
      <c r="D12" t="s">
        <v>1569</v>
      </c>
    </row>
    <row r="13" spans="1:4" x14ac:dyDescent="0.25">
      <c r="A13" t="s">
        <v>1570</v>
      </c>
      <c r="B13" s="20" t="s">
        <v>1571</v>
      </c>
      <c r="C13" s="186"/>
      <c r="D13" t="s">
        <v>735</v>
      </c>
    </row>
    <row r="14" spans="1:4" x14ac:dyDescent="0.25">
      <c r="A14" t="s">
        <v>1572</v>
      </c>
      <c r="B14" s="171" t="s">
        <v>1573</v>
      </c>
      <c r="C14" s="167"/>
      <c r="D14" t="s">
        <v>723</v>
      </c>
    </row>
    <row r="15" spans="1:4" x14ac:dyDescent="0.25">
      <c r="A15" t="s">
        <v>1574</v>
      </c>
      <c r="B15" s="171" t="s">
        <v>1575</v>
      </c>
      <c r="C15" s="189"/>
      <c r="D15" t="s">
        <v>733</v>
      </c>
    </row>
    <row r="16" spans="1:4" x14ac:dyDescent="0.25">
      <c r="A16" t="s">
        <v>1576</v>
      </c>
      <c r="B16" s="171">
        <v>740000</v>
      </c>
      <c r="C16" s="190"/>
      <c r="D16" t="s">
        <v>731</v>
      </c>
    </row>
    <row r="17" spans="1:4" x14ac:dyDescent="0.25">
      <c r="A17" t="s">
        <v>1577</v>
      </c>
      <c r="B17" s="20" t="s">
        <v>1578</v>
      </c>
      <c r="C17" s="182"/>
      <c r="D17" t="s">
        <v>725</v>
      </c>
    </row>
    <row r="18" spans="1:4" x14ac:dyDescent="0.25">
      <c r="A18" t="s">
        <v>1579</v>
      </c>
      <c r="B18" s="171" t="s">
        <v>1580</v>
      </c>
      <c r="C18" s="174"/>
      <c r="D18" t="s">
        <v>707</v>
      </c>
    </row>
    <row r="19" spans="1:4" x14ac:dyDescent="0.25">
      <c r="A19" t="s">
        <v>1581</v>
      </c>
      <c r="B19" s="20" t="s">
        <v>1582</v>
      </c>
      <c r="C19" s="183"/>
      <c r="D19" t="s">
        <v>727</v>
      </c>
    </row>
    <row r="20" spans="1:4" x14ac:dyDescent="0.25">
      <c r="A20" t="s">
        <v>1583</v>
      </c>
      <c r="B20" s="171" t="s">
        <v>1584</v>
      </c>
      <c r="C20" s="173"/>
      <c r="D20" t="s">
        <v>705</v>
      </c>
    </row>
    <row r="21" spans="1:4" x14ac:dyDescent="0.25">
      <c r="A21" t="s">
        <v>1585</v>
      </c>
      <c r="B21" s="20" t="s">
        <v>1586</v>
      </c>
      <c r="C21" s="188"/>
      <c r="D21" t="s">
        <v>1587</v>
      </c>
    </row>
    <row r="23" spans="1:4" x14ac:dyDescent="0.25">
      <c r="A23" s="42" t="s">
        <v>1588</v>
      </c>
      <c r="B23" s="169"/>
      <c r="C23" s="159"/>
      <c r="D23" s="159"/>
    </row>
    <row r="24" spans="1:4" s="9" customFormat="1" x14ac:dyDescent="0.25">
      <c r="A24" s="9" t="s">
        <v>1544</v>
      </c>
      <c r="B24" s="170" t="s">
        <v>1545</v>
      </c>
      <c r="C24" s="9" t="s">
        <v>1546</v>
      </c>
      <c r="D24" s="9" t="s">
        <v>1589</v>
      </c>
    </row>
    <row r="25" spans="1:4" x14ac:dyDescent="0.25">
      <c r="A25" t="s">
        <v>1561</v>
      </c>
      <c r="B25" s="20" t="s">
        <v>1562</v>
      </c>
      <c r="C25" s="179"/>
      <c r="D25" t="s">
        <v>1590</v>
      </c>
    </row>
    <row r="26" spans="1:4" x14ac:dyDescent="0.25">
      <c r="A26" t="s">
        <v>1563</v>
      </c>
      <c r="B26" s="172" t="s">
        <v>1564</v>
      </c>
      <c r="C26" s="168"/>
      <c r="D26" t="s">
        <v>1591</v>
      </c>
    </row>
    <row r="27" spans="1:4" x14ac:dyDescent="0.25">
      <c r="A27" t="s">
        <v>1579</v>
      </c>
      <c r="B27" s="20" t="s">
        <v>1580</v>
      </c>
      <c r="C27" s="174"/>
      <c r="D27" t="s">
        <v>58</v>
      </c>
    </row>
    <row r="28" spans="1:4" x14ac:dyDescent="0.25">
      <c r="A28" t="s">
        <v>1554</v>
      </c>
      <c r="B28" s="20" t="s">
        <v>1508</v>
      </c>
      <c r="C28" s="180"/>
      <c r="D28" t="s">
        <v>853</v>
      </c>
    </row>
    <row r="29" spans="1:4" x14ac:dyDescent="0.25">
      <c r="A29" t="s">
        <v>1583</v>
      </c>
      <c r="B29" s="20">
        <v>969696</v>
      </c>
      <c r="C29" s="173"/>
      <c r="D29" t="s">
        <v>334</v>
      </c>
    </row>
    <row r="30" spans="1:4" x14ac:dyDescent="0.25">
      <c r="A30" t="s">
        <v>1550</v>
      </c>
      <c r="B30" s="20" t="s">
        <v>1551</v>
      </c>
      <c r="C30" s="175"/>
      <c r="D30" t="s">
        <v>1060</v>
      </c>
    </row>
    <row r="31" spans="1:4" x14ac:dyDescent="0.25">
      <c r="A31" t="s">
        <v>1565</v>
      </c>
      <c r="B31" s="20" t="s">
        <v>1566</v>
      </c>
      <c r="C31" s="181"/>
      <c r="D31" t="s">
        <v>1050</v>
      </c>
    </row>
    <row r="32" spans="1:4" x14ac:dyDescent="0.25">
      <c r="A32" t="s">
        <v>1577</v>
      </c>
      <c r="B32" s="20" t="s">
        <v>1578</v>
      </c>
      <c r="C32" s="182"/>
      <c r="D32" t="s">
        <v>1063</v>
      </c>
    </row>
    <row r="33" spans="1:4" x14ac:dyDescent="0.25">
      <c r="A33" t="s">
        <v>1548</v>
      </c>
      <c r="B33" s="20" t="s">
        <v>1549</v>
      </c>
      <c r="C33" s="178"/>
      <c r="D33" t="s">
        <v>1054</v>
      </c>
    </row>
    <row r="34" spans="1:4" x14ac:dyDescent="0.25">
      <c r="A34" t="s">
        <v>1574</v>
      </c>
      <c r="B34" s="171" t="s">
        <v>1575</v>
      </c>
      <c r="C34" s="189"/>
      <c r="D34" t="s">
        <v>1592</v>
      </c>
    </row>
    <row r="36" spans="1:4" x14ac:dyDescent="0.25">
      <c r="A36" s="42" t="s">
        <v>1593</v>
      </c>
      <c r="B36" s="169"/>
      <c r="C36" s="159"/>
      <c r="D36" s="159"/>
    </row>
    <row r="37" spans="1:4" x14ac:dyDescent="0.25">
      <c r="A37" s="9" t="s">
        <v>1544</v>
      </c>
      <c r="B37" s="170" t="s">
        <v>1545</v>
      </c>
      <c r="C37" s="9" t="s">
        <v>1546</v>
      </c>
      <c r="D37" s="9" t="s">
        <v>1547</v>
      </c>
    </row>
    <row r="38" spans="1:4" x14ac:dyDescent="0.25">
      <c r="A38" t="s">
        <v>1579</v>
      </c>
      <c r="B38" s="171" t="s">
        <v>1580</v>
      </c>
      <c r="C38" s="174"/>
      <c r="D38" t="s">
        <v>1594</v>
      </c>
    </row>
    <row r="39" spans="1:4" x14ac:dyDescent="0.25">
      <c r="A39" t="s">
        <v>1583</v>
      </c>
      <c r="B39" s="20">
        <v>969696</v>
      </c>
      <c r="C39" s="173"/>
      <c r="D39" t="s">
        <v>793</v>
      </c>
    </row>
    <row r="40" spans="1:4" x14ac:dyDescent="0.25">
      <c r="A40" t="s">
        <v>1550</v>
      </c>
      <c r="B40" s="20" t="s">
        <v>1551</v>
      </c>
      <c r="C40" s="175"/>
      <c r="D40" t="s">
        <v>1595</v>
      </c>
    </row>
    <row r="41" spans="1:4" x14ac:dyDescent="0.25">
      <c r="A41" t="s">
        <v>1574</v>
      </c>
      <c r="B41" s="171" t="s">
        <v>1575</v>
      </c>
      <c r="C41" s="189"/>
      <c r="D41" t="s">
        <v>1596</v>
      </c>
    </row>
    <row r="43" spans="1:4" x14ac:dyDescent="0.25">
      <c r="A43" s="42" t="s">
        <v>1597</v>
      </c>
      <c r="B43" s="169"/>
      <c r="C43" s="159"/>
      <c r="D43" s="159"/>
    </row>
    <row r="44" spans="1:4" x14ac:dyDescent="0.25">
      <c r="A44" s="9" t="s">
        <v>1544</v>
      </c>
      <c r="B44" s="170" t="s">
        <v>1545</v>
      </c>
      <c r="C44" s="9" t="s">
        <v>1546</v>
      </c>
      <c r="D44" s="9" t="s">
        <v>1547</v>
      </c>
    </row>
    <row r="45" spans="1:4" x14ac:dyDescent="0.25">
      <c r="A45" t="s">
        <v>1550</v>
      </c>
      <c r="B45" s="20" t="s">
        <v>1551</v>
      </c>
      <c r="C45" s="175"/>
      <c r="D45" t="s">
        <v>661</v>
      </c>
    </row>
    <row r="46" spans="1:4" x14ac:dyDescent="0.25">
      <c r="A46" t="s">
        <v>1572</v>
      </c>
      <c r="B46" s="171" t="s">
        <v>1573</v>
      </c>
      <c r="C46" s="167"/>
      <c r="D46" t="s">
        <v>1598</v>
      </c>
    </row>
    <row r="47" spans="1:4" x14ac:dyDescent="0.25">
      <c r="A47" t="s">
        <v>1579</v>
      </c>
      <c r="B47" s="171" t="s">
        <v>1580</v>
      </c>
      <c r="C47" s="174"/>
      <c r="D47" t="s">
        <v>659</v>
      </c>
    </row>
    <row r="48" spans="1:4" x14ac:dyDescent="0.25">
      <c r="A48" t="s">
        <v>1583</v>
      </c>
      <c r="B48" s="171" t="s">
        <v>1584</v>
      </c>
      <c r="C48" s="173"/>
      <c r="D48" t="s">
        <v>1066</v>
      </c>
    </row>
    <row r="49" spans="1:4" x14ac:dyDescent="0.25">
      <c r="B49" s="171"/>
    </row>
    <row r="50" spans="1:4" x14ac:dyDescent="0.25">
      <c r="A50" s="42" t="s">
        <v>1599</v>
      </c>
      <c r="B50" s="169"/>
      <c r="C50" s="159"/>
      <c r="D50" s="159"/>
    </row>
    <row r="51" spans="1:4" x14ac:dyDescent="0.25">
      <c r="A51" s="9" t="s">
        <v>1544</v>
      </c>
      <c r="B51" s="170" t="s">
        <v>1545</v>
      </c>
      <c r="C51" s="9" t="s">
        <v>1546</v>
      </c>
      <c r="D51" s="9" t="s">
        <v>1547</v>
      </c>
    </row>
    <row r="52" spans="1:4" x14ac:dyDescent="0.25">
      <c r="A52" t="s">
        <v>1579</v>
      </c>
      <c r="B52" s="171" t="s">
        <v>1580</v>
      </c>
      <c r="C52" s="174"/>
      <c r="D52" t="s">
        <v>1600</v>
      </c>
    </row>
    <row r="53" spans="1:4" x14ac:dyDescent="0.25">
      <c r="A53" t="s">
        <v>1561</v>
      </c>
      <c r="B53" s="20" t="s">
        <v>1562</v>
      </c>
      <c r="C53" s="179"/>
      <c r="D53" t="s">
        <v>1601</v>
      </c>
    </row>
    <row r="54" spans="1:4" x14ac:dyDescent="0.25">
      <c r="A54" t="s">
        <v>1554</v>
      </c>
      <c r="B54" s="20" t="s">
        <v>1508</v>
      </c>
      <c r="C54" s="180"/>
      <c r="D54" t="s">
        <v>1602</v>
      </c>
    </row>
    <row r="55" spans="1:4" x14ac:dyDescent="0.25">
      <c r="A55" t="s">
        <v>1550</v>
      </c>
      <c r="B55" s="171" t="s">
        <v>1551</v>
      </c>
      <c r="C55" s="175"/>
      <c r="D55" t="s">
        <v>1603</v>
      </c>
    </row>
    <row r="56" spans="1:4" x14ac:dyDescent="0.25">
      <c r="A56" t="s">
        <v>1572</v>
      </c>
      <c r="B56" s="171" t="s">
        <v>1573</v>
      </c>
      <c r="C56" s="167"/>
      <c r="D56" t="s">
        <v>1105</v>
      </c>
    </row>
    <row r="58" spans="1:4" x14ac:dyDescent="0.25">
      <c r="A58" s="42" t="s">
        <v>1604</v>
      </c>
      <c r="B58" s="169"/>
      <c r="C58" s="159"/>
      <c r="D58" s="159"/>
    </row>
    <row r="59" spans="1:4" x14ac:dyDescent="0.25">
      <c r="A59" s="9" t="s">
        <v>1544</v>
      </c>
      <c r="B59" s="170" t="s">
        <v>1545</v>
      </c>
      <c r="C59" s="9" t="s">
        <v>1546</v>
      </c>
      <c r="D59" s="9" t="s">
        <v>1547</v>
      </c>
    </row>
    <row r="60" spans="1:4" x14ac:dyDescent="0.25">
      <c r="A60" t="s">
        <v>1561</v>
      </c>
      <c r="B60" s="20" t="s">
        <v>1562</v>
      </c>
      <c r="C60" s="179"/>
      <c r="D60" t="s">
        <v>1605</v>
      </c>
    </row>
    <row r="61" spans="1:4" x14ac:dyDescent="0.25">
      <c r="A61" t="s">
        <v>1579</v>
      </c>
      <c r="B61" s="171" t="s">
        <v>1580</v>
      </c>
      <c r="C61" s="174"/>
      <c r="D61" t="s">
        <v>1606</v>
      </c>
    </row>
    <row r="62" spans="1:4" x14ac:dyDescent="0.25">
      <c r="A62" t="s">
        <v>1548</v>
      </c>
      <c r="B62" s="20" t="s">
        <v>1549</v>
      </c>
      <c r="C62" s="178"/>
      <c r="D62" t="s">
        <v>1607</v>
      </c>
    </row>
    <row r="63" spans="1:4" x14ac:dyDescent="0.25">
      <c r="A63" t="s">
        <v>1585</v>
      </c>
      <c r="B63" s="20" t="s">
        <v>1586</v>
      </c>
      <c r="C63" s="188"/>
      <c r="D63" t="s">
        <v>1608</v>
      </c>
    </row>
    <row r="64" spans="1:4" x14ac:dyDescent="0.25">
      <c r="A64" t="s">
        <v>1577</v>
      </c>
      <c r="B64" s="20" t="s">
        <v>1578</v>
      </c>
      <c r="C64" s="182"/>
      <c r="D64" t="s">
        <v>1609</v>
      </c>
    </row>
    <row r="66" spans="1:4" x14ac:dyDescent="0.25">
      <c r="A66" s="42" t="s">
        <v>1610</v>
      </c>
      <c r="B66" s="169"/>
      <c r="C66" s="159"/>
      <c r="D66" s="159"/>
    </row>
    <row r="67" spans="1:4" x14ac:dyDescent="0.25">
      <c r="A67" s="9" t="s">
        <v>1544</v>
      </c>
      <c r="B67" s="170" t="s">
        <v>1545</v>
      </c>
      <c r="C67" s="9" t="s">
        <v>1546</v>
      </c>
      <c r="D67" s="9" t="s">
        <v>1547</v>
      </c>
    </row>
    <row r="68" spans="1:4" x14ac:dyDescent="0.25">
      <c r="A68" t="s">
        <v>1574</v>
      </c>
      <c r="B68" s="171" t="s">
        <v>1575</v>
      </c>
      <c r="C68" s="189"/>
      <c r="D68" t="s">
        <v>604</v>
      </c>
    </row>
    <row r="69" spans="1:4" x14ac:dyDescent="0.25">
      <c r="A69" t="s">
        <v>1561</v>
      </c>
      <c r="B69" s="20" t="s">
        <v>1562</v>
      </c>
      <c r="C69" s="179"/>
      <c r="D69" t="s">
        <v>610</v>
      </c>
    </row>
    <row r="70" spans="1:4" x14ac:dyDescent="0.25">
      <c r="A70" t="s">
        <v>1577</v>
      </c>
      <c r="B70" s="20" t="s">
        <v>1578</v>
      </c>
      <c r="C70" s="182"/>
      <c r="D70" t="s">
        <v>93</v>
      </c>
    </row>
    <row r="71" spans="1:4" x14ac:dyDescent="0.25">
      <c r="A71" t="s">
        <v>1565</v>
      </c>
      <c r="B71" s="20" t="s">
        <v>1566</v>
      </c>
      <c r="C71" s="181"/>
      <c r="D71" t="s">
        <v>615</v>
      </c>
    </row>
    <row r="72" spans="1:4" x14ac:dyDescent="0.25">
      <c r="A72" t="s">
        <v>1554</v>
      </c>
      <c r="B72" s="20" t="s">
        <v>1508</v>
      </c>
      <c r="C72" s="180"/>
      <c r="D72" t="s">
        <v>618</v>
      </c>
    </row>
    <row r="73" spans="1:4" x14ac:dyDescent="0.25">
      <c r="A73" t="s">
        <v>1583</v>
      </c>
      <c r="B73" s="171" t="s">
        <v>1584</v>
      </c>
      <c r="C73" s="173"/>
      <c r="D73" t="s">
        <v>177</v>
      </c>
    </row>
    <row r="74" spans="1:4" x14ac:dyDescent="0.25">
      <c r="A74" t="s">
        <v>1579</v>
      </c>
      <c r="B74" s="171" t="s">
        <v>1580</v>
      </c>
      <c r="C74" s="174"/>
      <c r="D74" t="s">
        <v>623</v>
      </c>
    </row>
    <row r="75" spans="1:4" x14ac:dyDescent="0.25">
      <c r="A75" t="s">
        <v>1550</v>
      </c>
      <c r="B75" s="171" t="s">
        <v>1551</v>
      </c>
      <c r="C75" s="175"/>
      <c r="D75" t="s">
        <v>626</v>
      </c>
    </row>
    <row r="76" spans="1:4" x14ac:dyDescent="0.25">
      <c r="A76" t="s">
        <v>1548</v>
      </c>
      <c r="B76" s="20" t="s">
        <v>1549</v>
      </c>
      <c r="C76" s="178"/>
      <c r="D76" t="s">
        <v>629</v>
      </c>
    </row>
    <row r="77" spans="1:4" x14ac:dyDescent="0.25">
      <c r="A77" t="s">
        <v>1572</v>
      </c>
      <c r="B77" s="171" t="s">
        <v>1573</v>
      </c>
      <c r="C77" s="167"/>
      <c r="D77" t="s">
        <v>1105</v>
      </c>
    </row>
    <row r="78" spans="1:4" x14ac:dyDescent="0.25">
      <c r="B78" s="171"/>
    </row>
    <row r="79" spans="1:4" x14ac:dyDescent="0.25">
      <c r="A79" s="42" t="s">
        <v>1611</v>
      </c>
      <c r="B79" s="169"/>
      <c r="C79" s="159"/>
      <c r="D79" s="159"/>
    </row>
    <row r="80" spans="1:4" x14ac:dyDescent="0.25">
      <c r="A80" s="9" t="s">
        <v>1544</v>
      </c>
      <c r="B80" s="170" t="s">
        <v>1545</v>
      </c>
      <c r="C80" s="9" t="s">
        <v>1546</v>
      </c>
      <c r="D80" s="9" t="s">
        <v>1547</v>
      </c>
    </row>
    <row r="81" spans="1:4" x14ac:dyDescent="0.25">
      <c r="A81" t="s">
        <v>1579</v>
      </c>
      <c r="B81" s="171" t="s">
        <v>1580</v>
      </c>
      <c r="C81" s="174"/>
      <c r="D81" t="s">
        <v>1612</v>
      </c>
    </row>
    <row r="82" spans="1:4" x14ac:dyDescent="0.25">
      <c r="A82" t="s">
        <v>1561</v>
      </c>
      <c r="B82" s="20" t="s">
        <v>1562</v>
      </c>
      <c r="C82" s="179"/>
      <c r="D82" t="s">
        <v>1613</v>
      </c>
    </row>
    <row r="83" spans="1:4" x14ac:dyDescent="0.25">
      <c r="A83" t="s">
        <v>1554</v>
      </c>
      <c r="B83" s="20" t="s">
        <v>1508</v>
      </c>
      <c r="C83" s="180"/>
      <c r="D83" t="s">
        <v>1614</v>
      </c>
    </row>
    <row r="84" spans="1:4" x14ac:dyDescent="0.25">
      <c r="A84" t="s">
        <v>1572</v>
      </c>
      <c r="B84" s="171" t="s">
        <v>1573</v>
      </c>
      <c r="C84" s="167"/>
      <c r="D84" t="s">
        <v>1105</v>
      </c>
    </row>
    <row r="86" spans="1:4" x14ac:dyDescent="0.25">
      <c r="A86" s="42" t="s">
        <v>1138</v>
      </c>
      <c r="B86" s="169"/>
      <c r="C86" s="159"/>
      <c r="D86" s="159"/>
    </row>
    <row r="87" spans="1:4" x14ac:dyDescent="0.25">
      <c r="A87" s="9" t="s">
        <v>1544</v>
      </c>
      <c r="B87" s="170" t="s">
        <v>1545</v>
      </c>
      <c r="C87" s="9" t="s">
        <v>1546</v>
      </c>
      <c r="D87" s="9" t="s">
        <v>1547</v>
      </c>
    </row>
    <row r="88" spans="1:4" x14ac:dyDescent="0.25">
      <c r="A88" t="s">
        <v>1552</v>
      </c>
      <c r="B88" s="20" t="s">
        <v>1553</v>
      </c>
      <c r="C88" s="185"/>
      <c r="D88" t="s">
        <v>1615</v>
      </c>
    </row>
    <row r="89" spans="1:4" x14ac:dyDescent="0.25">
      <c r="A89" t="s">
        <v>1550</v>
      </c>
      <c r="B89" s="171" t="s">
        <v>1551</v>
      </c>
      <c r="C89" s="175"/>
      <c r="D89" t="s">
        <v>1616</v>
      </c>
    </row>
    <row r="91" spans="1:4" x14ac:dyDescent="0.25">
      <c r="A91" s="42" t="s">
        <v>1144</v>
      </c>
      <c r="B91" s="169"/>
      <c r="C91" s="159"/>
      <c r="D91" s="159"/>
    </row>
    <row r="92" spans="1:4" x14ac:dyDescent="0.25">
      <c r="A92" s="9" t="s">
        <v>1544</v>
      </c>
      <c r="B92" s="170" t="s">
        <v>1545</v>
      </c>
      <c r="C92" s="9" t="s">
        <v>1546</v>
      </c>
      <c r="D92" s="9" t="s">
        <v>1547</v>
      </c>
    </row>
    <row r="93" spans="1:4" x14ac:dyDescent="0.25">
      <c r="A93" t="s">
        <v>1579</v>
      </c>
      <c r="B93" s="171" t="s">
        <v>1580</v>
      </c>
      <c r="C93" s="174"/>
      <c r="D93" t="s">
        <v>1617</v>
      </c>
    </row>
    <row r="94" spans="1:4" x14ac:dyDescent="0.25">
      <c r="A94" t="s">
        <v>1554</v>
      </c>
      <c r="B94" s="20" t="s">
        <v>1508</v>
      </c>
      <c r="C94" s="180"/>
      <c r="D94" t="s">
        <v>1618</v>
      </c>
    </row>
    <row r="95" spans="1:4" x14ac:dyDescent="0.25">
      <c r="A95" t="s">
        <v>1550</v>
      </c>
      <c r="B95" s="171" t="s">
        <v>1551</v>
      </c>
      <c r="C95" s="175"/>
      <c r="D95" t="s">
        <v>1619</v>
      </c>
    </row>
    <row r="96" spans="1:4" x14ac:dyDescent="0.25">
      <c r="A96" t="s">
        <v>1561</v>
      </c>
      <c r="B96" s="20" t="s">
        <v>1562</v>
      </c>
      <c r="C96" s="179"/>
      <c r="D96" t="s">
        <v>1620</v>
      </c>
    </row>
    <row r="98" spans="1:4" x14ac:dyDescent="0.25">
      <c r="A98" s="42" t="s">
        <v>1150</v>
      </c>
      <c r="B98" s="169"/>
      <c r="C98" s="159"/>
      <c r="D98" s="159"/>
    </row>
    <row r="99" spans="1:4" x14ac:dyDescent="0.25">
      <c r="A99" s="9" t="s">
        <v>1544</v>
      </c>
      <c r="B99" s="170" t="s">
        <v>1545</v>
      </c>
      <c r="C99" s="9" t="s">
        <v>1546</v>
      </c>
      <c r="D99" s="9" t="s">
        <v>1547</v>
      </c>
    </row>
    <row r="100" spans="1:4" x14ac:dyDescent="0.25">
      <c r="A100" t="s">
        <v>1585</v>
      </c>
      <c r="B100" s="20" t="s">
        <v>1586</v>
      </c>
      <c r="C100" s="188"/>
      <c r="D100" t="s">
        <v>1621</v>
      </c>
    </row>
    <row r="101" spans="1:4" x14ac:dyDescent="0.25">
      <c r="A101" t="s">
        <v>1565</v>
      </c>
      <c r="B101" s="20" t="s">
        <v>1566</v>
      </c>
      <c r="C101" s="181"/>
      <c r="D101" t="s">
        <v>1622</v>
      </c>
    </row>
    <row r="103" spans="1:4" x14ac:dyDescent="0.25">
      <c r="A103" s="42" t="s">
        <v>1156</v>
      </c>
      <c r="B103" s="169"/>
      <c r="C103" s="159"/>
      <c r="D103" s="159"/>
    </row>
    <row r="104" spans="1:4" x14ac:dyDescent="0.25">
      <c r="A104" s="9" t="s">
        <v>1544</v>
      </c>
      <c r="B104" s="170" t="s">
        <v>1545</v>
      </c>
      <c r="C104" s="9" t="s">
        <v>1546</v>
      </c>
      <c r="D104" s="9" t="s">
        <v>1547</v>
      </c>
    </row>
    <row r="105" spans="1:4" x14ac:dyDescent="0.25">
      <c r="A105" t="s">
        <v>1552</v>
      </c>
      <c r="B105" s="20" t="s">
        <v>1553</v>
      </c>
      <c r="C105" s="185"/>
      <c r="D105" t="s">
        <v>1623</v>
      </c>
    </row>
    <row r="106" spans="1:4" x14ac:dyDescent="0.25">
      <c r="A106" t="s">
        <v>1561</v>
      </c>
      <c r="B106" s="20" t="s">
        <v>1562</v>
      </c>
      <c r="C106" s="179"/>
      <c r="D106" t="s">
        <v>1624</v>
      </c>
    </row>
    <row r="107" spans="1:4" x14ac:dyDescent="0.25">
      <c r="A107" t="s">
        <v>1577</v>
      </c>
      <c r="B107" s="20" t="s">
        <v>1578</v>
      </c>
      <c r="C107" s="182"/>
      <c r="D107" t="s">
        <v>1625</v>
      </c>
    </row>
    <row r="108" spans="1:4" x14ac:dyDescent="0.25">
      <c r="A108" t="s">
        <v>1550</v>
      </c>
      <c r="B108" s="171" t="s">
        <v>1551</v>
      </c>
      <c r="C108" s="175"/>
      <c r="D108" t="s">
        <v>1626</v>
      </c>
    </row>
    <row r="109" spans="1:4" x14ac:dyDescent="0.25">
      <c r="A109" t="s">
        <v>1554</v>
      </c>
      <c r="B109" s="20" t="s">
        <v>1508</v>
      </c>
      <c r="C109" s="180"/>
      <c r="D109" t="s">
        <v>1627</v>
      </c>
    </row>
    <row r="110" spans="1:4" x14ac:dyDescent="0.25">
      <c r="A110" t="s">
        <v>1583</v>
      </c>
      <c r="B110" s="171" t="s">
        <v>1584</v>
      </c>
      <c r="C110" s="173"/>
      <c r="D110" t="s">
        <v>1628</v>
      </c>
    </row>
    <row r="111" spans="1:4" x14ac:dyDescent="0.25">
      <c r="A111" t="s">
        <v>1579</v>
      </c>
      <c r="B111" s="171" t="s">
        <v>1580</v>
      </c>
      <c r="C111" s="174"/>
      <c r="D111" t="s">
        <v>1629</v>
      </c>
    </row>
    <row r="113" spans="1:4" x14ac:dyDescent="0.25">
      <c r="A113" s="42" t="s">
        <v>1630</v>
      </c>
      <c r="B113" s="169"/>
      <c r="C113" s="159"/>
      <c r="D113" s="159"/>
    </row>
    <row r="114" spans="1:4" x14ac:dyDescent="0.25">
      <c r="A114" s="9" t="s">
        <v>1544</v>
      </c>
      <c r="B114" s="170" t="s">
        <v>1545</v>
      </c>
      <c r="C114" s="9" t="s">
        <v>1546</v>
      </c>
      <c r="D114" s="9" t="s">
        <v>1547</v>
      </c>
    </row>
    <row r="115" spans="1:4" x14ac:dyDescent="0.25">
      <c r="A115" t="s">
        <v>1561</v>
      </c>
      <c r="B115" s="20" t="s">
        <v>1562</v>
      </c>
      <c r="C115" s="179"/>
      <c r="D115" t="s">
        <v>1631</v>
      </c>
    </row>
    <row r="116" spans="1:4" x14ac:dyDescent="0.25">
      <c r="A116" t="s">
        <v>1550</v>
      </c>
      <c r="B116" s="171" t="s">
        <v>1551</v>
      </c>
      <c r="C116" s="175"/>
      <c r="D116" t="s">
        <v>1632</v>
      </c>
    </row>
    <row r="117" spans="1:4" x14ac:dyDescent="0.25">
      <c r="A117" t="s">
        <v>1572</v>
      </c>
      <c r="B117" s="171" t="s">
        <v>1573</v>
      </c>
      <c r="C117" s="167"/>
      <c r="D117" t="s">
        <v>1105</v>
      </c>
    </row>
    <row r="118" spans="1:4" x14ac:dyDescent="0.25">
      <c r="B118" s="171"/>
    </row>
    <row r="119" spans="1:4" x14ac:dyDescent="0.25">
      <c r="A119" s="42" t="s">
        <v>1633</v>
      </c>
      <c r="B119" s="169"/>
      <c r="C119" s="159"/>
      <c r="D119" s="159"/>
    </row>
    <row r="120" spans="1:4" x14ac:dyDescent="0.25">
      <c r="A120" s="9" t="s">
        <v>1544</v>
      </c>
      <c r="B120" s="170" t="s">
        <v>1545</v>
      </c>
      <c r="C120" s="9" t="s">
        <v>1546</v>
      </c>
      <c r="D120" s="9" t="s">
        <v>1547</v>
      </c>
    </row>
    <row r="121" spans="1:4" x14ac:dyDescent="0.25">
      <c r="A121" t="s">
        <v>1579</v>
      </c>
      <c r="B121" s="171" t="s">
        <v>1580</v>
      </c>
      <c r="C121" s="174"/>
      <c r="D121" t="s">
        <v>1634</v>
      </c>
    </row>
    <row r="122" spans="1:4" x14ac:dyDescent="0.25">
      <c r="A122" t="s">
        <v>1585</v>
      </c>
      <c r="B122" s="20" t="s">
        <v>1586</v>
      </c>
      <c r="C122" s="188"/>
      <c r="D122" t="s">
        <v>1635</v>
      </c>
    </row>
    <row r="123" spans="1:4" x14ac:dyDescent="0.25">
      <c r="A123" t="s">
        <v>1577</v>
      </c>
      <c r="B123" s="20" t="s">
        <v>1578</v>
      </c>
      <c r="C123" s="182"/>
      <c r="D123" t="s">
        <v>1636</v>
      </c>
    </row>
    <row r="124" spans="1:4" x14ac:dyDescent="0.25">
      <c r="A124" t="s">
        <v>1572</v>
      </c>
      <c r="B124" s="171" t="s">
        <v>1573</v>
      </c>
      <c r="C124" s="167"/>
      <c r="D124" t="s">
        <v>1105</v>
      </c>
    </row>
    <row r="126" spans="1:4" x14ac:dyDescent="0.25">
      <c r="A126" s="42" t="s">
        <v>1637</v>
      </c>
      <c r="B126" s="169"/>
      <c r="C126" s="159"/>
      <c r="D126" s="159"/>
    </row>
    <row r="127" spans="1:4" x14ac:dyDescent="0.25">
      <c r="A127" s="9" t="s">
        <v>1544</v>
      </c>
      <c r="B127" s="170" t="s">
        <v>1545</v>
      </c>
      <c r="C127" s="9" t="s">
        <v>1546</v>
      </c>
      <c r="D127" s="9" t="s">
        <v>1547</v>
      </c>
    </row>
    <row r="128" spans="1:4" x14ac:dyDescent="0.25">
      <c r="A128" t="s">
        <v>1572</v>
      </c>
      <c r="B128" s="171" t="s">
        <v>1573</v>
      </c>
      <c r="C128" s="167"/>
      <c r="D128" t="s">
        <v>1638</v>
      </c>
    </row>
    <row r="129" spans="1:4" x14ac:dyDescent="0.25">
      <c r="A129" t="s">
        <v>1561</v>
      </c>
      <c r="B129" s="20" t="s">
        <v>1562</v>
      </c>
      <c r="C129" s="179"/>
      <c r="D129" t="s">
        <v>1639</v>
      </c>
    </row>
    <row r="130" spans="1:4" x14ac:dyDescent="0.25">
      <c r="A130" t="s">
        <v>1577</v>
      </c>
      <c r="B130" s="20" t="s">
        <v>1578</v>
      </c>
      <c r="C130" s="182"/>
      <c r="D130" t="s">
        <v>1640</v>
      </c>
    </row>
    <row r="131" spans="1:4" x14ac:dyDescent="0.25">
      <c r="A131" t="s">
        <v>1565</v>
      </c>
      <c r="B131" s="20" t="s">
        <v>1566</v>
      </c>
      <c r="C131" s="181"/>
      <c r="D131" t="s">
        <v>1641</v>
      </c>
    </row>
    <row r="132" spans="1:4" x14ac:dyDescent="0.25">
      <c r="A132" t="s">
        <v>1554</v>
      </c>
      <c r="B132" s="20" t="s">
        <v>1508</v>
      </c>
      <c r="C132" s="180"/>
      <c r="D132" t="s">
        <v>1642</v>
      </c>
    </row>
    <row r="133" spans="1:4" x14ac:dyDescent="0.25">
      <c r="A133" t="s">
        <v>1583</v>
      </c>
      <c r="B133" s="171" t="s">
        <v>1584</v>
      </c>
      <c r="C133" s="173"/>
      <c r="D133" t="s">
        <v>1643</v>
      </c>
    </row>
    <row r="134" spans="1:4" x14ac:dyDescent="0.25">
      <c r="A134" t="s">
        <v>1579</v>
      </c>
      <c r="B134" s="171" t="s">
        <v>1580</v>
      </c>
      <c r="C134" s="174"/>
      <c r="D134" t="s">
        <v>1644</v>
      </c>
    </row>
    <row r="135" spans="1:4" x14ac:dyDescent="0.25">
      <c r="A135" t="s">
        <v>1550</v>
      </c>
      <c r="B135" s="171" t="s">
        <v>1551</v>
      </c>
      <c r="C135" s="175"/>
      <c r="D135" t="s">
        <v>1645</v>
      </c>
    </row>
    <row r="136" spans="1:4" x14ac:dyDescent="0.25">
      <c r="A136" t="s">
        <v>1548</v>
      </c>
      <c r="B136" s="20" t="s">
        <v>1549</v>
      </c>
      <c r="C136" s="178"/>
      <c r="D136" t="s">
        <v>1646</v>
      </c>
    </row>
    <row r="138" spans="1:4" x14ac:dyDescent="0.25">
      <c r="A138" s="42" t="s">
        <v>1647</v>
      </c>
      <c r="B138" s="169"/>
      <c r="C138" s="159"/>
      <c r="D138" s="159"/>
    </row>
    <row r="139" spans="1:4" x14ac:dyDescent="0.25">
      <c r="A139" s="9" t="s">
        <v>1544</v>
      </c>
      <c r="B139" s="170" t="s">
        <v>1545</v>
      </c>
      <c r="C139" s="9" t="s">
        <v>1546</v>
      </c>
      <c r="D139" s="9" t="s">
        <v>1547</v>
      </c>
    </row>
    <row r="140" spans="1:4" x14ac:dyDescent="0.25">
      <c r="A140" t="s">
        <v>1550</v>
      </c>
      <c r="B140" s="171" t="s">
        <v>1551</v>
      </c>
      <c r="C140" s="175"/>
      <c r="D140" t="s">
        <v>1648</v>
      </c>
    </row>
    <row r="141" spans="1:4" x14ac:dyDescent="0.25">
      <c r="A141" t="s">
        <v>1554</v>
      </c>
      <c r="B141" s="20" t="s">
        <v>1508</v>
      </c>
      <c r="C141" s="180"/>
      <c r="D141" t="s">
        <v>1649</v>
      </c>
    </row>
    <row r="142" spans="1:4" x14ac:dyDescent="0.25">
      <c r="A142" t="s">
        <v>1579</v>
      </c>
      <c r="B142" s="171" t="s">
        <v>1580</v>
      </c>
      <c r="C142" s="174"/>
      <c r="D142" t="s">
        <v>1650</v>
      </c>
    </row>
    <row r="143" spans="1:4" x14ac:dyDescent="0.25">
      <c r="A143" t="s">
        <v>1561</v>
      </c>
      <c r="B143" s="20" t="s">
        <v>1562</v>
      </c>
      <c r="C143" s="179"/>
      <c r="D143" t="s">
        <v>1651</v>
      </c>
    </row>
    <row r="144" spans="1:4" x14ac:dyDescent="0.25">
      <c r="A144" t="s">
        <v>1572</v>
      </c>
      <c r="B144" s="171" t="s">
        <v>1573</v>
      </c>
      <c r="C144" s="167"/>
      <c r="D144" t="s">
        <v>1105</v>
      </c>
    </row>
    <row r="146" spans="1:4" x14ac:dyDescent="0.25">
      <c r="A146" s="42" t="s">
        <v>1652</v>
      </c>
      <c r="B146" s="169"/>
      <c r="C146" s="159"/>
      <c r="D146" s="159"/>
    </row>
    <row r="147" spans="1:4" x14ac:dyDescent="0.25">
      <c r="A147" s="9" t="s">
        <v>1544</v>
      </c>
      <c r="B147" s="170" t="s">
        <v>1545</v>
      </c>
      <c r="C147" s="9" t="s">
        <v>1546</v>
      </c>
      <c r="D147" s="9" t="s">
        <v>1547</v>
      </c>
    </row>
    <row r="148" spans="1:4" x14ac:dyDescent="0.25">
      <c r="A148" t="s">
        <v>1554</v>
      </c>
      <c r="B148" s="20" t="s">
        <v>1508</v>
      </c>
      <c r="C148" s="180"/>
      <c r="D148" t="s">
        <v>912</v>
      </c>
    </row>
    <row r="149" spans="1:4" x14ac:dyDescent="0.25">
      <c r="A149" t="s">
        <v>1583</v>
      </c>
      <c r="B149" s="171" t="s">
        <v>1584</v>
      </c>
      <c r="C149" s="173"/>
      <c r="D149" t="s">
        <v>916</v>
      </c>
    </row>
    <row r="150" spans="1:4" x14ac:dyDescent="0.25">
      <c r="A150" t="s">
        <v>1579</v>
      </c>
      <c r="B150" s="171" t="s">
        <v>1580</v>
      </c>
      <c r="C150" s="174"/>
      <c r="D150" t="s">
        <v>914</v>
      </c>
    </row>
    <row r="151" spans="1:4" x14ac:dyDescent="0.25">
      <c r="A151" t="s">
        <v>1548</v>
      </c>
      <c r="B151" s="20" t="s">
        <v>1549</v>
      </c>
      <c r="C151" s="176"/>
      <c r="D151" t="s">
        <v>924</v>
      </c>
    </row>
    <row r="152" spans="1:4" x14ac:dyDescent="0.25">
      <c r="A152" t="s">
        <v>1561</v>
      </c>
      <c r="B152" s="20" t="s">
        <v>1562</v>
      </c>
      <c r="C152" s="179"/>
      <c r="D152" t="s">
        <v>922</v>
      </c>
    </row>
    <row r="153" spans="1:4" x14ac:dyDescent="0.25">
      <c r="A153" t="s">
        <v>1572</v>
      </c>
      <c r="B153" s="171" t="s">
        <v>1573</v>
      </c>
      <c r="C153" s="167"/>
      <c r="D153" t="s">
        <v>918</v>
      </c>
    </row>
    <row r="154" spans="1:4" x14ac:dyDescent="0.25">
      <c r="A154" t="s">
        <v>1550</v>
      </c>
      <c r="B154" s="171" t="s">
        <v>1551</v>
      </c>
      <c r="C154" s="175"/>
      <c r="D154" t="s">
        <v>1653</v>
      </c>
    </row>
    <row r="156" spans="1:4" x14ac:dyDescent="0.25">
      <c r="A156" s="42" t="s">
        <v>1654</v>
      </c>
      <c r="B156" s="169"/>
      <c r="C156" s="159"/>
      <c r="D156" s="159"/>
    </row>
    <row r="157" spans="1:4" x14ac:dyDescent="0.25">
      <c r="A157" s="9" t="s">
        <v>1544</v>
      </c>
      <c r="B157" s="170" t="s">
        <v>1545</v>
      </c>
      <c r="C157" s="9" t="s">
        <v>1546</v>
      </c>
      <c r="D157" s="9" t="s">
        <v>1547</v>
      </c>
    </row>
    <row r="158" spans="1:4" x14ac:dyDescent="0.25">
      <c r="A158" t="s">
        <v>1579</v>
      </c>
      <c r="B158" s="171" t="s">
        <v>1580</v>
      </c>
      <c r="C158" s="174"/>
      <c r="D158" t="s">
        <v>684</v>
      </c>
    </row>
    <row r="159" spans="1:4" x14ac:dyDescent="0.25">
      <c r="A159" t="s">
        <v>1563</v>
      </c>
      <c r="B159" s="172" t="s">
        <v>1564</v>
      </c>
      <c r="C159" s="168"/>
      <c r="D159" t="s">
        <v>1655</v>
      </c>
    </row>
    <row r="160" spans="1:4" x14ac:dyDescent="0.25">
      <c r="A160" t="s">
        <v>1585</v>
      </c>
      <c r="B160" s="20" t="s">
        <v>1586</v>
      </c>
      <c r="C160" s="188"/>
      <c r="D160" t="s">
        <v>1656</v>
      </c>
    </row>
    <row r="161" spans="1:4" x14ac:dyDescent="0.25">
      <c r="A161" t="s">
        <v>1550</v>
      </c>
      <c r="B161" s="171" t="s">
        <v>1551</v>
      </c>
      <c r="C161" s="175"/>
      <c r="D161" t="s">
        <v>1657</v>
      </c>
    </row>
    <row r="162" spans="1:4" x14ac:dyDescent="0.25">
      <c r="A162" t="s">
        <v>1565</v>
      </c>
      <c r="B162" s="20" t="s">
        <v>1566</v>
      </c>
      <c r="C162" s="181"/>
      <c r="D162" t="s">
        <v>1658</v>
      </c>
    </row>
    <row r="163" spans="1:4" x14ac:dyDescent="0.25">
      <c r="A163" t="s">
        <v>1561</v>
      </c>
      <c r="B163" s="20" t="s">
        <v>1562</v>
      </c>
      <c r="C163" s="179"/>
      <c r="D163" t="s">
        <v>1659</v>
      </c>
    </row>
    <row r="164" spans="1:4" x14ac:dyDescent="0.25">
      <c r="A164" t="s">
        <v>1559</v>
      </c>
      <c r="B164" s="20" t="s">
        <v>1560</v>
      </c>
      <c r="C164" s="187"/>
      <c r="D164" t="s">
        <v>1660</v>
      </c>
    </row>
    <row r="165" spans="1:4" x14ac:dyDescent="0.25">
      <c r="A165" t="s">
        <v>1572</v>
      </c>
      <c r="B165" s="171" t="s">
        <v>1573</v>
      </c>
      <c r="C165" s="167"/>
      <c r="D165" t="s">
        <v>1661</v>
      </c>
    </row>
    <row r="166" spans="1:4" x14ac:dyDescent="0.25">
      <c r="A166" t="s">
        <v>1554</v>
      </c>
      <c r="B166" s="20" t="s">
        <v>1508</v>
      </c>
      <c r="C166" s="180"/>
      <c r="D166" t="s">
        <v>678</v>
      </c>
    </row>
    <row r="167" spans="1:4" x14ac:dyDescent="0.25">
      <c r="A167" t="s">
        <v>1577</v>
      </c>
      <c r="B167" s="20" t="s">
        <v>1578</v>
      </c>
      <c r="C167" s="182"/>
      <c r="D167" t="s">
        <v>1662</v>
      </c>
    </row>
    <row r="168" spans="1:4" x14ac:dyDescent="0.25">
      <c r="A168" t="s">
        <v>1583</v>
      </c>
      <c r="B168" s="171" t="s">
        <v>1584</v>
      </c>
      <c r="C168" s="173"/>
      <c r="D168" t="s">
        <v>1663</v>
      </c>
    </row>
    <row r="170" spans="1:4" x14ac:dyDescent="0.25">
      <c r="A170" s="42" t="s">
        <v>1664</v>
      </c>
      <c r="B170" s="169"/>
      <c r="C170" s="159"/>
      <c r="D170" s="159"/>
    </row>
    <row r="171" spans="1:4" x14ac:dyDescent="0.25">
      <c r="A171" s="9" t="s">
        <v>1544</v>
      </c>
      <c r="B171" s="170" t="s">
        <v>1545</v>
      </c>
      <c r="C171" s="9" t="s">
        <v>1546</v>
      </c>
      <c r="D171" s="9" t="s">
        <v>1547</v>
      </c>
    </row>
    <row r="172" spans="1:4" x14ac:dyDescent="0.25">
      <c r="A172" t="s">
        <v>1583</v>
      </c>
      <c r="B172" s="171" t="s">
        <v>1584</v>
      </c>
      <c r="C172" s="173"/>
      <c r="D172" t="s">
        <v>744</v>
      </c>
    </row>
    <row r="173" spans="1:4" x14ac:dyDescent="0.25">
      <c r="A173" t="s">
        <v>1579</v>
      </c>
      <c r="B173" s="171" t="s">
        <v>1580</v>
      </c>
      <c r="C173" s="174"/>
      <c r="D173" t="s">
        <v>746</v>
      </c>
    </row>
    <row r="174" spans="1:4" x14ac:dyDescent="0.25">
      <c r="A174" t="s">
        <v>1548</v>
      </c>
      <c r="B174" s="20" t="s">
        <v>1549</v>
      </c>
      <c r="C174" s="176"/>
      <c r="D174" t="s">
        <v>748</v>
      </c>
    </row>
    <row r="175" spans="1:4" x14ac:dyDescent="0.25">
      <c r="A175" t="s">
        <v>1552</v>
      </c>
      <c r="B175" s="20" t="s">
        <v>1553</v>
      </c>
      <c r="C175" s="185"/>
      <c r="D175" t="s">
        <v>750</v>
      </c>
    </row>
    <row r="176" spans="1:4" x14ac:dyDescent="0.25">
      <c r="A176" t="s">
        <v>1556</v>
      </c>
      <c r="B176" s="20" t="s">
        <v>1557</v>
      </c>
      <c r="C176" s="184"/>
      <c r="D176" t="s">
        <v>752</v>
      </c>
    </row>
    <row r="177" spans="1:4" x14ac:dyDescent="0.25">
      <c r="A177" t="s">
        <v>1550</v>
      </c>
      <c r="B177" s="171" t="s">
        <v>1551</v>
      </c>
      <c r="C177" s="175"/>
      <c r="D177" t="s">
        <v>754</v>
      </c>
    </row>
    <row r="178" spans="1:4" x14ac:dyDescent="0.25">
      <c r="A178" t="s">
        <v>1565</v>
      </c>
      <c r="B178" s="20" t="s">
        <v>1566</v>
      </c>
      <c r="C178" s="181"/>
      <c r="D178" t="s">
        <v>756</v>
      </c>
    </row>
    <row r="179" spans="1:4" x14ac:dyDescent="0.25">
      <c r="A179" t="s">
        <v>1572</v>
      </c>
      <c r="B179" s="171" t="s">
        <v>1573</v>
      </c>
      <c r="C179" s="167"/>
      <c r="D179" t="s">
        <v>758</v>
      </c>
    </row>
    <row r="180" spans="1:4" x14ac:dyDescent="0.25">
      <c r="A180" t="s">
        <v>1554</v>
      </c>
      <c r="B180" s="20" t="s">
        <v>1508</v>
      </c>
      <c r="C180" s="180"/>
      <c r="D180" t="s">
        <v>760</v>
      </c>
    </row>
    <row r="181" spans="1:4" x14ac:dyDescent="0.25">
      <c r="A181" t="s">
        <v>1570</v>
      </c>
      <c r="B181" s="20" t="s">
        <v>1571</v>
      </c>
      <c r="C181" s="186"/>
      <c r="D181" t="s">
        <v>762</v>
      </c>
    </row>
    <row r="182" spans="1:4" x14ac:dyDescent="0.25">
      <c r="A182" t="s">
        <v>1574</v>
      </c>
      <c r="B182" s="171" t="s">
        <v>1575</v>
      </c>
      <c r="C182" s="189"/>
      <c r="D182" t="s">
        <v>764</v>
      </c>
    </row>
    <row r="183" spans="1:4" x14ac:dyDescent="0.25">
      <c r="A183" t="s">
        <v>1559</v>
      </c>
      <c r="B183" s="20" t="s">
        <v>1560</v>
      </c>
      <c r="C183" s="187"/>
      <c r="D183" t="s">
        <v>766</v>
      </c>
    </row>
    <row r="184" spans="1:4" x14ac:dyDescent="0.25">
      <c r="A184" t="s">
        <v>1563</v>
      </c>
      <c r="B184" s="172" t="s">
        <v>1564</v>
      </c>
      <c r="C184" s="168"/>
      <c r="D184" t="s">
        <v>768</v>
      </c>
    </row>
    <row r="185" spans="1:4" x14ac:dyDescent="0.25">
      <c r="A185" t="s">
        <v>1561</v>
      </c>
      <c r="B185" s="20" t="s">
        <v>1562</v>
      </c>
      <c r="C185" s="179"/>
      <c r="D185" t="s">
        <v>770</v>
      </c>
    </row>
    <row r="186" spans="1:4" x14ac:dyDescent="0.25">
      <c r="A186" t="s">
        <v>1576</v>
      </c>
      <c r="B186" s="171">
        <v>740000</v>
      </c>
      <c r="C186" s="190"/>
      <c r="D186" t="s">
        <v>772</v>
      </c>
    </row>
    <row r="187" spans="1:4" x14ac:dyDescent="0.25">
      <c r="A187" t="s">
        <v>1577</v>
      </c>
      <c r="B187" s="20" t="s">
        <v>1578</v>
      </c>
      <c r="C187" s="182"/>
      <c r="D187" t="s">
        <v>774</v>
      </c>
    </row>
    <row r="188" spans="1:4" x14ac:dyDescent="0.25">
      <c r="A188" t="s">
        <v>1581</v>
      </c>
      <c r="B188" s="20" t="s">
        <v>1582</v>
      </c>
      <c r="C188" s="183"/>
      <c r="D188" t="s">
        <v>776</v>
      </c>
    </row>
    <row r="189" spans="1:4" x14ac:dyDescent="0.25">
      <c r="A189" t="s">
        <v>1585</v>
      </c>
      <c r="B189" s="20" t="s">
        <v>1586</v>
      </c>
      <c r="C189" s="188"/>
      <c r="D189" t="s">
        <v>778</v>
      </c>
    </row>
    <row r="190" spans="1:4" x14ac:dyDescent="0.25">
      <c r="A190" t="s">
        <v>1567</v>
      </c>
      <c r="B190" s="171" t="s">
        <v>1568</v>
      </c>
      <c r="C190" s="177"/>
      <c r="D190" t="s">
        <v>780</v>
      </c>
    </row>
    <row r="191" spans="1:4" x14ac:dyDescent="0.25">
      <c r="A191" t="s">
        <v>1665</v>
      </c>
      <c r="B191" s="205" t="s">
        <v>1666</v>
      </c>
      <c r="C191" s="204"/>
      <c r="D191" t="s">
        <v>782</v>
      </c>
    </row>
    <row r="192" spans="1:4" x14ac:dyDescent="0.25">
      <c r="A192" t="s">
        <v>1667</v>
      </c>
      <c r="B192" s="171" t="s">
        <v>1668</v>
      </c>
      <c r="C192" s="206"/>
      <c r="D192" t="s">
        <v>784</v>
      </c>
    </row>
    <row r="193" spans="1:4" x14ac:dyDescent="0.25">
      <c r="A193" t="s">
        <v>1669</v>
      </c>
      <c r="B193" t="s">
        <v>1670</v>
      </c>
      <c r="C193" s="207"/>
      <c r="D193" t="s">
        <v>786</v>
      </c>
    </row>
    <row r="194" spans="1:4" x14ac:dyDescent="0.25">
      <c r="A194" t="s">
        <v>1671</v>
      </c>
      <c r="B194" s="17" t="s">
        <v>1672</v>
      </c>
      <c r="C194" s="208"/>
      <c r="D194" t="s">
        <v>790</v>
      </c>
    </row>
    <row r="196" spans="1:4" x14ac:dyDescent="0.25">
      <c r="A196" s="42" t="s">
        <v>1673</v>
      </c>
      <c r="B196" s="169"/>
      <c r="C196" s="159"/>
      <c r="D196" s="159"/>
    </row>
    <row r="197" spans="1:4" x14ac:dyDescent="0.25">
      <c r="A197" s="9" t="s">
        <v>1544</v>
      </c>
      <c r="B197" s="170" t="s">
        <v>1545</v>
      </c>
      <c r="C197" s="9" t="s">
        <v>1546</v>
      </c>
      <c r="D197" s="9" t="s">
        <v>1547</v>
      </c>
    </row>
    <row r="198" spans="1:4" x14ac:dyDescent="0.25">
      <c r="A198" t="s">
        <v>1572</v>
      </c>
      <c r="B198" s="171" t="s">
        <v>1573</v>
      </c>
      <c r="C198" s="167"/>
      <c r="D198" t="s">
        <v>697</v>
      </c>
    </row>
    <row r="199" spans="1:4" x14ac:dyDescent="0.25">
      <c r="A199" t="s">
        <v>1550</v>
      </c>
      <c r="B199" s="171" t="s">
        <v>1551</v>
      </c>
      <c r="C199" s="175"/>
      <c r="D199" t="s">
        <v>695</v>
      </c>
    </row>
    <row r="200" spans="1:4" x14ac:dyDescent="0.25">
      <c r="A200" t="s">
        <v>1554</v>
      </c>
      <c r="B200" s="20" t="s">
        <v>1508</v>
      </c>
      <c r="C200" s="180"/>
      <c r="D200" t="s">
        <v>693</v>
      </c>
    </row>
    <row r="201" spans="1:4" x14ac:dyDescent="0.25">
      <c r="A201" t="s">
        <v>1561</v>
      </c>
      <c r="B201" s="20" t="s">
        <v>1562</v>
      </c>
      <c r="C201" s="179"/>
      <c r="D201" t="s">
        <v>691</v>
      </c>
    </row>
    <row r="202" spans="1:4" x14ac:dyDescent="0.25">
      <c r="A202" t="s">
        <v>1579</v>
      </c>
      <c r="B202" s="171" t="s">
        <v>1580</v>
      </c>
      <c r="C202" s="174"/>
      <c r="D202" t="s">
        <v>688</v>
      </c>
    </row>
    <row r="204" spans="1:4" x14ac:dyDescent="0.25">
      <c r="A204" s="42" t="s">
        <v>1674</v>
      </c>
      <c r="B204" s="169"/>
      <c r="C204" s="159"/>
      <c r="D204" s="159"/>
    </row>
    <row r="205" spans="1:4" x14ac:dyDescent="0.25">
      <c r="A205" s="9" t="s">
        <v>1544</v>
      </c>
      <c r="B205" s="170" t="s">
        <v>1545</v>
      </c>
      <c r="C205" s="9" t="s">
        <v>1546</v>
      </c>
      <c r="D205" s="9" t="s">
        <v>1547</v>
      </c>
    </row>
    <row r="206" spans="1:4" x14ac:dyDescent="0.25">
      <c r="A206" t="s">
        <v>1563</v>
      </c>
      <c r="B206" s="172" t="s">
        <v>1564</v>
      </c>
      <c r="C206" s="168"/>
      <c r="D206" t="s">
        <v>701</v>
      </c>
    </row>
    <row r="207" spans="1:4" x14ac:dyDescent="0.25">
      <c r="A207" t="s">
        <v>1550</v>
      </c>
      <c r="B207" s="171" t="s">
        <v>1551</v>
      </c>
      <c r="C207" s="175"/>
      <c r="D207" t="s">
        <v>699</v>
      </c>
    </row>
    <row r="208" spans="1:4" x14ac:dyDescent="0.25">
      <c r="A208" t="s">
        <v>1583</v>
      </c>
      <c r="B208" s="171" t="s">
        <v>1584</v>
      </c>
      <c r="C208" s="173"/>
      <c r="D208" t="s">
        <v>689</v>
      </c>
    </row>
    <row r="210" spans="1:4" x14ac:dyDescent="0.25">
      <c r="A210" s="42" t="s">
        <v>1675</v>
      </c>
      <c r="B210" s="169"/>
      <c r="C210" s="159"/>
      <c r="D210" s="159"/>
    </row>
    <row r="211" spans="1:4" x14ac:dyDescent="0.25">
      <c r="A211" s="9" t="s">
        <v>1544</v>
      </c>
      <c r="B211" s="170" t="s">
        <v>1545</v>
      </c>
      <c r="C211" s="9" t="s">
        <v>1546</v>
      </c>
      <c r="D211" s="9" t="s">
        <v>1547</v>
      </c>
    </row>
    <row r="212" spans="1:4" x14ac:dyDescent="0.25">
      <c r="A212" t="s">
        <v>1548</v>
      </c>
      <c r="B212" s="20" t="s">
        <v>1549</v>
      </c>
      <c r="C212" s="176"/>
      <c r="D212" t="s">
        <v>869</v>
      </c>
    </row>
    <row r="213" spans="1:4" x14ac:dyDescent="0.25">
      <c r="A213" t="s">
        <v>1554</v>
      </c>
      <c r="B213" s="20" t="s">
        <v>1508</v>
      </c>
      <c r="C213" s="180"/>
      <c r="D213" t="s">
        <v>853</v>
      </c>
    </row>
    <row r="214" spans="1:4" x14ac:dyDescent="0.25">
      <c r="A214" t="s">
        <v>1579</v>
      </c>
      <c r="B214" s="171" t="s">
        <v>1580</v>
      </c>
      <c r="C214" s="174"/>
      <c r="D214" t="s">
        <v>827</v>
      </c>
    </row>
    <row r="215" spans="1:4" x14ac:dyDescent="0.25">
      <c r="A215" t="s">
        <v>1559</v>
      </c>
      <c r="B215" s="20" t="s">
        <v>1560</v>
      </c>
      <c r="C215" s="187"/>
      <c r="D215" t="s">
        <v>1676</v>
      </c>
    </row>
    <row r="216" spans="1:4" x14ac:dyDescent="0.25">
      <c r="A216" t="s">
        <v>1561</v>
      </c>
      <c r="B216" s="20" t="s">
        <v>1562</v>
      </c>
      <c r="C216" s="179"/>
      <c r="D216" t="s">
        <v>1677</v>
      </c>
    </row>
    <row r="217" spans="1:4" x14ac:dyDescent="0.25">
      <c r="A217" t="s">
        <v>1550</v>
      </c>
      <c r="B217" s="171" t="s">
        <v>1551</v>
      </c>
      <c r="C217" s="175"/>
      <c r="D217" t="s">
        <v>863</v>
      </c>
    </row>
    <row r="218" spans="1:4" x14ac:dyDescent="0.25">
      <c r="A218" t="s">
        <v>1565</v>
      </c>
      <c r="B218" s="20" t="s">
        <v>1566</v>
      </c>
      <c r="C218" s="181"/>
      <c r="D218" t="s">
        <v>861</v>
      </c>
    </row>
    <row r="219" spans="1:4" x14ac:dyDescent="0.25">
      <c r="A219" t="s">
        <v>1572</v>
      </c>
      <c r="B219" s="171" t="s">
        <v>1573</v>
      </c>
      <c r="C219" s="167"/>
      <c r="D219" t="s">
        <v>831</v>
      </c>
    </row>
    <row r="220" spans="1:4" x14ac:dyDescent="0.25">
      <c r="A220" t="s">
        <v>1583</v>
      </c>
      <c r="B220" s="171" t="s">
        <v>1584</v>
      </c>
      <c r="C220" s="173"/>
      <c r="D220" t="s">
        <v>829</v>
      </c>
    </row>
    <row r="222" spans="1:4" x14ac:dyDescent="0.25">
      <c r="A222" s="42" t="s">
        <v>1678</v>
      </c>
      <c r="B222" s="169"/>
      <c r="C222" s="159"/>
      <c r="D222" s="159"/>
    </row>
    <row r="223" spans="1:4" x14ac:dyDescent="0.25">
      <c r="A223" s="9" t="s">
        <v>1544</v>
      </c>
      <c r="B223" s="170" t="s">
        <v>1545</v>
      </c>
      <c r="C223" s="9" t="s">
        <v>1546</v>
      </c>
      <c r="D223" s="9" t="s">
        <v>1547</v>
      </c>
    </row>
    <row r="224" spans="1:4" x14ac:dyDescent="0.25">
      <c r="A224" t="s">
        <v>1548</v>
      </c>
      <c r="B224" s="20" t="s">
        <v>1549</v>
      </c>
      <c r="C224" s="176"/>
      <c r="D224" t="s">
        <v>869</v>
      </c>
    </row>
    <row r="225" spans="1:4" x14ac:dyDescent="0.25">
      <c r="A225" t="s">
        <v>1577</v>
      </c>
      <c r="B225" s="20" t="s">
        <v>1578</v>
      </c>
      <c r="C225" s="182"/>
      <c r="D225" t="s">
        <v>1679</v>
      </c>
    </row>
    <row r="226" spans="1:4" x14ac:dyDescent="0.25">
      <c r="A226" t="s">
        <v>1550</v>
      </c>
      <c r="B226" s="171" t="s">
        <v>1551</v>
      </c>
      <c r="C226" s="175"/>
      <c r="D226" t="s">
        <v>719</v>
      </c>
    </row>
    <row r="227" spans="1:4" x14ac:dyDescent="0.25">
      <c r="A227" t="s">
        <v>1554</v>
      </c>
      <c r="B227" s="20" t="s">
        <v>1508</v>
      </c>
      <c r="C227" s="180"/>
      <c r="D227" t="s">
        <v>853</v>
      </c>
    </row>
    <row r="228" spans="1:4" x14ac:dyDescent="0.25">
      <c r="A228" t="s">
        <v>1579</v>
      </c>
      <c r="B228" s="171" t="s">
        <v>1580</v>
      </c>
      <c r="C228" s="174"/>
      <c r="D228" t="s">
        <v>827</v>
      </c>
    </row>
    <row r="229" spans="1:4" x14ac:dyDescent="0.25">
      <c r="A229" t="s">
        <v>1561</v>
      </c>
      <c r="B229" s="20" t="s">
        <v>1562</v>
      </c>
      <c r="C229" s="179"/>
      <c r="D229" t="s">
        <v>1680</v>
      </c>
    </row>
    <row r="230" spans="1:4" x14ac:dyDescent="0.25">
      <c r="A230" t="s">
        <v>1583</v>
      </c>
      <c r="B230" s="171" t="s">
        <v>1584</v>
      </c>
      <c r="C230" s="173"/>
      <c r="D230" t="s">
        <v>705</v>
      </c>
    </row>
    <row r="231" spans="1:4" x14ac:dyDescent="0.25">
      <c r="A231" t="s">
        <v>1574</v>
      </c>
      <c r="B231" s="171" t="s">
        <v>1575</v>
      </c>
      <c r="C231" s="189"/>
      <c r="D231" t="s">
        <v>733</v>
      </c>
    </row>
    <row r="232" spans="1:4" x14ac:dyDescent="0.25">
      <c r="A232" t="s">
        <v>1576</v>
      </c>
      <c r="B232" s="171">
        <v>740000</v>
      </c>
      <c r="C232" s="190"/>
      <c r="D232" t="s">
        <v>731</v>
      </c>
    </row>
    <row r="233" spans="1:4" x14ac:dyDescent="0.25">
      <c r="A233" t="s">
        <v>1572</v>
      </c>
      <c r="B233" s="171" t="s">
        <v>1573</v>
      </c>
      <c r="C233" s="167"/>
      <c r="D233" t="s">
        <v>1681</v>
      </c>
    </row>
    <row r="235" spans="1:4" x14ac:dyDescent="0.25">
      <c r="A235" s="42" t="s">
        <v>1682</v>
      </c>
      <c r="B235" s="169"/>
      <c r="C235" s="159"/>
      <c r="D235" s="159"/>
    </row>
    <row r="236" spans="1:4" x14ac:dyDescent="0.25">
      <c r="A236" s="9" t="s">
        <v>1544</v>
      </c>
      <c r="B236" s="170" t="s">
        <v>1545</v>
      </c>
      <c r="C236" s="9" t="s">
        <v>1546</v>
      </c>
      <c r="D236" s="9" t="s">
        <v>1547</v>
      </c>
    </row>
    <row r="237" spans="1:4" x14ac:dyDescent="0.25">
      <c r="A237" t="s">
        <v>1548</v>
      </c>
      <c r="B237" s="20" t="s">
        <v>1549</v>
      </c>
      <c r="C237" s="176"/>
      <c r="D237" t="s">
        <v>869</v>
      </c>
    </row>
    <row r="238" spans="1:4" x14ac:dyDescent="0.25">
      <c r="A238" t="s">
        <v>1583</v>
      </c>
      <c r="B238" s="171" t="s">
        <v>1584</v>
      </c>
      <c r="C238" s="173"/>
      <c r="D238" t="s">
        <v>705</v>
      </c>
    </row>
    <row r="239" spans="1:4" x14ac:dyDescent="0.25">
      <c r="A239" t="s">
        <v>1577</v>
      </c>
      <c r="B239" s="20" t="s">
        <v>1578</v>
      </c>
      <c r="C239" s="182"/>
      <c r="D239" t="s">
        <v>1679</v>
      </c>
    </row>
    <row r="240" spans="1:4" x14ac:dyDescent="0.25">
      <c r="A240" t="s">
        <v>1550</v>
      </c>
      <c r="B240" s="171" t="s">
        <v>1551</v>
      </c>
      <c r="C240" s="175"/>
      <c r="D240" t="s">
        <v>719</v>
      </c>
    </row>
    <row r="241" spans="1:4" x14ac:dyDescent="0.25">
      <c r="A241" t="s">
        <v>1559</v>
      </c>
      <c r="B241" s="20" t="s">
        <v>1560</v>
      </c>
      <c r="C241" s="187"/>
      <c r="D241" t="s">
        <v>1683</v>
      </c>
    </row>
    <row r="242" spans="1:4" x14ac:dyDescent="0.25">
      <c r="A242" t="s">
        <v>1574</v>
      </c>
      <c r="B242" s="171" t="s">
        <v>1575</v>
      </c>
      <c r="C242" s="189"/>
      <c r="D242" t="s">
        <v>733</v>
      </c>
    </row>
    <row r="243" spans="1:4" x14ac:dyDescent="0.25">
      <c r="A243" t="s">
        <v>1572</v>
      </c>
      <c r="B243" s="171" t="s">
        <v>1573</v>
      </c>
      <c r="C243" s="167"/>
      <c r="D243" t="s">
        <v>1681</v>
      </c>
    </row>
    <row r="244" spans="1:4" x14ac:dyDescent="0.25">
      <c r="A244" t="s">
        <v>1561</v>
      </c>
      <c r="B244" s="20" t="s">
        <v>1562</v>
      </c>
      <c r="C244" s="179"/>
      <c r="D244" t="s">
        <v>1680</v>
      </c>
    </row>
    <row r="245" spans="1:4" x14ac:dyDescent="0.25">
      <c r="A245" t="s">
        <v>1579</v>
      </c>
      <c r="B245" s="171" t="s">
        <v>1580</v>
      </c>
      <c r="C245" s="174"/>
      <c r="D245" t="s">
        <v>827</v>
      </c>
    </row>
    <row r="246" spans="1:4" x14ac:dyDescent="0.25">
      <c r="A246" t="s">
        <v>1554</v>
      </c>
      <c r="B246" s="20" t="s">
        <v>1508</v>
      </c>
      <c r="C246" s="180"/>
      <c r="D246" t="s">
        <v>853</v>
      </c>
    </row>
    <row r="248" spans="1:4" x14ac:dyDescent="0.25">
      <c r="A248" s="42" t="s">
        <v>1684</v>
      </c>
      <c r="B248" s="169"/>
      <c r="C248" s="159"/>
      <c r="D248" s="159"/>
    </row>
    <row r="249" spans="1:4" x14ac:dyDescent="0.25">
      <c r="A249" s="9" t="s">
        <v>1544</v>
      </c>
      <c r="B249" s="170" t="s">
        <v>1545</v>
      </c>
      <c r="C249" s="9" t="s">
        <v>1546</v>
      </c>
      <c r="D249" s="9" t="s">
        <v>1547</v>
      </c>
    </row>
    <row r="250" spans="1:4" x14ac:dyDescent="0.25">
      <c r="A250" t="s">
        <v>1548</v>
      </c>
      <c r="B250" s="20" t="s">
        <v>1549</v>
      </c>
      <c r="C250" s="176"/>
      <c r="D250" t="s">
        <v>721</v>
      </c>
    </row>
    <row r="251" spans="1:4" x14ac:dyDescent="0.25">
      <c r="A251" t="s">
        <v>1585</v>
      </c>
      <c r="B251" s="20" t="s">
        <v>1586</v>
      </c>
      <c r="C251" s="188"/>
      <c r="D251" t="s">
        <v>1685</v>
      </c>
    </row>
    <row r="252" spans="1:4" x14ac:dyDescent="0.25">
      <c r="A252" t="s">
        <v>1570</v>
      </c>
      <c r="B252" s="20" t="s">
        <v>1571</v>
      </c>
      <c r="C252" s="186"/>
      <c r="D252" t="s">
        <v>735</v>
      </c>
    </row>
    <row r="253" spans="1:4" x14ac:dyDescent="0.25">
      <c r="A253" t="s">
        <v>1550</v>
      </c>
      <c r="B253" s="171" t="s">
        <v>1551</v>
      </c>
      <c r="C253" s="175"/>
      <c r="D253" t="s">
        <v>719</v>
      </c>
    </row>
    <row r="254" spans="1:4" x14ac:dyDescent="0.25">
      <c r="A254" t="s">
        <v>1554</v>
      </c>
      <c r="B254" s="20" t="s">
        <v>1508</v>
      </c>
      <c r="C254" s="180"/>
      <c r="D254" t="s">
        <v>1686</v>
      </c>
    </row>
    <row r="255" spans="1:4" x14ac:dyDescent="0.25">
      <c r="A255" t="s">
        <v>1559</v>
      </c>
      <c r="B255" s="20" t="s">
        <v>1560</v>
      </c>
      <c r="C255" s="187"/>
      <c r="D255" t="s">
        <v>1687</v>
      </c>
    </row>
    <row r="256" spans="1:4" x14ac:dyDescent="0.25">
      <c r="A256" t="s">
        <v>1563</v>
      </c>
      <c r="B256" s="172" t="s">
        <v>1564</v>
      </c>
      <c r="C256" s="168"/>
      <c r="D256" t="s">
        <v>711</v>
      </c>
    </row>
    <row r="257" spans="1:4" x14ac:dyDescent="0.25">
      <c r="A257" t="s">
        <v>1565</v>
      </c>
      <c r="B257" s="20" t="s">
        <v>1566</v>
      </c>
      <c r="C257" s="181"/>
      <c r="D257" t="s">
        <v>709</v>
      </c>
    </row>
    <row r="258" spans="1:4" x14ac:dyDescent="0.25">
      <c r="A258" t="s">
        <v>1572</v>
      </c>
      <c r="B258" s="171" t="s">
        <v>1573</v>
      </c>
      <c r="C258" s="167"/>
      <c r="D258" t="s">
        <v>1688</v>
      </c>
    </row>
    <row r="259" spans="1:4" x14ac:dyDescent="0.25">
      <c r="A259" t="s">
        <v>1579</v>
      </c>
      <c r="B259" s="171" t="s">
        <v>1580</v>
      </c>
      <c r="C259" s="174"/>
      <c r="D259" t="s">
        <v>827</v>
      </c>
    </row>
    <row r="260" spans="1:4" x14ac:dyDescent="0.25">
      <c r="A260" t="s">
        <v>1581</v>
      </c>
      <c r="B260" s="20" t="s">
        <v>1582</v>
      </c>
      <c r="C260" s="183"/>
      <c r="D260" t="s">
        <v>727</v>
      </c>
    </row>
    <row r="261" spans="1:4" x14ac:dyDescent="0.25">
      <c r="A261" t="s">
        <v>1583</v>
      </c>
      <c r="B261" s="171" t="s">
        <v>1584</v>
      </c>
      <c r="C261" s="173"/>
      <c r="D261" t="s">
        <v>705</v>
      </c>
    </row>
    <row r="262" spans="1:4" x14ac:dyDescent="0.25">
      <c r="A262" t="s">
        <v>1576</v>
      </c>
      <c r="B262" s="171">
        <v>740000</v>
      </c>
      <c r="C262" s="190"/>
      <c r="D262" t="s">
        <v>731</v>
      </c>
    </row>
    <row r="263" spans="1:4" x14ac:dyDescent="0.25">
      <c r="B263"/>
    </row>
    <row r="264" spans="1:4" x14ac:dyDescent="0.25">
      <c r="A264" s="42" t="s">
        <v>1689</v>
      </c>
      <c r="B264" s="169"/>
      <c r="C264" s="159"/>
      <c r="D264" s="159"/>
    </row>
    <row r="265" spans="1:4" x14ac:dyDescent="0.25">
      <c r="A265" s="9" t="s">
        <v>1544</v>
      </c>
      <c r="B265" s="170" t="s">
        <v>1545</v>
      </c>
      <c r="C265" s="9" t="s">
        <v>1546</v>
      </c>
      <c r="D265" s="9" t="s">
        <v>1547</v>
      </c>
    </row>
    <row r="266" spans="1:4" x14ac:dyDescent="0.25">
      <c r="A266" t="s">
        <v>1548</v>
      </c>
      <c r="B266" s="20" t="s">
        <v>1549</v>
      </c>
      <c r="C266" s="176"/>
      <c r="D266" t="s">
        <v>869</v>
      </c>
    </row>
    <row r="267" spans="1:4" x14ac:dyDescent="0.25">
      <c r="A267" t="s">
        <v>1554</v>
      </c>
      <c r="B267" s="20" t="s">
        <v>1508</v>
      </c>
      <c r="C267" s="180"/>
      <c r="D267" t="s">
        <v>853</v>
      </c>
    </row>
    <row r="268" spans="1:4" x14ac:dyDescent="0.25">
      <c r="A268" t="s">
        <v>1577</v>
      </c>
      <c r="B268" s="20" t="s">
        <v>1578</v>
      </c>
      <c r="C268" s="182"/>
      <c r="D268" t="s">
        <v>1679</v>
      </c>
    </row>
    <row r="269" spans="1:4" x14ac:dyDescent="0.25">
      <c r="A269" t="s">
        <v>1570</v>
      </c>
      <c r="B269" s="20" t="s">
        <v>1571</v>
      </c>
      <c r="C269" s="186"/>
      <c r="D269" t="s">
        <v>735</v>
      </c>
    </row>
    <row r="270" spans="1:4" x14ac:dyDescent="0.25">
      <c r="A270" t="s">
        <v>1585</v>
      </c>
      <c r="B270" s="20" t="s">
        <v>1586</v>
      </c>
      <c r="C270" s="188"/>
      <c r="D270" t="s">
        <v>1685</v>
      </c>
    </row>
    <row r="271" spans="1:4" x14ac:dyDescent="0.25">
      <c r="A271" t="s">
        <v>1550</v>
      </c>
      <c r="B271" s="171" t="s">
        <v>1551</v>
      </c>
      <c r="C271" s="175"/>
      <c r="D271" t="s">
        <v>719</v>
      </c>
    </row>
    <row r="272" spans="1:4" x14ac:dyDescent="0.25">
      <c r="A272" t="s">
        <v>1565</v>
      </c>
      <c r="B272" s="20" t="s">
        <v>1566</v>
      </c>
      <c r="C272" s="181"/>
      <c r="D272" t="s">
        <v>1690</v>
      </c>
    </row>
    <row r="273" spans="1:4" x14ac:dyDescent="0.25">
      <c r="A273" t="s">
        <v>1583</v>
      </c>
      <c r="B273" s="171" t="s">
        <v>1584</v>
      </c>
      <c r="C273" s="173"/>
      <c r="D273" t="s">
        <v>1691</v>
      </c>
    </row>
    <row r="274" spans="1:4" x14ac:dyDescent="0.25">
      <c r="A274" t="s">
        <v>1579</v>
      </c>
      <c r="B274" s="171" t="s">
        <v>1580</v>
      </c>
      <c r="C274" s="174"/>
      <c r="D274" t="s">
        <v>827</v>
      </c>
    </row>
    <row r="275" spans="1:4" x14ac:dyDescent="0.25">
      <c r="A275" t="s">
        <v>1572</v>
      </c>
      <c r="B275" s="171" t="s">
        <v>1573</v>
      </c>
      <c r="C275" s="167"/>
      <c r="D275" t="s">
        <v>1688</v>
      </c>
    </row>
    <row r="276" spans="1:4" x14ac:dyDescent="0.25">
      <c r="A276" t="s">
        <v>1576</v>
      </c>
      <c r="B276" s="171">
        <v>740000</v>
      </c>
      <c r="C276" s="190"/>
      <c r="D276" t="s">
        <v>731</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heetViews>
  <sheetFormatPr defaultColWidth="8.7109375" defaultRowHeight="15" x14ac:dyDescent="0.25"/>
  <cols>
    <col min="1" max="1" width="31.42578125" customWidth="1"/>
    <col min="2" max="2" width="28.28515625" customWidth="1"/>
    <col min="3" max="3" width="85.5703125" customWidth="1"/>
  </cols>
  <sheetData>
    <row r="1" spans="1:3" x14ac:dyDescent="0.25">
      <c r="A1" s="42" t="s">
        <v>1692</v>
      </c>
      <c r="B1" s="42" t="s">
        <v>1693</v>
      </c>
    </row>
    <row r="2" spans="1:3" ht="150" x14ac:dyDescent="0.25">
      <c r="A2" t="s">
        <v>1694</v>
      </c>
      <c r="B2" t="s">
        <v>1695</v>
      </c>
      <c r="C2" s="163" t="s">
        <v>1696</v>
      </c>
    </row>
    <row r="3" spans="1:3" x14ac:dyDescent="0.25">
      <c r="A3" t="s">
        <v>1697</v>
      </c>
      <c r="B3" t="s">
        <v>1698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workbookViewId="0"/>
  </sheetViews>
  <sheetFormatPr defaultColWidth="8.7109375" defaultRowHeight="15" x14ac:dyDescent="0.25"/>
  <cols>
    <col min="1" max="1" width="49.42578125" style="1" customWidth="1"/>
    <col min="2" max="2" width="10.42578125" style="1" customWidth="1"/>
    <col min="3" max="3" width="12.7109375" style="1" customWidth="1"/>
    <col min="4" max="4" width="13.42578125" style="1" customWidth="1"/>
    <col min="5" max="5" width="20.42578125" style="1" customWidth="1"/>
    <col min="7" max="7" width="14" customWidth="1"/>
    <col min="10" max="10" width="9.42578125" bestFit="1" customWidth="1"/>
    <col min="14" max="15" width="12.28515625" bestFit="1" customWidth="1"/>
    <col min="16" max="16" width="12.42578125" bestFit="1" customWidth="1"/>
  </cols>
  <sheetData>
    <row r="1" spans="1:8" s="1" customFormat="1" x14ac:dyDescent="0.25">
      <c r="A1" s="3"/>
      <c r="B1" s="195"/>
      <c r="C1" s="195"/>
      <c r="D1" s="195"/>
      <c r="E1" s="3"/>
    </row>
    <row r="2" spans="1:8" ht="15.75" x14ac:dyDescent="0.25">
      <c r="A2" s="399" t="s">
        <v>1699</v>
      </c>
      <c r="B2" s="399"/>
      <c r="C2" s="213"/>
      <c r="D2" s="213"/>
      <c r="E2" s="213"/>
      <c r="F2" s="213"/>
      <c r="G2" s="213"/>
      <c r="H2" s="57" t="s">
        <v>1700</v>
      </c>
    </row>
    <row r="3" spans="1:8" ht="15.75" x14ac:dyDescent="0.25">
      <c r="A3" s="213" t="s">
        <v>1701</v>
      </c>
      <c r="B3" s="213"/>
      <c r="C3" s="213"/>
      <c r="D3" s="213"/>
      <c r="E3" s="213"/>
      <c r="F3" s="213"/>
      <c r="G3" s="213"/>
      <c r="H3" s="57" t="s">
        <v>1702</v>
      </c>
    </row>
    <row r="4" spans="1:8" x14ac:dyDescent="0.25">
      <c r="A4" s="214"/>
      <c r="B4" s="214"/>
      <c r="C4" s="214"/>
      <c r="D4" s="214"/>
      <c r="E4" s="214"/>
      <c r="F4" s="214"/>
      <c r="G4" s="57"/>
      <c r="H4" s="57" t="s">
        <v>1703</v>
      </c>
    </row>
    <row r="5" spans="1:8" x14ac:dyDescent="0.25">
      <c r="A5" s="214"/>
      <c r="B5" s="214"/>
      <c r="C5" s="214"/>
      <c r="D5" s="214"/>
      <c r="E5" s="214"/>
      <c r="F5" s="214"/>
      <c r="G5" s="214"/>
      <c r="H5" s="214"/>
    </row>
    <row r="6" spans="1:8" x14ac:dyDescent="0.25">
      <c r="A6" s="400" t="s">
        <v>1704</v>
      </c>
      <c r="B6" s="307" t="s">
        <v>1705</v>
      </c>
      <c r="C6" s="307" t="s">
        <v>1706</v>
      </c>
      <c r="D6" s="307" t="s">
        <v>1707</v>
      </c>
      <c r="E6" s="307" t="s">
        <v>1708</v>
      </c>
      <c r="F6" s="307" t="s">
        <v>651</v>
      </c>
      <c r="G6" s="307" t="s">
        <v>1709</v>
      </c>
      <c r="H6" s="307" t="s">
        <v>1710</v>
      </c>
    </row>
    <row r="7" spans="1:8" ht="15.75" thickBot="1" x14ac:dyDescent="0.3">
      <c r="A7" s="401"/>
      <c r="B7" s="402" t="s">
        <v>1711</v>
      </c>
      <c r="C7" s="403"/>
      <c r="D7" s="403"/>
      <c r="E7" s="403"/>
      <c r="F7" s="403"/>
      <c r="G7" s="403"/>
      <c r="H7" s="404"/>
    </row>
    <row r="8" spans="1:8" ht="15.75" thickTop="1" x14ac:dyDescent="0.25">
      <c r="A8" s="241" t="s">
        <v>1712</v>
      </c>
      <c r="B8" s="308">
        <v>5935361.2048846316</v>
      </c>
      <c r="C8" s="308">
        <v>12331.35516763239</v>
      </c>
      <c r="D8" s="308">
        <v>255.41813011993699</v>
      </c>
      <c r="E8" s="308">
        <v>16601.736021301014</v>
      </c>
      <c r="F8" s="308">
        <v>64984.511311122282</v>
      </c>
      <c r="G8" s="308">
        <v>7345.4310275876951</v>
      </c>
      <c r="H8" s="308">
        <v>12364.091048770906</v>
      </c>
    </row>
    <row r="9" spans="1:8" x14ac:dyDescent="0.25">
      <c r="A9" s="242" t="s">
        <v>1713</v>
      </c>
      <c r="B9" s="308">
        <v>5894246.3300794624</v>
      </c>
      <c r="C9" s="308">
        <v>474.07141405218891</v>
      </c>
      <c r="D9" s="308">
        <v>255.32625983564566</v>
      </c>
      <c r="E9" s="308">
        <v>16392.841699559172</v>
      </c>
      <c r="F9" s="308">
        <v>64879.039506516223</v>
      </c>
      <c r="G9" s="308">
        <v>6989.45692056402</v>
      </c>
      <c r="H9" s="308">
        <v>12298.979757295287</v>
      </c>
    </row>
    <row r="10" spans="1:8" x14ac:dyDescent="0.25">
      <c r="A10" s="309" t="s">
        <v>1714</v>
      </c>
      <c r="B10" s="308">
        <v>2540094.5307982946</v>
      </c>
      <c r="C10" s="308">
        <v>37.656050059714502</v>
      </c>
      <c r="D10" s="308">
        <v>101.32241952488565</v>
      </c>
      <c r="E10" s="308">
        <v>3546.3367720364731</v>
      </c>
      <c r="F10" s="308">
        <v>794.66570664443441</v>
      </c>
      <c r="G10" s="308">
        <v>197.74109991391563</v>
      </c>
      <c r="H10" s="308">
        <v>9554.1507363760447</v>
      </c>
    </row>
    <row r="11" spans="1:8" x14ac:dyDescent="0.25">
      <c r="A11" s="310" t="s">
        <v>1715</v>
      </c>
      <c r="B11" s="308">
        <v>2400057.4856406469</v>
      </c>
      <c r="C11" s="308">
        <v>34.823479419570468</v>
      </c>
      <c r="D11" s="308">
        <v>100.86538569159121</v>
      </c>
      <c r="E11" s="311">
        <v>3434.4290996747714</v>
      </c>
      <c r="F11" s="311">
        <v>581.83867235005948</v>
      </c>
      <c r="G11" s="311">
        <v>43.701395420034459</v>
      </c>
      <c r="H11" s="311">
        <v>9439.0432746602182</v>
      </c>
    </row>
    <row r="12" spans="1:8" x14ac:dyDescent="0.25">
      <c r="A12" s="310" t="s">
        <v>1716</v>
      </c>
      <c r="B12" s="308">
        <v>94253.062008181601</v>
      </c>
      <c r="C12" s="308">
        <v>1.46027512323081</v>
      </c>
      <c r="D12" s="308">
        <v>0.26593010197444999</v>
      </c>
      <c r="E12" s="311">
        <v>111.9076723617019</v>
      </c>
      <c r="F12" s="311">
        <v>212.82703429437495</v>
      </c>
      <c r="G12" s="311">
        <v>154.03970449388117</v>
      </c>
      <c r="H12" s="311">
        <v>115.10746171582606</v>
      </c>
    </row>
    <row r="13" spans="1:8" x14ac:dyDescent="0.25">
      <c r="A13" s="310" t="s">
        <v>1717</v>
      </c>
      <c r="B13" s="308">
        <v>45783.983149465937</v>
      </c>
      <c r="C13" s="308">
        <v>1.37229551691322</v>
      </c>
      <c r="D13" s="308">
        <v>0.19110373131999001</v>
      </c>
      <c r="E13" s="311" t="s">
        <v>1718</v>
      </c>
      <c r="F13" s="311" t="s">
        <v>1718</v>
      </c>
      <c r="G13" s="311" t="s">
        <v>1718</v>
      </c>
      <c r="H13" s="311" t="s">
        <v>1718</v>
      </c>
    </row>
    <row r="14" spans="1:8" x14ac:dyDescent="0.25">
      <c r="A14" s="243" t="s">
        <v>1719</v>
      </c>
      <c r="B14" s="308">
        <v>711227.52746031829</v>
      </c>
      <c r="C14" s="308">
        <v>66.667583289309391</v>
      </c>
      <c r="D14" s="308">
        <v>9.3662220369597406</v>
      </c>
      <c r="E14" s="308">
        <v>1515.3616266750041</v>
      </c>
      <c r="F14" s="308">
        <v>1044.8381666781022</v>
      </c>
      <c r="G14" s="308">
        <v>120.23413844415886</v>
      </c>
      <c r="H14" s="308">
        <v>1574.0871153371656</v>
      </c>
    </row>
    <row r="15" spans="1:8" x14ac:dyDescent="0.25">
      <c r="A15" s="310" t="s">
        <v>1720</v>
      </c>
      <c r="B15" s="308">
        <v>14978.572362155866</v>
      </c>
      <c r="C15" s="308">
        <v>0.23835740177008</v>
      </c>
      <c r="D15" s="308">
        <v>5.0815371746130003E-2</v>
      </c>
      <c r="E15" s="311" t="s">
        <v>1718</v>
      </c>
      <c r="F15" s="311" t="s">
        <v>1718</v>
      </c>
      <c r="G15" s="311" t="s">
        <v>1718</v>
      </c>
      <c r="H15" s="311" t="s">
        <v>1718</v>
      </c>
    </row>
    <row r="16" spans="1:8" x14ac:dyDescent="0.25">
      <c r="A16" s="310" t="s">
        <v>1721</v>
      </c>
      <c r="B16" s="308">
        <v>5057.2748720254449</v>
      </c>
      <c r="C16" s="308">
        <v>0.25516926930848</v>
      </c>
      <c r="D16" s="308">
        <v>3.8004328346280002E-2</v>
      </c>
      <c r="E16" s="311" t="s">
        <v>1718</v>
      </c>
      <c r="F16" s="311" t="s">
        <v>1718</v>
      </c>
      <c r="G16" s="311" t="s">
        <v>1718</v>
      </c>
      <c r="H16" s="311" t="s">
        <v>1718</v>
      </c>
    </row>
    <row r="17" spans="1:8" x14ac:dyDescent="0.25">
      <c r="A17" s="310" t="s">
        <v>1722</v>
      </c>
      <c r="B17" s="308">
        <v>67269.957813983725</v>
      </c>
      <c r="C17" s="308">
        <v>1.85662734289529</v>
      </c>
      <c r="D17" s="308">
        <v>0.29458061428601001</v>
      </c>
      <c r="E17" s="311" t="s">
        <v>1718</v>
      </c>
      <c r="F17" s="311" t="s">
        <v>1718</v>
      </c>
      <c r="G17" s="311" t="s">
        <v>1718</v>
      </c>
      <c r="H17" s="311" t="s">
        <v>1718</v>
      </c>
    </row>
    <row r="18" spans="1:8" x14ac:dyDescent="0.25">
      <c r="A18" s="310" t="s">
        <v>1723</v>
      </c>
      <c r="B18" s="308">
        <v>45070.579654334128</v>
      </c>
      <c r="C18" s="308">
        <v>3.0283235843053902</v>
      </c>
      <c r="D18" s="308">
        <v>0.52839203850651995</v>
      </c>
      <c r="E18" s="311" t="s">
        <v>1718</v>
      </c>
      <c r="F18" s="311" t="s">
        <v>1718</v>
      </c>
      <c r="G18" s="311" t="s">
        <v>1718</v>
      </c>
      <c r="H18" s="311" t="s">
        <v>1718</v>
      </c>
    </row>
    <row r="19" spans="1:8" x14ac:dyDescent="0.25">
      <c r="A19" s="310" t="s">
        <v>1724</v>
      </c>
      <c r="B19" s="308">
        <v>46357.764227420019</v>
      </c>
      <c r="C19" s="308">
        <v>3.41919088614388</v>
      </c>
      <c r="D19" s="308">
        <v>0.52415757023381004</v>
      </c>
      <c r="E19" s="311" t="s">
        <v>1718</v>
      </c>
      <c r="F19" s="311" t="s">
        <v>1718</v>
      </c>
      <c r="G19" s="311" t="s">
        <v>1718</v>
      </c>
      <c r="H19" s="311" t="s">
        <v>1718</v>
      </c>
    </row>
    <row r="20" spans="1:8" x14ac:dyDescent="0.25">
      <c r="A20" s="310" t="s">
        <v>1725</v>
      </c>
      <c r="B20" s="308">
        <v>36302.033778109631</v>
      </c>
      <c r="C20" s="308">
        <v>2.4295382607283198</v>
      </c>
      <c r="D20" s="308">
        <v>0.36471649490099001</v>
      </c>
      <c r="E20" s="311" t="s">
        <v>1718</v>
      </c>
      <c r="F20" s="311" t="s">
        <v>1718</v>
      </c>
      <c r="G20" s="311" t="s">
        <v>1718</v>
      </c>
      <c r="H20" s="311" t="s">
        <v>1718</v>
      </c>
    </row>
    <row r="21" spans="1:8" x14ac:dyDescent="0.25">
      <c r="A21" s="312" t="s">
        <v>1726</v>
      </c>
      <c r="B21" s="308">
        <v>496191.34475228947</v>
      </c>
      <c r="C21" s="308">
        <v>55.440376544157949</v>
      </c>
      <c r="D21" s="308">
        <v>7.5655556189400004</v>
      </c>
      <c r="E21" s="311">
        <v>1515.3616266750041</v>
      </c>
      <c r="F21" s="311">
        <v>1044.8381666781022</v>
      </c>
      <c r="G21" s="311">
        <v>120.23413844415886</v>
      </c>
      <c r="H21" s="311">
        <v>1574.0871153371656</v>
      </c>
    </row>
    <row r="22" spans="1:8" x14ac:dyDescent="0.25">
      <c r="A22" s="243" t="s">
        <v>1727</v>
      </c>
      <c r="B22" s="308">
        <v>1830505.6056332772</v>
      </c>
      <c r="C22" s="308">
        <v>160.28001983992968</v>
      </c>
      <c r="D22" s="308">
        <v>137.97722792661688</v>
      </c>
      <c r="E22" s="308">
        <v>10294.630529494003</v>
      </c>
      <c r="F22" s="308">
        <v>58614.797849139453</v>
      </c>
      <c r="G22" s="308">
        <v>5723.5980346497408</v>
      </c>
      <c r="H22" s="308">
        <v>618.63077203361581</v>
      </c>
    </row>
    <row r="23" spans="1:8" x14ac:dyDescent="0.25">
      <c r="A23" s="310" t="s">
        <v>1728</v>
      </c>
      <c r="B23" s="308">
        <v>170713.69036083069</v>
      </c>
      <c r="C23" s="308">
        <v>2.0771880881664</v>
      </c>
      <c r="D23" s="308">
        <v>5.2617344805668296</v>
      </c>
      <c r="E23" s="311">
        <v>40.811932568812999</v>
      </c>
      <c r="F23" s="311">
        <v>207.24271059858924</v>
      </c>
      <c r="G23" s="311">
        <v>20.972782413204179</v>
      </c>
      <c r="H23" s="311">
        <v>7.9863698191035404</v>
      </c>
    </row>
    <row r="24" spans="1:8" x14ac:dyDescent="0.25">
      <c r="A24" s="310" t="s">
        <v>1729</v>
      </c>
      <c r="B24" s="308">
        <v>1543321.2347240872</v>
      </c>
      <c r="C24" s="308">
        <v>95.722338182973743</v>
      </c>
      <c r="D24" s="308">
        <v>108.02744179292077</v>
      </c>
      <c r="E24" s="311">
        <v>7564.0039070770663</v>
      </c>
      <c r="F24" s="311">
        <v>38851.488066997837</v>
      </c>
      <c r="G24" s="311">
        <v>3123.5335919534832</v>
      </c>
      <c r="H24" s="311">
        <v>155.69594484037685</v>
      </c>
    </row>
    <row r="25" spans="1:8" x14ac:dyDescent="0.25">
      <c r="A25" s="310" t="s">
        <v>1730</v>
      </c>
      <c r="B25" s="308">
        <v>46055.912865416671</v>
      </c>
      <c r="C25" s="308">
        <v>3.5201759225</v>
      </c>
      <c r="D25" s="308">
        <v>1.1264562951999999</v>
      </c>
      <c r="E25" s="311">
        <v>504.06504986911966</v>
      </c>
      <c r="F25" s="311">
        <v>79.731529299018959</v>
      </c>
      <c r="G25" s="311">
        <v>38.628071801561717</v>
      </c>
      <c r="H25" s="311">
        <v>59.549191471448658</v>
      </c>
    </row>
    <row r="26" spans="1:8" x14ac:dyDescent="0.25">
      <c r="A26" s="310" t="s">
        <v>1731</v>
      </c>
      <c r="B26" s="308">
        <v>38024.136018348065</v>
      </c>
      <c r="C26" s="308">
        <v>16.174692701572852</v>
      </c>
      <c r="D26" s="308">
        <v>0.73291389331867995</v>
      </c>
      <c r="E26" s="311">
        <v>564.78322714808633</v>
      </c>
      <c r="F26" s="311">
        <v>1625.6330147817607</v>
      </c>
      <c r="G26" s="311">
        <v>797.79002364334588</v>
      </c>
      <c r="H26" s="311">
        <v>168.62503652225149</v>
      </c>
    </row>
    <row r="27" spans="1:8" ht="15.75" thickBot="1" x14ac:dyDescent="0.3">
      <c r="A27" s="310" t="s">
        <v>1732</v>
      </c>
      <c r="B27" s="308">
        <v>32390.631664594664</v>
      </c>
      <c r="C27" s="308">
        <v>42.78562494471668</v>
      </c>
      <c r="D27" s="308">
        <v>22.8286814646106</v>
      </c>
      <c r="E27" s="311">
        <v>1620.9664128309175</v>
      </c>
      <c r="F27" s="311">
        <v>17850.702527462247</v>
      </c>
      <c r="G27" s="311">
        <v>1742.6735648381459</v>
      </c>
      <c r="H27" s="311">
        <v>226.77422938043526</v>
      </c>
    </row>
    <row r="28" spans="1:8" ht="15.75" thickTop="1" x14ac:dyDescent="0.25">
      <c r="A28" s="244" t="s">
        <v>1733</v>
      </c>
      <c r="B28" s="308">
        <v>586285.4434706961</v>
      </c>
      <c r="C28" s="308">
        <v>205.34813377159594</v>
      </c>
      <c r="D28" s="308">
        <v>4.1002059296026401</v>
      </c>
      <c r="E28" s="308">
        <v>908.26373148672474</v>
      </c>
      <c r="F28" s="308">
        <v>3021.6454373622296</v>
      </c>
      <c r="G28" s="308">
        <v>706.60096524296171</v>
      </c>
      <c r="H28" s="308">
        <v>527.57585355553215</v>
      </c>
    </row>
    <row r="29" spans="1:8" x14ac:dyDescent="0.25">
      <c r="A29" s="310" t="s">
        <v>1734</v>
      </c>
      <c r="B29" s="308">
        <v>227130.02298152124</v>
      </c>
      <c r="C29" s="308">
        <v>43.127051806573057</v>
      </c>
      <c r="D29" s="308">
        <v>1.1609958550767701</v>
      </c>
      <c r="E29" s="311">
        <v>490.17465541376572</v>
      </c>
      <c r="F29" s="311">
        <v>165.62633435353089</v>
      </c>
      <c r="G29" s="311">
        <v>188.2774974794886</v>
      </c>
      <c r="H29" s="311">
        <v>369.97578072655716</v>
      </c>
    </row>
    <row r="30" spans="1:8" x14ac:dyDescent="0.25">
      <c r="A30" s="310" t="s">
        <v>1735</v>
      </c>
      <c r="B30" s="308">
        <v>358897.51072027022</v>
      </c>
      <c r="C30" s="308">
        <v>162.20807697148538</v>
      </c>
      <c r="D30" s="308">
        <v>2.9373316220328798</v>
      </c>
      <c r="E30" s="311">
        <v>418.08907607295907</v>
      </c>
      <c r="F30" s="311">
        <v>2856.0191030086989</v>
      </c>
      <c r="G30" s="311">
        <v>518.3234677634731</v>
      </c>
      <c r="H30" s="311">
        <v>157.60007282897502</v>
      </c>
    </row>
    <row r="31" spans="1:8" x14ac:dyDescent="0.25">
      <c r="A31" s="310" t="s">
        <v>1736</v>
      </c>
      <c r="B31" s="308">
        <v>257.90976890459297</v>
      </c>
      <c r="C31" s="308">
        <v>1.300499353749E-2</v>
      </c>
      <c r="D31" s="308">
        <v>1.87845249299E-3</v>
      </c>
      <c r="E31" s="311" t="s">
        <v>1718</v>
      </c>
      <c r="F31" s="311" t="s">
        <v>1718</v>
      </c>
      <c r="G31" s="311" t="s">
        <v>1718</v>
      </c>
      <c r="H31" s="311" t="s">
        <v>1718</v>
      </c>
    </row>
    <row r="32" spans="1:8" x14ac:dyDescent="0.25">
      <c r="A32" s="243" t="s">
        <v>1737</v>
      </c>
      <c r="B32" s="308">
        <v>226133.22271687587</v>
      </c>
      <c r="C32" s="308">
        <v>4.1196270916394298</v>
      </c>
      <c r="D32" s="308">
        <v>2.5601844175807398</v>
      </c>
      <c r="E32" s="308">
        <v>128.24903986696705</v>
      </c>
      <c r="F32" s="308">
        <v>1403.092346692003</v>
      </c>
      <c r="G32" s="308">
        <v>241.28268231324299</v>
      </c>
      <c r="H32" s="308">
        <v>24.535279992929539</v>
      </c>
    </row>
    <row r="33" spans="1:8" x14ac:dyDescent="0.25">
      <c r="A33" s="310" t="s">
        <v>1738</v>
      </c>
      <c r="B33" s="308">
        <v>198086.65897924625</v>
      </c>
      <c r="C33" s="308">
        <v>3.6313603130694299</v>
      </c>
      <c r="D33" s="308">
        <v>1.7785747835824199</v>
      </c>
      <c r="E33" s="311">
        <v>128.24903986696705</v>
      </c>
      <c r="F33" s="311">
        <v>1403.092346692003</v>
      </c>
      <c r="G33" s="311">
        <v>241.28268231324299</v>
      </c>
      <c r="H33" s="311">
        <v>24.535279992929539</v>
      </c>
    </row>
    <row r="34" spans="1:8" x14ac:dyDescent="0.25">
      <c r="A34" s="310" t="s">
        <v>1739</v>
      </c>
      <c r="B34" s="308">
        <v>28046.5637376296</v>
      </c>
      <c r="C34" s="308">
        <v>0.48826677857</v>
      </c>
      <c r="D34" s="308">
        <v>0.78160963399831995</v>
      </c>
      <c r="E34" s="311" t="s">
        <v>1740</v>
      </c>
      <c r="F34" s="311" t="s">
        <v>1740</v>
      </c>
      <c r="G34" s="311" t="s">
        <v>1740</v>
      </c>
      <c r="H34" s="311" t="s">
        <v>1740</v>
      </c>
    </row>
    <row r="35" spans="1:8" x14ac:dyDescent="0.25">
      <c r="A35" s="313" t="s">
        <v>1741</v>
      </c>
      <c r="B35" s="308">
        <v>41114.874805169908</v>
      </c>
      <c r="C35" s="308">
        <v>11857.283753580201</v>
      </c>
      <c r="D35" s="308">
        <v>9.1870284291349996E-2</v>
      </c>
      <c r="E35" s="308">
        <v>208.89432174184356</v>
      </c>
      <c r="F35" s="308">
        <v>105.47180460606191</v>
      </c>
      <c r="G35" s="308">
        <v>355.97410702367489</v>
      </c>
      <c r="H35" s="308">
        <v>65.111291475618813</v>
      </c>
    </row>
    <row r="36" spans="1:8" x14ac:dyDescent="0.25">
      <c r="A36" s="243" t="s">
        <v>1742</v>
      </c>
      <c r="B36" s="308">
        <v>4169.7141237857086</v>
      </c>
      <c r="C36" s="308">
        <v>2828.7193306107342</v>
      </c>
      <c r="D36" s="308" t="s">
        <v>1740</v>
      </c>
      <c r="E36" s="308" t="s">
        <v>1740</v>
      </c>
      <c r="F36" s="308" t="s">
        <v>1740</v>
      </c>
      <c r="G36" s="308" t="s">
        <v>1740</v>
      </c>
      <c r="H36" s="308" t="s">
        <v>1740</v>
      </c>
    </row>
    <row r="37" spans="1:8" x14ac:dyDescent="0.25">
      <c r="A37" s="310" t="s">
        <v>1743</v>
      </c>
      <c r="B37" s="308">
        <v>4169.7141237857086</v>
      </c>
      <c r="C37" s="308">
        <v>2828.7193306107342</v>
      </c>
      <c r="D37" s="311" t="s">
        <v>1740</v>
      </c>
      <c r="E37" s="311" t="s">
        <v>1740</v>
      </c>
      <c r="F37" s="311" t="s">
        <v>1740</v>
      </c>
      <c r="G37" s="311" t="s">
        <v>1740</v>
      </c>
      <c r="H37" s="314" t="s">
        <v>1744</v>
      </c>
    </row>
    <row r="38" spans="1:8" x14ac:dyDescent="0.25">
      <c r="A38" s="310" t="s">
        <v>1745</v>
      </c>
      <c r="B38" s="308" t="s">
        <v>1718</v>
      </c>
      <c r="C38" s="308" t="s">
        <v>1718</v>
      </c>
      <c r="D38" s="311" t="s">
        <v>1740</v>
      </c>
      <c r="E38" s="311" t="s">
        <v>1740</v>
      </c>
      <c r="F38" s="311" t="s">
        <v>1740</v>
      </c>
      <c r="G38" s="311" t="s">
        <v>1740</v>
      </c>
      <c r="H38" s="311" t="s">
        <v>1740</v>
      </c>
    </row>
    <row r="39" spans="1:8" x14ac:dyDescent="0.25">
      <c r="A39" s="310" t="s">
        <v>1746</v>
      </c>
      <c r="B39" s="308" t="s">
        <v>1747</v>
      </c>
      <c r="C39" s="308" t="s">
        <v>1747</v>
      </c>
      <c r="D39" s="311" t="s">
        <v>1740</v>
      </c>
      <c r="E39" s="308" t="s">
        <v>1740</v>
      </c>
      <c r="F39" s="308" t="s">
        <v>1740</v>
      </c>
      <c r="G39" s="308" t="s">
        <v>1740</v>
      </c>
      <c r="H39" s="308" t="s">
        <v>1740</v>
      </c>
    </row>
    <row r="40" spans="1:8" x14ac:dyDescent="0.25">
      <c r="A40" s="243" t="s">
        <v>1748</v>
      </c>
      <c r="B40" s="308">
        <v>36945.160681384201</v>
      </c>
      <c r="C40" s="308">
        <v>9028.5644229694662</v>
      </c>
      <c r="D40" s="308">
        <v>9.1870284291349996E-2</v>
      </c>
      <c r="E40" s="308">
        <v>208.89432174184356</v>
      </c>
      <c r="F40" s="308">
        <v>105.47180460606191</v>
      </c>
      <c r="G40" s="308">
        <v>355.97410702367489</v>
      </c>
      <c r="H40" s="308">
        <v>65.111291475618813</v>
      </c>
    </row>
    <row r="41" spans="1:8" x14ac:dyDescent="0.25">
      <c r="A41" s="310" t="s">
        <v>1749</v>
      </c>
      <c r="B41" s="308">
        <v>11998.333379274758</v>
      </c>
      <c r="C41" s="308">
        <v>1877.1194091493796</v>
      </c>
      <c r="D41" s="308">
        <v>3.5424165198090003E-2</v>
      </c>
      <c r="E41" s="311" t="s">
        <v>1718</v>
      </c>
      <c r="F41" s="311" t="s">
        <v>1718</v>
      </c>
      <c r="G41" s="311" t="s">
        <v>1718</v>
      </c>
      <c r="H41" s="311" t="s">
        <v>1718</v>
      </c>
    </row>
    <row r="42" spans="1:8" x14ac:dyDescent="0.25">
      <c r="A42" s="310" t="s">
        <v>1750</v>
      </c>
      <c r="B42" s="308">
        <v>24946.827302109439</v>
      </c>
      <c r="C42" s="308">
        <v>7151.4450138200864</v>
      </c>
      <c r="D42" s="314" t="s">
        <v>1744</v>
      </c>
      <c r="E42" s="314" t="s">
        <v>1744</v>
      </c>
      <c r="F42" s="314" t="s">
        <v>1744</v>
      </c>
      <c r="G42" s="311" t="s">
        <v>1718</v>
      </c>
      <c r="H42" s="311" t="s">
        <v>1718</v>
      </c>
    </row>
    <row r="43" spans="1:8" x14ac:dyDescent="0.25">
      <c r="A43" s="310" t="s">
        <v>1751</v>
      </c>
      <c r="B43" s="308" t="s">
        <v>1718</v>
      </c>
      <c r="C43" s="308" t="s">
        <v>1718</v>
      </c>
      <c r="D43" s="308">
        <v>5.644611909326E-2</v>
      </c>
      <c r="E43" s="311" t="s">
        <v>1718</v>
      </c>
      <c r="F43" s="311" t="s">
        <v>1718</v>
      </c>
      <c r="G43" s="311" t="s">
        <v>1718</v>
      </c>
      <c r="H43" s="311" t="s">
        <v>1718</v>
      </c>
    </row>
    <row r="44" spans="1:8" x14ac:dyDescent="0.25">
      <c r="A44" s="310" t="s">
        <v>1752</v>
      </c>
      <c r="B44" s="308" t="s">
        <v>1747</v>
      </c>
      <c r="C44" s="308" t="s">
        <v>1747</v>
      </c>
      <c r="D44" s="308" t="s">
        <v>1747</v>
      </c>
      <c r="E44" s="308">
        <v>208.89432174184356</v>
      </c>
      <c r="F44" s="308">
        <v>105.47180460606191</v>
      </c>
      <c r="G44" s="308">
        <v>355.97410702367489</v>
      </c>
      <c r="H44" s="308">
        <v>65.111291475618813</v>
      </c>
    </row>
    <row r="45" spans="1:8" x14ac:dyDescent="0.25">
      <c r="A45" s="245" t="s">
        <v>1753</v>
      </c>
      <c r="B45" s="308" t="s">
        <v>1754</v>
      </c>
      <c r="C45" s="314" t="s">
        <v>1744</v>
      </c>
      <c r="D45" s="314" t="s">
        <v>1744</v>
      </c>
      <c r="E45" s="314" t="s">
        <v>1744</v>
      </c>
      <c r="F45" s="314" t="s">
        <v>1744</v>
      </c>
      <c r="G45" s="314" t="s">
        <v>1744</v>
      </c>
      <c r="H45" s="314" t="s">
        <v>1744</v>
      </c>
    </row>
    <row r="46" spans="1:8" x14ac:dyDescent="0.25">
      <c r="A46" s="243" t="s">
        <v>1755</v>
      </c>
      <c r="B46" s="308" t="s">
        <v>1718</v>
      </c>
      <c r="C46" s="314" t="s">
        <v>1744</v>
      </c>
      <c r="D46" s="314" t="s">
        <v>1744</v>
      </c>
      <c r="E46" s="314" t="s">
        <v>1744</v>
      </c>
      <c r="F46" s="314" t="s">
        <v>1744</v>
      </c>
      <c r="G46" s="314" t="s">
        <v>1744</v>
      </c>
      <c r="H46" s="314" t="s">
        <v>1744</v>
      </c>
    </row>
    <row r="47" spans="1:8" x14ac:dyDescent="0.25">
      <c r="A47" s="243" t="s">
        <v>1756</v>
      </c>
      <c r="B47" s="308" t="s">
        <v>1718</v>
      </c>
      <c r="C47" s="314" t="s">
        <v>1744</v>
      </c>
      <c r="D47" s="314" t="s">
        <v>1744</v>
      </c>
      <c r="E47" s="314" t="s">
        <v>1744</v>
      </c>
      <c r="F47" s="314" t="s">
        <v>1744</v>
      </c>
      <c r="G47" s="314" t="s">
        <v>1744</v>
      </c>
      <c r="H47" s="314" t="s">
        <v>1744</v>
      </c>
    </row>
    <row r="48" spans="1:8" x14ac:dyDescent="0.25">
      <c r="A48" s="309" t="s">
        <v>1757</v>
      </c>
      <c r="B48" s="308" t="s">
        <v>1754</v>
      </c>
      <c r="C48" s="314" t="s">
        <v>1744</v>
      </c>
      <c r="D48" s="314" t="s">
        <v>1744</v>
      </c>
      <c r="E48" s="314" t="s">
        <v>1744</v>
      </c>
      <c r="F48" s="314" t="s">
        <v>1744</v>
      </c>
      <c r="G48" s="314" t="s">
        <v>1744</v>
      </c>
      <c r="H48" s="314" t="s">
        <v>1744</v>
      </c>
    </row>
    <row r="49" spans="1:8" x14ac:dyDescent="0.25">
      <c r="A49" s="245" t="s">
        <v>1758</v>
      </c>
      <c r="B49" s="314" t="s">
        <v>1744</v>
      </c>
      <c r="C49" s="314" t="s">
        <v>1744</v>
      </c>
      <c r="D49" s="314" t="s">
        <v>1744</v>
      </c>
      <c r="E49" s="314" t="s">
        <v>1744</v>
      </c>
      <c r="F49" s="314" t="s">
        <v>1744</v>
      </c>
      <c r="G49" s="314" t="s">
        <v>1744</v>
      </c>
      <c r="H49" s="314" t="s">
        <v>1744</v>
      </c>
    </row>
    <row r="50" spans="1:8" x14ac:dyDescent="0.25">
      <c r="A50" s="309" t="s">
        <v>1759</v>
      </c>
      <c r="B50" s="308">
        <v>113327.83658654301</v>
      </c>
      <c r="C50" s="308">
        <v>5.2928930187330101</v>
      </c>
      <c r="D50" s="308">
        <v>3.2441550799905401</v>
      </c>
      <c r="E50" s="308">
        <v>1699.3376784668872</v>
      </c>
      <c r="F50" s="308">
        <v>130.7216571044716</v>
      </c>
      <c r="G50" s="308">
        <v>53.656498765611978</v>
      </c>
      <c r="H50" s="308" t="s">
        <v>1760</v>
      </c>
    </row>
    <row r="51" spans="1:8" x14ac:dyDescent="0.25">
      <c r="A51" s="315" t="s">
        <v>1761</v>
      </c>
      <c r="B51" s="308">
        <v>60220.980376771418</v>
      </c>
      <c r="C51" s="308" t="s">
        <v>1762</v>
      </c>
      <c r="D51" s="308">
        <v>1.8999282815821601</v>
      </c>
      <c r="E51" s="311">
        <v>237.49103519777046</v>
      </c>
      <c r="F51" s="311">
        <v>98.796270642272503</v>
      </c>
      <c r="G51" s="311">
        <v>14.819440596340881</v>
      </c>
      <c r="H51" s="311" t="s">
        <v>1760</v>
      </c>
    </row>
    <row r="52" spans="1:8" x14ac:dyDescent="0.25">
      <c r="A52" s="315" t="s">
        <v>1763</v>
      </c>
      <c r="B52" s="308">
        <v>53106.856209771599</v>
      </c>
      <c r="C52" s="308">
        <v>5.2928930187330101</v>
      </c>
      <c r="D52" s="308">
        <v>1.34422679840838</v>
      </c>
      <c r="E52" s="311">
        <v>1461.8466432691168</v>
      </c>
      <c r="F52" s="311">
        <v>31.9253864621991</v>
      </c>
      <c r="G52" s="311">
        <v>38.837058169271103</v>
      </c>
      <c r="H52" s="311" t="s">
        <v>1760</v>
      </c>
    </row>
    <row r="53" spans="1:8" x14ac:dyDescent="0.25">
      <c r="A53" s="309" t="s">
        <v>1764</v>
      </c>
      <c r="B53" s="308" t="s">
        <v>1718</v>
      </c>
      <c r="C53" s="308" t="s">
        <v>1718</v>
      </c>
      <c r="D53" s="308" t="s">
        <v>1718</v>
      </c>
      <c r="E53" s="311" t="s">
        <v>1718</v>
      </c>
      <c r="F53" s="311" t="s">
        <v>1718</v>
      </c>
      <c r="G53" s="311" t="s">
        <v>1718</v>
      </c>
      <c r="H53" s="311" t="s">
        <v>1760</v>
      </c>
    </row>
    <row r="54" spans="1:8" x14ac:dyDescent="0.25">
      <c r="A54" s="316" t="s">
        <v>1765</v>
      </c>
      <c r="B54" s="308">
        <v>230699.51036740557</v>
      </c>
      <c r="C54" s="314" t="s">
        <v>1744</v>
      </c>
      <c r="D54" s="314" t="s">
        <v>1744</v>
      </c>
      <c r="E54" s="314" t="s">
        <v>1744</v>
      </c>
      <c r="F54" s="314" t="s">
        <v>1744</v>
      </c>
      <c r="G54" s="314" t="s">
        <v>1744</v>
      </c>
      <c r="H54" s="314" t="s">
        <v>1744</v>
      </c>
    </row>
    <row r="55" spans="1:8" x14ac:dyDescent="0.25">
      <c r="A55" s="317" t="s">
        <v>1766</v>
      </c>
      <c r="B55" s="308" t="s">
        <v>1762</v>
      </c>
      <c r="C55" s="314" t="s">
        <v>1744</v>
      </c>
      <c r="D55" s="314" t="s">
        <v>1744</v>
      </c>
      <c r="E55" s="314" t="s">
        <v>1744</v>
      </c>
      <c r="F55" s="314" t="s">
        <v>1744</v>
      </c>
      <c r="G55" s="314" t="s">
        <v>1744</v>
      </c>
      <c r="H55" s="314" t="s">
        <v>1744</v>
      </c>
    </row>
    <row r="56" spans="1:8" x14ac:dyDescent="0.25">
      <c r="A56" s="318" t="s">
        <v>1767</v>
      </c>
      <c r="B56" s="311" t="s">
        <v>1740</v>
      </c>
      <c r="C56" s="314" t="s">
        <v>1744</v>
      </c>
      <c r="D56" s="314" t="s">
        <v>1744</v>
      </c>
      <c r="E56" s="314" t="s">
        <v>1744</v>
      </c>
      <c r="F56" s="314" t="s">
        <v>1744</v>
      </c>
      <c r="G56" s="314" t="s">
        <v>1744</v>
      </c>
      <c r="H56" s="314" t="s">
        <v>1744</v>
      </c>
    </row>
    <row r="57" spans="1:8" x14ac:dyDescent="0.25">
      <c r="A57" s="318" t="s">
        <v>1768</v>
      </c>
      <c r="B57" s="311" t="s">
        <v>1740</v>
      </c>
      <c r="C57" s="314" t="s">
        <v>1744</v>
      </c>
      <c r="D57" s="314" t="s">
        <v>1744</v>
      </c>
      <c r="E57" s="314" t="s">
        <v>1744</v>
      </c>
      <c r="F57" s="314" t="s">
        <v>1744</v>
      </c>
      <c r="G57" s="314" t="s">
        <v>1744</v>
      </c>
      <c r="H57" s="314" t="s">
        <v>1744</v>
      </c>
    </row>
    <row r="58" spans="1:8" x14ac:dyDescent="0.25">
      <c r="C58" s="5"/>
      <c r="D58" s="5"/>
    </row>
    <row r="59" spans="1:8" x14ac:dyDescent="0.25">
      <c r="A59" s="58" t="s">
        <v>1769</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25">
      <c r="A60" s="58" t="s">
        <v>853</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25">
      <c r="A61" s="58" t="s">
        <v>58</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25">
      <c r="A62" s="58" t="s">
        <v>1052</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25">
      <c r="A63" s="58" t="s">
        <v>334</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25">
      <c r="A64" s="58" t="s">
        <v>1050</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25">
      <c r="A65" s="58" t="s">
        <v>1770</v>
      </c>
      <c r="B65" s="59">
        <f>G374</f>
        <v>13282.915919456782</v>
      </c>
      <c r="C65" s="59">
        <f t="shared" ref="C65:D65" si="6">H374</f>
        <v>5.1948184495699996E-3</v>
      </c>
      <c r="D65" s="59">
        <f t="shared" si="6"/>
        <v>1.29867598133739</v>
      </c>
      <c r="E65" s="59"/>
      <c r="F65" s="59"/>
      <c r="G65" s="59"/>
      <c r="H65" s="59"/>
    </row>
    <row r="66" spans="1:10" ht="60" x14ac:dyDescent="0.25">
      <c r="A66" s="1" t="s">
        <v>1771</v>
      </c>
      <c r="B66" s="5"/>
      <c r="C66" s="5"/>
      <c r="D66" s="5"/>
      <c r="E66" s="5"/>
      <c r="F66" s="5"/>
      <c r="G66" s="5"/>
      <c r="H66" s="5"/>
    </row>
    <row r="67" spans="1:10" ht="15.75" thickBot="1" x14ac:dyDescent="0.3">
      <c r="B67" s="81"/>
      <c r="C67" s="81"/>
      <c r="D67" s="81"/>
      <c r="E67" s="81"/>
      <c r="F67" s="81"/>
      <c r="G67" s="81"/>
      <c r="H67" s="81"/>
    </row>
    <row r="68" spans="1:10" ht="15.75" x14ac:dyDescent="0.25">
      <c r="A68" s="405" t="s">
        <v>1772</v>
      </c>
      <c r="B68" s="406"/>
      <c r="C68" s="215"/>
      <c r="D68" s="215"/>
      <c r="E68" s="215"/>
      <c r="F68" s="215"/>
      <c r="G68" s="215"/>
      <c r="H68" s="215"/>
      <c r="I68" s="62"/>
      <c r="J68" s="57" t="s">
        <v>1700</v>
      </c>
    </row>
    <row r="69" spans="1:10" ht="15.75" x14ac:dyDescent="0.25">
      <c r="A69" s="56" t="s">
        <v>1773</v>
      </c>
      <c r="B69" s="60"/>
      <c r="C69" s="61"/>
      <c r="D69" s="61"/>
      <c r="E69" s="61"/>
      <c r="F69" s="61"/>
      <c r="G69" s="61"/>
      <c r="H69" s="61"/>
      <c r="I69" s="62"/>
      <c r="J69" s="57" t="s">
        <v>1702</v>
      </c>
    </row>
    <row r="70" spans="1:10" ht="15.75" x14ac:dyDescent="0.25">
      <c r="A70" s="56"/>
      <c r="B70" s="60"/>
      <c r="C70" s="61"/>
      <c r="D70" s="61"/>
      <c r="E70" s="61"/>
      <c r="F70" s="61"/>
      <c r="G70" s="61"/>
      <c r="H70" s="57"/>
      <c r="I70" s="62"/>
      <c r="J70" s="57" t="s">
        <v>1703</v>
      </c>
    </row>
    <row r="71" spans="1:10" x14ac:dyDescent="0.25">
      <c r="A71" s="407" t="s">
        <v>1704</v>
      </c>
      <c r="B71" s="410" t="s">
        <v>1774</v>
      </c>
      <c r="C71" s="411"/>
      <c r="D71" s="410" t="s">
        <v>1775</v>
      </c>
      <c r="E71" s="412"/>
      <c r="F71" s="413"/>
      <c r="G71" s="410" t="s">
        <v>1776</v>
      </c>
      <c r="H71" s="414"/>
      <c r="I71" s="414"/>
      <c r="J71" s="411"/>
    </row>
    <row r="72" spans="1:10" x14ac:dyDescent="0.25">
      <c r="A72" s="408"/>
      <c r="B72" s="415" t="s">
        <v>1777</v>
      </c>
      <c r="C72" s="416"/>
      <c r="D72" s="419" t="s">
        <v>1778</v>
      </c>
      <c r="E72" s="415" t="s">
        <v>1706</v>
      </c>
      <c r="F72" s="416" t="s">
        <v>1707</v>
      </c>
      <c r="G72" s="419" t="s">
        <v>1779</v>
      </c>
      <c r="H72" s="419" t="s">
        <v>1706</v>
      </c>
      <c r="I72" s="419" t="s">
        <v>1707</v>
      </c>
      <c r="J72" s="319" t="s">
        <v>1705</v>
      </c>
    </row>
    <row r="73" spans="1:10" x14ac:dyDescent="0.25">
      <c r="A73" s="408"/>
      <c r="B73" s="417"/>
      <c r="C73" s="418"/>
      <c r="D73" s="420"/>
      <c r="E73" s="417"/>
      <c r="F73" s="418"/>
      <c r="G73" s="421"/>
      <c r="H73" s="420"/>
      <c r="I73" s="420"/>
      <c r="J73" s="319" t="s">
        <v>1780</v>
      </c>
    </row>
    <row r="74" spans="1:10" ht="15.75" thickBot="1" x14ac:dyDescent="0.3">
      <c r="A74" s="409"/>
      <c r="B74" s="240" t="s">
        <v>1781</v>
      </c>
      <c r="C74" s="63" t="s">
        <v>1782</v>
      </c>
      <c r="D74" s="63" t="s">
        <v>1783</v>
      </c>
      <c r="E74" s="427" t="s">
        <v>1784</v>
      </c>
      <c r="F74" s="428"/>
      <c r="G74" s="427" t="s">
        <v>1711</v>
      </c>
      <c r="H74" s="425"/>
      <c r="I74" s="425"/>
      <c r="J74" s="426"/>
    </row>
    <row r="75" spans="1:10" ht="15.75" thickTop="1" x14ac:dyDescent="0.25">
      <c r="A75" s="320" t="s">
        <v>1785</v>
      </c>
      <c r="B75" s="321">
        <v>91119552.110468924</v>
      </c>
      <c r="C75" s="321" t="s">
        <v>1786</v>
      </c>
      <c r="D75" s="322" t="s">
        <v>1744</v>
      </c>
      <c r="E75" s="322" t="s">
        <v>1744</v>
      </c>
      <c r="F75" s="322" t="s">
        <v>1744</v>
      </c>
      <c r="G75" s="321">
        <v>5894246.3300794624</v>
      </c>
      <c r="H75" s="321">
        <v>474.07141405218891</v>
      </c>
      <c r="I75" s="321">
        <v>255.32625983564566</v>
      </c>
      <c r="J75" s="321" t="s">
        <v>1762</v>
      </c>
    </row>
    <row r="76" spans="1:10" x14ac:dyDescent="0.25">
      <c r="A76" s="323" t="s">
        <v>1787</v>
      </c>
      <c r="B76" s="321">
        <v>39518350.449221194</v>
      </c>
      <c r="C76" s="321" t="s">
        <v>1786</v>
      </c>
      <c r="D76" s="321">
        <v>62.818550609275022</v>
      </c>
      <c r="E76" s="321">
        <v>4.71081601067928</v>
      </c>
      <c r="F76" s="321">
        <v>3.6043774931421502</v>
      </c>
      <c r="G76" s="321">
        <v>2482485.4976894674</v>
      </c>
      <c r="H76" s="321">
        <v>186.16367801182585</v>
      </c>
      <c r="I76" s="321">
        <v>142.439052925277</v>
      </c>
      <c r="J76" s="321" t="s">
        <v>1740</v>
      </c>
    </row>
    <row r="77" spans="1:10" x14ac:dyDescent="0.25">
      <c r="A77" s="323" t="s">
        <v>1788</v>
      </c>
      <c r="B77" s="321">
        <v>23547856.46013758</v>
      </c>
      <c r="C77" s="321" t="s">
        <v>1786</v>
      </c>
      <c r="D77" s="321">
        <v>90.390222007608685</v>
      </c>
      <c r="E77" s="321">
        <v>1.3293847084140999</v>
      </c>
      <c r="F77" s="321">
        <v>4.0838943275543604</v>
      </c>
      <c r="G77" s="321">
        <v>2128495.9732351382</v>
      </c>
      <c r="H77" s="321">
        <v>31.304160294037182</v>
      </c>
      <c r="I77" s="321">
        <v>96.166957423620104</v>
      </c>
      <c r="J77" s="321" t="s">
        <v>1740</v>
      </c>
    </row>
    <row r="78" spans="1:10" x14ac:dyDescent="0.25">
      <c r="A78" s="323" t="s">
        <v>1789</v>
      </c>
      <c r="B78" s="321">
        <v>25079732.293968797</v>
      </c>
      <c r="C78" s="321" t="s">
        <v>1786</v>
      </c>
      <c r="D78" s="321">
        <v>50.61939699547608</v>
      </c>
      <c r="E78" s="321">
        <v>2.9025747542863098</v>
      </c>
      <c r="F78" s="321">
        <v>0.31864834210840998</v>
      </c>
      <c r="G78" s="321">
        <v>1269520.9255286683</v>
      </c>
      <c r="H78" s="321">
        <v>72.795797800732927</v>
      </c>
      <c r="I78" s="321">
        <v>7.9916151159959297</v>
      </c>
      <c r="J78" s="321" t="s">
        <v>1740</v>
      </c>
    </row>
    <row r="79" spans="1:10" x14ac:dyDescent="0.25">
      <c r="A79" s="323" t="s">
        <v>1790</v>
      </c>
      <c r="B79" s="321">
        <v>353451.33084586024</v>
      </c>
      <c r="C79" s="321" t="s">
        <v>1786</v>
      </c>
      <c r="D79" s="321">
        <v>38.884939528440349</v>
      </c>
      <c r="E79" s="321">
        <v>1.469740809049E-2</v>
      </c>
      <c r="F79" s="321">
        <v>3.6742710183873699</v>
      </c>
      <c r="G79" s="321">
        <v>13743.93362618804</v>
      </c>
      <c r="H79" s="321">
        <v>5.1948184495699996E-3</v>
      </c>
      <c r="I79" s="321">
        <v>1.29867598133739</v>
      </c>
      <c r="J79" s="321" t="s">
        <v>1762</v>
      </c>
    </row>
    <row r="80" spans="1:10" x14ac:dyDescent="0.25">
      <c r="A80" s="323" t="s">
        <v>1791</v>
      </c>
      <c r="B80" s="321" t="s">
        <v>1747</v>
      </c>
      <c r="C80" s="321" t="s">
        <v>1786</v>
      </c>
      <c r="D80" s="321" t="s">
        <v>1747</v>
      </c>
      <c r="E80" s="321" t="s">
        <v>1747</v>
      </c>
      <c r="F80" s="321" t="s">
        <v>1747</v>
      </c>
      <c r="G80" s="321" t="s">
        <v>1747</v>
      </c>
      <c r="H80" s="321" t="s">
        <v>1747</v>
      </c>
      <c r="I80" s="321" t="s">
        <v>1747</v>
      </c>
      <c r="J80" s="321" t="s">
        <v>1747</v>
      </c>
    </row>
    <row r="81" spans="1:10" x14ac:dyDescent="0.25">
      <c r="A81" s="323" t="s">
        <v>1792</v>
      </c>
      <c r="B81" s="321">
        <v>2620161.5762954974</v>
      </c>
      <c r="C81" s="321" t="s">
        <v>1786</v>
      </c>
      <c r="D81" s="321">
        <v>88.047818292785962</v>
      </c>
      <c r="E81" s="321">
        <v>70.149331548862634</v>
      </c>
      <c r="F81" s="321">
        <v>2.8356871028999802</v>
      </c>
      <c r="G81" s="322" t="s">
        <v>1744</v>
      </c>
      <c r="H81" s="321">
        <v>183.80258312714338</v>
      </c>
      <c r="I81" s="321">
        <v>7.4299583894152299</v>
      </c>
      <c r="J81" s="321" t="s">
        <v>1740</v>
      </c>
    </row>
    <row r="82" spans="1:10" x14ac:dyDescent="0.25">
      <c r="A82" s="246" t="s">
        <v>1793</v>
      </c>
      <c r="B82" s="321">
        <v>32351773.409563068</v>
      </c>
      <c r="C82" s="321" t="s">
        <v>1786</v>
      </c>
      <c r="D82" s="322" t="s">
        <v>1744</v>
      </c>
      <c r="E82" s="322" t="s">
        <v>1744</v>
      </c>
      <c r="F82" s="322" t="s">
        <v>1744</v>
      </c>
      <c r="G82" s="321">
        <v>2540094.5307982946</v>
      </c>
      <c r="H82" s="321">
        <v>37.656050059714502</v>
      </c>
      <c r="I82" s="321">
        <v>101.32241952488565</v>
      </c>
      <c r="J82" s="321" t="s">
        <v>1762</v>
      </c>
    </row>
    <row r="83" spans="1:10" x14ac:dyDescent="0.25">
      <c r="A83" s="324" t="s">
        <v>1787</v>
      </c>
      <c r="B83" s="321">
        <v>1343810.0384583769</v>
      </c>
      <c r="C83" s="321" t="s">
        <v>1786</v>
      </c>
      <c r="D83" s="321">
        <v>75.928141051021797</v>
      </c>
      <c r="E83" s="321">
        <v>0.76379847184557004</v>
      </c>
      <c r="F83" s="321">
        <v>0.35425092693756</v>
      </c>
      <c r="G83" s="321">
        <v>102032.99814584665</v>
      </c>
      <c r="H83" s="321">
        <v>1.02640005382524</v>
      </c>
      <c r="I83" s="321">
        <v>0.47604595175188003</v>
      </c>
      <c r="J83" s="321" t="s">
        <v>1740</v>
      </c>
    </row>
    <row r="84" spans="1:10" x14ac:dyDescent="0.25">
      <c r="A84" s="324" t="s">
        <v>1788</v>
      </c>
      <c r="B84" s="321">
        <v>21964918.19043801</v>
      </c>
      <c r="C84" s="321" t="s">
        <v>1786</v>
      </c>
      <c r="D84" s="321">
        <v>90.62078968100333</v>
      </c>
      <c r="E84" s="321">
        <v>0.73257570335638</v>
      </c>
      <c r="F84" s="321">
        <v>4.2890443345528002</v>
      </c>
      <c r="G84" s="321">
        <v>1990478.2316961272</v>
      </c>
      <c r="H84" s="321">
        <v>16.09096539252544</v>
      </c>
      <c r="I84" s="321">
        <v>94.208507923613965</v>
      </c>
      <c r="J84" s="321" t="s">
        <v>1740</v>
      </c>
    </row>
    <row r="85" spans="1:10" x14ac:dyDescent="0.25">
      <c r="A85" s="324" t="s">
        <v>1789</v>
      </c>
      <c r="B85" s="321">
        <v>8795000.2471165303</v>
      </c>
      <c r="C85" s="321" t="s">
        <v>1786</v>
      </c>
      <c r="D85" s="321">
        <v>50.838234302060421</v>
      </c>
      <c r="E85" s="321">
        <v>2.3338941529224702</v>
      </c>
      <c r="F85" s="321">
        <v>0.75335764658167004</v>
      </c>
      <c r="G85" s="321">
        <v>447122.28324958944</v>
      </c>
      <c r="H85" s="321">
        <v>20.526599651696909</v>
      </c>
      <c r="I85" s="321">
        <v>6.6257806878528998</v>
      </c>
      <c r="J85" s="321" t="s">
        <v>1740</v>
      </c>
    </row>
    <row r="86" spans="1:10" x14ac:dyDescent="0.25">
      <c r="A86" s="324" t="s">
        <v>1790</v>
      </c>
      <c r="B86" s="321">
        <v>52888.087323471489</v>
      </c>
      <c r="C86" s="321" t="s">
        <v>1786</v>
      </c>
      <c r="D86" s="321">
        <v>8.7168534553273496</v>
      </c>
      <c r="E86" s="321" t="s">
        <v>1794</v>
      </c>
      <c r="F86" s="321" t="s">
        <v>1794</v>
      </c>
      <c r="G86" s="321">
        <v>461.01770673125719</v>
      </c>
      <c r="H86" s="321" t="s">
        <v>1794</v>
      </c>
      <c r="I86" s="321" t="s">
        <v>1794</v>
      </c>
      <c r="J86" s="321" t="s">
        <v>1762</v>
      </c>
    </row>
    <row r="87" spans="1:10" x14ac:dyDescent="0.25">
      <c r="A87" s="324" t="s">
        <v>1791</v>
      </c>
      <c r="B87" s="321" t="s">
        <v>1747</v>
      </c>
      <c r="C87" s="321" t="s">
        <v>1786</v>
      </c>
      <c r="D87" s="321" t="s">
        <v>1747</v>
      </c>
      <c r="E87" s="321" t="s">
        <v>1747</v>
      </c>
      <c r="F87" s="321" t="s">
        <v>1747</v>
      </c>
      <c r="G87" s="321" t="s">
        <v>1747</v>
      </c>
      <c r="H87" s="321" t="s">
        <v>1747</v>
      </c>
      <c r="I87" s="321" t="s">
        <v>1747</v>
      </c>
      <c r="J87" s="321" t="s">
        <v>1747</v>
      </c>
    </row>
    <row r="88" spans="1:10" x14ac:dyDescent="0.25">
      <c r="A88" s="324" t="s">
        <v>1792</v>
      </c>
      <c r="B88" s="321">
        <v>195156.84622667928</v>
      </c>
      <c r="C88" s="321" t="s">
        <v>1786</v>
      </c>
      <c r="D88" s="321">
        <v>97.735736802039924</v>
      </c>
      <c r="E88" s="321">
        <v>6.192435418265E-2</v>
      </c>
      <c r="F88" s="321">
        <v>6.192435418265E-2</v>
      </c>
      <c r="G88" s="321">
        <v>19073.798157926904</v>
      </c>
      <c r="H88" s="321">
        <v>1.2084961666909999E-2</v>
      </c>
      <c r="I88" s="321">
        <v>1.2084961666909999E-2</v>
      </c>
      <c r="J88" s="321" t="s">
        <v>1740</v>
      </c>
    </row>
    <row r="89" spans="1:10" x14ac:dyDescent="0.25">
      <c r="A89" s="325" t="s">
        <v>1795</v>
      </c>
      <c r="B89" s="321">
        <v>29762022.261531696</v>
      </c>
      <c r="C89" s="321" t="s">
        <v>1786</v>
      </c>
      <c r="D89" s="322" t="s">
        <v>1744</v>
      </c>
      <c r="E89" s="322" t="s">
        <v>1744</v>
      </c>
      <c r="F89" s="322" t="s">
        <v>1744</v>
      </c>
      <c r="G89" s="321">
        <v>2400057.4856406469</v>
      </c>
      <c r="H89" s="321">
        <v>34.823479419570468</v>
      </c>
      <c r="I89" s="321">
        <v>100.86538569159121</v>
      </c>
      <c r="J89" s="321" t="s">
        <v>1762</v>
      </c>
    </row>
    <row r="90" spans="1:10" x14ac:dyDescent="0.25">
      <c r="A90" s="324" t="s">
        <v>1787</v>
      </c>
      <c r="B90" s="321">
        <v>1289345.7754762077</v>
      </c>
      <c r="C90" s="321" t="s">
        <v>1786</v>
      </c>
      <c r="D90" s="321">
        <v>75.981710695644367</v>
      </c>
      <c r="E90" s="321">
        <v>0.66331306705496995</v>
      </c>
      <c r="F90" s="321">
        <v>0.25283307148143003</v>
      </c>
      <c r="G90" s="321">
        <v>97966.697698884454</v>
      </c>
      <c r="H90" s="321">
        <v>0.85523990082548995</v>
      </c>
      <c r="I90" s="321">
        <v>0.32598925261525002</v>
      </c>
      <c r="J90" s="321" t="s">
        <v>1740</v>
      </c>
    </row>
    <row r="91" spans="1:10" x14ac:dyDescent="0.25">
      <c r="A91" s="324" t="s">
        <v>1788</v>
      </c>
      <c r="B91" s="321">
        <v>21878947.484241422</v>
      </c>
      <c r="C91" s="321" t="s">
        <v>1786</v>
      </c>
      <c r="D91" s="321">
        <v>90.624623010701626</v>
      </c>
      <c r="E91" s="321">
        <v>0.69812515865578995</v>
      </c>
      <c r="F91" s="321">
        <v>4.3002982540659396</v>
      </c>
      <c r="G91" s="321">
        <v>1982771.3676303178</v>
      </c>
      <c r="H91" s="321">
        <v>15.27424368365784</v>
      </c>
      <c r="I91" s="321">
        <v>94.085999667283815</v>
      </c>
      <c r="J91" s="321" t="s">
        <v>1740</v>
      </c>
    </row>
    <row r="92" spans="1:10" x14ac:dyDescent="0.25">
      <c r="A92" s="324" t="s">
        <v>1789</v>
      </c>
      <c r="B92" s="321">
        <v>6345684.0682639154</v>
      </c>
      <c r="C92" s="321" t="s">
        <v>1786</v>
      </c>
      <c r="D92" s="321">
        <v>50.248073994006518</v>
      </c>
      <c r="E92" s="321">
        <v>2.9440341927598199</v>
      </c>
      <c r="F92" s="321">
        <v>1.01506972939916</v>
      </c>
      <c r="G92" s="321">
        <v>318858.40260471357</v>
      </c>
      <c r="H92" s="321">
        <v>18.681910873420229</v>
      </c>
      <c r="I92" s="321">
        <v>6.4413118100252298</v>
      </c>
      <c r="J92" s="321" t="s">
        <v>1740</v>
      </c>
    </row>
    <row r="93" spans="1:10" x14ac:dyDescent="0.25">
      <c r="A93" s="324" t="s">
        <v>1790</v>
      </c>
      <c r="B93" s="321">
        <v>52888.087323471489</v>
      </c>
      <c r="C93" s="321" t="s">
        <v>1786</v>
      </c>
      <c r="D93" s="321">
        <v>8.7168534553273496</v>
      </c>
      <c r="E93" s="321" t="s">
        <v>1754</v>
      </c>
      <c r="F93" s="321" t="s">
        <v>1754</v>
      </c>
      <c r="G93" s="321">
        <v>461.01770673125719</v>
      </c>
      <c r="H93" s="321" t="s">
        <v>1754</v>
      </c>
      <c r="I93" s="321" t="s">
        <v>1754</v>
      </c>
      <c r="J93" s="321" t="s">
        <v>1740</v>
      </c>
    </row>
    <row r="94" spans="1:10" x14ac:dyDescent="0.25">
      <c r="A94" s="324" t="s">
        <v>1791</v>
      </c>
      <c r="B94" s="321" t="s">
        <v>1747</v>
      </c>
      <c r="C94" s="321" t="s">
        <v>1786</v>
      </c>
      <c r="D94" s="321" t="s">
        <v>1747</v>
      </c>
      <c r="E94" s="321" t="s">
        <v>1747</v>
      </c>
      <c r="F94" s="321" t="s">
        <v>1747</v>
      </c>
      <c r="G94" s="321" t="s">
        <v>1747</v>
      </c>
      <c r="H94" s="321" t="s">
        <v>1747</v>
      </c>
      <c r="I94" s="321" t="s">
        <v>1747</v>
      </c>
      <c r="J94" s="321" t="s">
        <v>1747</v>
      </c>
    </row>
    <row r="95" spans="1:10" x14ac:dyDescent="0.25">
      <c r="A95" s="324" t="s">
        <v>1792</v>
      </c>
      <c r="B95" s="321">
        <v>195156.84622667928</v>
      </c>
      <c r="C95" s="321" t="s">
        <v>1786</v>
      </c>
      <c r="D95" s="321">
        <v>97.735736802039924</v>
      </c>
      <c r="E95" s="321">
        <v>6.192435418265E-2</v>
      </c>
      <c r="F95" s="321">
        <v>6.192435418265E-2</v>
      </c>
      <c r="G95" s="321">
        <v>19073.798157926904</v>
      </c>
      <c r="H95" s="321">
        <v>1.2084961666909999E-2</v>
      </c>
      <c r="I95" s="321">
        <v>1.2084961666909999E-2</v>
      </c>
      <c r="J95" s="321" t="s">
        <v>1740</v>
      </c>
    </row>
    <row r="96" spans="1:10" x14ac:dyDescent="0.25">
      <c r="A96" s="326" t="s">
        <v>1796</v>
      </c>
      <c r="B96" s="321">
        <v>29762022.261531696</v>
      </c>
      <c r="C96" s="321" t="s">
        <v>1786</v>
      </c>
      <c r="D96" s="322" t="s">
        <v>1744</v>
      </c>
      <c r="E96" s="322" t="s">
        <v>1744</v>
      </c>
      <c r="F96" s="322" t="s">
        <v>1744</v>
      </c>
      <c r="G96" s="321">
        <v>2400057.4856406469</v>
      </c>
      <c r="H96" s="321">
        <v>34.823479419570468</v>
      </c>
      <c r="I96" s="321">
        <v>100.86538569159121</v>
      </c>
      <c r="J96" s="321" t="s">
        <v>1762</v>
      </c>
    </row>
    <row r="97" spans="1:10" x14ac:dyDescent="0.25">
      <c r="A97" s="327" t="s">
        <v>1797</v>
      </c>
      <c r="B97" s="328">
        <v>1289345.7754762077</v>
      </c>
      <c r="C97" s="321" t="s">
        <v>1786</v>
      </c>
      <c r="D97" s="321">
        <v>75.981710695644367</v>
      </c>
      <c r="E97" s="321">
        <v>0.66331306705496995</v>
      </c>
      <c r="F97" s="321">
        <v>0.25283307148143003</v>
      </c>
      <c r="G97" s="328">
        <v>97966.697698884454</v>
      </c>
      <c r="H97" s="328">
        <v>0.85523990082548995</v>
      </c>
      <c r="I97" s="328">
        <v>0.32598925261525002</v>
      </c>
      <c r="J97" s="328" t="s">
        <v>1740</v>
      </c>
    </row>
    <row r="98" spans="1:10" x14ac:dyDescent="0.25">
      <c r="A98" s="327" t="s">
        <v>1798</v>
      </c>
      <c r="B98" s="328">
        <v>21878947.484241422</v>
      </c>
      <c r="C98" s="321" t="s">
        <v>1786</v>
      </c>
      <c r="D98" s="321">
        <v>90.624623010701626</v>
      </c>
      <c r="E98" s="321">
        <v>0.69812515865578995</v>
      </c>
      <c r="F98" s="321">
        <v>4.3002982540659396</v>
      </c>
      <c r="G98" s="328">
        <v>1982771.3676303178</v>
      </c>
      <c r="H98" s="328">
        <v>15.27424368365784</v>
      </c>
      <c r="I98" s="328">
        <v>94.085999667283815</v>
      </c>
      <c r="J98" s="328" t="s">
        <v>1740</v>
      </c>
    </row>
    <row r="99" spans="1:10" x14ac:dyDescent="0.25">
      <c r="A99" s="327" t="s">
        <v>1799</v>
      </c>
      <c r="B99" s="328">
        <v>6345684.0682639154</v>
      </c>
      <c r="C99" s="321" t="s">
        <v>1786</v>
      </c>
      <c r="D99" s="321">
        <v>50.248073994006518</v>
      </c>
      <c r="E99" s="321">
        <v>2.9440341927598199</v>
      </c>
      <c r="F99" s="321">
        <v>1.01506972939916</v>
      </c>
      <c r="G99" s="328">
        <v>318858.40260471357</v>
      </c>
      <c r="H99" s="328">
        <v>18.681910873420229</v>
      </c>
      <c r="I99" s="328">
        <v>6.4413118100252298</v>
      </c>
      <c r="J99" s="328" t="s">
        <v>1740</v>
      </c>
    </row>
    <row r="100" spans="1:10" x14ac:dyDescent="0.25">
      <c r="A100" s="327" t="s">
        <v>1800</v>
      </c>
      <c r="B100" s="328">
        <v>52888.087323471489</v>
      </c>
      <c r="C100" s="321" t="s">
        <v>1786</v>
      </c>
      <c r="D100" s="321">
        <v>8.7168534553273496</v>
      </c>
      <c r="E100" s="321" t="s">
        <v>1740</v>
      </c>
      <c r="F100" s="321" t="s">
        <v>1740</v>
      </c>
      <c r="G100" s="328">
        <v>461.01770673125719</v>
      </c>
      <c r="H100" s="328" t="s">
        <v>1740</v>
      </c>
      <c r="I100" s="328" t="s">
        <v>1740</v>
      </c>
      <c r="J100" s="328" t="s">
        <v>1740</v>
      </c>
    </row>
    <row r="101" spans="1:10" x14ac:dyDescent="0.25">
      <c r="A101" s="327" t="s">
        <v>1801</v>
      </c>
      <c r="B101" s="328" t="s">
        <v>1747</v>
      </c>
      <c r="C101" s="321" t="s">
        <v>1786</v>
      </c>
      <c r="D101" s="321" t="s">
        <v>1747</v>
      </c>
      <c r="E101" s="321" t="s">
        <v>1747</v>
      </c>
      <c r="F101" s="321" t="s">
        <v>1747</v>
      </c>
      <c r="G101" s="328" t="s">
        <v>1747</v>
      </c>
      <c r="H101" s="328" t="s">
        <v>1747</v>
      </c>
      <c r="I101" s="328" t="s">
        <v>1747</v>
      </c>
      <c r="J101" s="328" t="s">
        <v>1747</v>
      </c>
    </row>
    <row r="102" spans="1:10" x14ac:dyDescent="0.25">
      <c r="A102" s="327" t="s">
        <v>719</v>
      </c>
      <c r="B102" s="328">
        <v>195156.84622667928</v>
      </c>
      <c r="C102" s="321" t="s">
        <v>1786</v>
      </c>
      <c r="D102" s="321">
        <v>97.735736802039924</v>
      </c>
      <c r="E102" s="321">
        <v>6.192435418265E-2</v>
      </c>
      <c r="F102" s="321">
        <v>6.192435418265E-2</v>
      </c>
      <c r="G102" s="328">
        <v>19073.798157926904</v>
      </c>
      <c r="H102" s="328">
        <v>1.2084961666909999E-2</v>
      </c>
      <c r="I102" s="328">
        <v>1.2084961666909999E-2</v>
      </c>
      <c r="J102" s="328" t="s">
        <v>1740</v>
      </c>
    </row>
    <row r="103" spans="1:10" x14ac:dyDescent="0.25">
      <c r="A103" s="326" t="s">
        <v>1802</v>
      </c>
      <c r="B103" s="321" t="s">
        <v>1803</v>
      </c>
      <c r="C103" s="321" t="s">
        <v>1786</v>
      </c>
      <c r="D103" s="322" t="s">
        <v>1744</v>
      </c>
      <c r="E103" s="322" t="s">
        <v>1744</v>
      </c>
      <c r="F103" s="322" t="s">
        <v>1744</v>
      </c>
      <c r="G103" s="321" t="s">
        <v>1803</v>
      </c>
      <c r="H103" s="321" t="s">
        <v>1804</v>
      </c>
      <c r="I103" s="321" t="s">
        <v>1804</v>
      </c>
      <c r="J103" s="321" t="s">
        <v>1762</v>
      </c>
    </row>
    <row r="104" spans="1:10" x14ac:dyDescent="0.25">
      <c r="A104" s="327" t="s">
        <v>1797</v>
      </c>
      <c r="B104" s="328" t="s">
        <v>1718</v>
      </c>
      <c r="C104" s="321" t="s">
        <v>1786</v>
      </c>
      <c r="D104" s="321" t="s">
        <v>1754</v>
      </c>
      <c r="E104" s="321" t="s">
        <v>1718</v>
      </c>
      <c r="F104" s="321" t="s">
        <v>1718</v>
      </c>
      <c r="G104" s="328" t="s">
        <v>1718</v>
      </c>
      <c r="H104" s="328" t="s">
        <v>1718</v>
      </c>
      <c r="I104" s="328" t="s">
        <v>1718</v>
      </c>
      <c r="J104" s="328" t="s">
        <v>1740</v>
      </c>
    </row>
    <row r="105" spans="1:10" x14ac:dyDescent="0.25">
      <c r="A105" s="327" t="s">
        <v>1798</v>
      </c>
      <c r="B105" s="328" t="s">
        <v>1718</v>
      </c>
      <c r="C105" s="321" t="s">
        <v>1786</v>
      </c>
      <c r="D105" s="321" t="s">
        <v>1754</v>
      </c>
      <c r="E105" s="321" t="s">
        <v>1718</v>
      </c>
      <c r="F105" s="321" t="s">
        <v>1718</v>
      </c>
      <c r="G105" s="328" t="s">
        <v>1718</v>
      </c>
      <c r="H105" s="328" t="s">
        <v>1718</v>
      </c>
      <c r="I105" s="328" t="s">
        <v>1718</v>
      </c>
      <c r="J105" s="328" t="s">
        <v>1740</v>
      </c>
    </row>
    <row r="106" spans="1:10" x14ac:dyDescent="0.25">
      <c r="A106" s="327" t="s">
        <v>1799</v>
      </c>
      <c r="B106" s="328" t="s">
        <v>1718</v>
      </c>
      <c r="C106" s="321" t="s">
        <v>1786</v>
      </c>
      <c r="D106" s="321" t="s">
        <v>1754</v>
      </c>
      <c r="E106" s="321" t="s">
        <v>1718</v>
      </c>
      <c r="F106" s="321" t="s">
        <v>1718</v>
      </c>
      <c r="G106" s="328" t="s">
        <v>1718</v>
      </c>
      <c r="H106" s="328" t="s">
        <v>1718</v>
      </c>
      <c r="I106" s="328" t="s">
        <v>1718</v>
      </c>
      <c r="J106" s="328" t="s">
        <v>1740</v>
      </c>
    </row>
    <row r="107" spans="1:10" x14ac:dyDescent="0.25">
      <c r="A107" s="327" t="s">
        <v>1800</v>
      </c>
      <c r="B107" s="328" t="s">
        <v>1718</v>
      </c>
      <c r="C107" s="321" t="s">
        <v>1786</v>
      </c>
      <c r="D107" s="321" t="s">
        <v>1754</v>
      </c>
      <c r="E107" s="321" t="s">
        <v>1718</v>
      </c>
      <c r="F107" s="321" t="s">
        <v>1718</v>
      </c>
      <c r="G107" s="328" t="s">
        <v>1718</v>
      </c>
      <c r="H107" s="328" t="s">
        <v>1718</v>
      </c>
      <c r="I107" s="328" t="s">
        <v>1718</v>
      </c>
      <c r="J107" s="328" t="s">
        <v>1740</v>
      </c>
    </row>
    <row r="108" spans="1:10" x14ac:dyDescent="0.25">
      <c r="A108" s="327" t="s">
        <v>1801</v>
      </c>
      <c r="B108" s="328" t="s">
        <v>1747</v>
      </c>
      <c r="C108" s="321" t="s">
        <v>1786</v>
      </c>
      <c r="D108" s="321" t="s">
        <v>1747</v>
      </c>
      <c r="E108" s="321" t="s">
        <v>1747</v>
      </c>
      <c r="F108" s="321" t="s">
        <v>1747</v>
      </c>
      <c r="G108" s="328" t="s">
        <v>1747</v>
      </c>
      <c r="H108" s="328" t="s">
        <v>1747</v>
      </c>
      <c r="I108" s="328" t="s">
        <v>1747</v>
      </c>
      <c r="J108" s="328" t="s">
        <v>1747</v>
      </c>
    </row>
    <row r="109" spans="1:10" x14ac:dyDescent="0.25">
      <c r="A109" s="327" t="s">
        <v>719</v>
      </c>
      <c r="B109" s="328" t="s">
        <v>1718</v>
      </c>
      <c r="C109" s="321" t="s">
        <v>1786</v>
      </c>
      <c r="D109" s="321" t="s">
        <v>1754</v>
      </c>
      <c r="E109" s="321" t="s">
        <v>1718</v>
      </c>
      <c r="F109" s="321" t="s">
        <v>1718</v>
      </c>
      <c r="G109" s="328" t="s">
        <v>1718</v>
      </c>
      <c r="H109" s="328" t="s">
        <v>1718</v>
      </c>
      <c r="I109" s="328" t="s">
        <v>1718</v>
      </c>
      <c r="J109" s="328" t="s">
        <v>1740</v>
      </c>
    </row>
    <row r="110" spans="1:10" x14ac:dyDescent="0.25">
      <c r="A110" s="326" t="s">
        <v>1805</v>
      </c>
      <c r="B110" s="321" t="s">
        <v>1803</v>
      </c>
      <c r="C110" s="321" t="s">
        <v>1786</v>
      </c>
      <c r="D110" s="322" t="s">
        <v>1744</v>
      </c>
      <c r="E110" s="322" t="s">
        <v>1744</v>
      </c>
      <c r="F110" s="322" t="s">
        <v>1744</v>
      </c>
      <c r="G110" s="321" t="s">
        <v>1804</v>
      </c>
      <c r="H110" s="321" t="s">
        <v>1803</v>
      </c>
      <c r="I110" s="321" t="s">
        <v>1804</v>
      </c>
      <c r="J110" s="321" t="s">
        <v>1762</v>
      </c>
    </row>
    <row r="111" spans="1:10" x14ac:dyDescent="0.25">
      <c r="A111" s="327" t="s">
        <v>1797</v>
      </c>
      <c r="B111" s="328" t="s">
        <v>1718</v>
      </c>
      <c r="C111" s="321" t="s">
        <v>1786</v>
      </c>
      <c r="D111" s="321" t="s">
        <v>1754</v>
      </c>
      <c r="E111" s="321" t="s">
        <v>1718</v>
      </c>
      <c r="F111" s="321" t="s">
        <v>1718</v>
      </c>
      <c r="G111" s="328" t="s">
        <v>1718</v>
      </c>
      <c r="H111" s="328" t="s">
        <v>1718</v>
      </c>
      <c r="I111" s="328" t="s">
        <v>1718</v>
      </c>
      <c r="J111" s="328" t="s">
        <v>1740</v>
      </c>
    </row>
    <row r="112" spans="1:10" x14ac:dyDescent="0.25">
      <c r="A112" s="327" t="s">
        <v>1798</v>
      </c>
      <c r="B112" s="328" t="s">
        <v>1718</v>
      </c>
      <c r="C112" s="321" t="s">
        <v>1786</v>
      </c>
      <c r="D112" s="321" t="s">
        <v>1754</v>
      </c>
      <c r="E112" s="321" t="s">
        <v>1718</v>
      </c>
      <c r="F112" s="321" t="s">
        <v>1718</v>
      </c>
      <c r="G112" s="328" t="s">
        <v>1718</v>
      </c>
      <c r="H112" s="328" t="s">
        <v>1718</v>
      </c>
      <c r="I112" s="328" t="s">
        <v>1718</v>
      </c>
      <c r="J112" s="328" t="s">
        <v>1740</v>
      </c>
    </row>
    <row r="113" spans="1:10" x14ac:dyDescent="0.25">
      <c r="A113" s="327" t="s">
        <v>1799</v>
      </c>
      <c r="B113" s="328" t="s">
        <v>1718</v>
      </c>
      <c r="C113" s="321" t="s">
        <v>1786</v>
      </c>
      <c r="D113" s="321" t="s">
        <v>1754</v>
      </c>
      <c r="E113" s="321" t="s">
        <v>1718</v>
      </c>
      <c r="F113" s="321" t="s">
        <v>1718</v>
      </c>
      <c r="G113" s="328" t="s">
        <v>1718</v>
      </c>
      <c r="H113" s="328" t="s">
        <v>1718</v>
      </c>
      <c r="I113" s="328" t="s">
        <v>1718</v>
      </c>
      <c r="J113" s="328" t="s">
        <v>1740</v>
      </c>
    </row>
    <row r="114" spans="1:10" x14ac:dyDescent="0.25">
      <c r="A114" s="327" t="s">
        <v>1800</v>
      </c>
      <c r="B114" s="328" t="s">
        <v>1718</v>
      </c>
      <c r="C114" s="321" t="s">
        <v>1786</v>
      </c>
      <c r="D114" s="321" t="s">
        <v>1754</v>
      </c>
      <c r="E114" s="321" t="s">
        <v>1718</v>
      </c>
      <c r="F114" s="321" t="s">
        <v>1718</v>
      </c>
      <c r="G114" s="328" t="s">
        <v>1718</v>
      </c>
      <c r="H114" s="328" t="s">
        <v>1718</v>
      </c>
      <c r="I114" s="328" t="s">
        <v>1718</v>
      </c>
      <c r="J114" s="328" t="s">
        <v>1740</v>
      </c>
    </row>
    <row r="115" spans="1:10" x14ac:dyDescent="0.25">
      <c r="A115" s="327" t="s">
        <v>1801</v>
      </c>
      <c r="B115" s="328" t="s">
        <v>1747</v>
      </c>
      <c r="C115" s="321" t="s">
        <v>1786</v>
      </c>
      <c r="D115" s="321" t="s">
        <v>1747</v>
      </c>
      <c r="E115" s="321" t="s">
        <v>1747</v>
      </c>
      <c r="F115" s="321" t="s">
        <v>1747</v>
      </c>
      <c r="G115" s="328" t="s">
        <v>1747</v>
      </c>
      <c r="H115" s="328" t="s">
        <v>1747</v>
      </c>
      <c r="I115" s="328" t="s">
        <v>1747</v>
      </c>
      <c r="J115" s="328" t="s">
        <v>1747</v>
      </c>
    </row>
    <row r="116" spans="1:10" x14ac:dyDescent="0.25">
      <c r="A116" s="327" t="s">
        <v>719</v>
      </c>
      <c r="B116" s="328" t="s">
        <v>1718</v>
      </c>
      <c r="C116" s="321" t="s">
        <v>1786</v>
      </c>
      <c r="D116" s="321" t="s">
        <v>1754</v>
      </c>
      <c r="E116" s="321" t="s">
        <v>1718</v>
      </c>
      <c r="F116" s="321" t="s">
        <v>1718</v>
      </c>
      <c r="G116" s="328" t="s">
        <v>1718</v>
      </c>
      <c r="H116" s="328" t="s">
        <v>1718</v>
      </c>
      <c r="I116" s="328" t="s">
        <v>1718</v>
      </c>
      <c r="J116" s="328" t="s">
        <v>1740</v>
      </c>
    </row>
    <row r="117" spans="1:10" x14ac:dyDescent="0.25">
      <c r="A117" s="329" t="s">
        <v>1716</v>
      </c>
      <c r="B117" s="321">
        <v>1778687.0543379753</v>
      </c>
      <c r="C117" s="321" t="s">
        <v>1786</v>
      </c>
      <c r="D117" s="322" t="s">
        <v>1744</v>
      </c>
      <c r="E117" s="322" t="s">
        <v>1744</v>
      </c>
      <c r="F117" s="322" t="s">
        <v>1744</v>
      </c>
      <c r="G117" s="321">
        <v>94253.062008181601</v>
      </c>
      <c r="H117" s="321">
        <v>1.46027512323081</v>
      </c>
      <c r="I117" s="321">
        <v>0.26593010197444999</v>
      </c>
      <c r="J117" s="321" t="s">
        <v>1762</v>
      </c>
    </row>
    <row r="118" spans="1:10" x14ac:dyDescent="0.25">
      <c r="A118" s="324" t="s">
        <v>1787</v>
      </c>
      <c r="B118" s="328">
        <v>49045.406851392239</v>
      </c>
      <c r="C118" s="321" t="s">
        <v>1786</v>
      </c>
      <c r="D118" s="321">
        <v>74.659973794071973</v>
      </c>
      <c r="E118" s="321">
        <v>3.1426139568948201</v>
      </c>
      <c r="F118" s="321">
        <v>2.75514054391506</v>
      </c>
      <c r="G118" s="328">
        <v>3661.7287902445428</v>
      </c>
      <c r="H118" s="328">
        <v>0.15413078009277001</v>
      </c>
      <c r="I118" s="328">
        <v>0.13512698890908001</v>
      </c>
      <c r="J118" s="328" t="s">
        <v>1740</v>
      </c>
    </row>
    <row r="119" spans="1:10" x14ac:dyDescent="0.25">
      <c r="A119" s="324" t="s">
        <v>1788</v>
      </c>
      <c r="B119" s="328">
        <v>397.21842434588893</v>
      </c>
      <c r="C119" s="321" t="s">
        <v>1786</v>
      </c>
      <c r="D119" s="321">
        <v>89.645233903118736</v>
      </c>
      <c r="E119" s="321">
        <v>9.5000000000102105</v>
      </c>
      <c r="F119" s="321">
        <v>1.4249999999927201</v>
      </c>
      <c r="G119" s="328">
        <v>35.608738561115487</v>
      </c>
      <c r="H119" s="328">
        <v>3.77357503129E-3</v>
      </c>
      <c r="I119" s="328">
        <v>5.6603625469000001E-4</v>
      </c>
      <c r="J119" s="328" t="s">
        <v>1740</v>
      </c>
    </row>
    <row r="120" spans="1:10" x14ac:dyDescent="0.25">
      <c r="A120" s="324" t="s">
        <v>1789</v>
      </c>
      <c r="B120" s="328">
        <v>1729244.4290622373</v>
      </c>
      <c r="C120" s="321" t="s">
        <v>1786</v>
      </c>
      <c r="D120" s="321">
        <v>52.367220594999381</v>
      </c>
      <c r="E120" s="321">
        <v>0.75314440585650999</v>
      </c>
      <c r="F120" s="321">
        <v>7.5314440585649997E-2</v>
      </c>
      <c r="G120" s="328">
        <v>90555.724479375946</v>
      </c>
      <c r="H120" s="328">
        <v>1.30237076810675</v>
      </c>
      <c r="I120" s="328">
        <v>0.13023707681068</v>
      </c>
      <c r="J120" s="328" t="s">
        <v>1740</v>
      </c>
    </row>
    <row r="121" spans="1:10" x14ac:dyDescent="0.25">
      <c r="A121" s="324" t="s">
        <v>1790</v>
      </c>
      <c r="B121" s="328" t="s">
        <v>1747</v>
      </c>
      <c r="C121" s="321" t="s">
        <v>1786</v>
      </c>
      <c r="D121" s="321" t="s">
        <v>1747</v>
      </c>
      <c r="E121" s="321" t="s">
        <v>1747</v>
      </c>
      <c r="F121" s="321" t="s">
        <v>1747</v>
      </c>
      <c r="G121" s="328" t="s">
        <v>1747</v>
      </c>
      <c r="H121" s="328" t="s">
        <v>1747</v>
      </c>
      <c r="I121" s="328" t="s">
        <v>1747</v>
      </c>
      <c r="J121" s="328" t="s">
        <v>1747</v>
      </c>
    </row>
    <row r="122" spans="1:10" x14ac:dyDescent="0.25">
      <c r="A122" s="324" t="s">
        <v>1791</v>
      </c>
      <c r="B122" s="328" t="s">
        <v>1747</v>
      </c>
      <c r="C122" s="321" t="s">
        <v>1786</v>
      </c>
      <c r="D122" s="321" t="s">
        <v>1747</v>
      </c>
      <c r="E122" s="321" t="s">
        <v>1747</v>
      </c>
      <c r="F122" s="321" t="s">
        <v>1747</v>
      </c>
      <c r="G122" s="328" t="s">
        <v>1747</v>
      </c>
      <c r="H122" s="328" t="s">
        <v>1747</v>
      </c>
      <c r="I122" s="328" t="s">
        <v>1747</v>
      </c>
      <c r="J122" s="328" t="s">
        <v>1747</v>
      </c>
    </row>
    <row r="123" spans="1:10" x14ac:dyDescent="0.25">
      <c r="A123" s="324" t="s">
        <v>1792</v>
      </c>
      <c r="B123" s="328" t="s">
        <v>1718</v>
      </c>
      <c r="C123" s="321" t="s">
        <v>1786</v>
      </c>
      <c r="D123" s="321" t="s">
        <v>1754</v>
      </c>
      <c r="E123" s="321" t="s">
        <v>1718</v>
      </c>
      <c r="F123" s="321" t="s">
        <v>1718</v>
      </c>
      <c r="G123" s="328" t="s">
        <v>1718</v>
      </c>
      <c r="H123" s="328" t="s">
        <v>1718</v>
      </c>
      <c r="I123" s="328" t="s">
        <v>1718</v>
      </c>
      <c r="J123" s="328" t="s">
        <v>1740</v>
      </c>
    </row>
    <row r="124" spans="1:10" x14ac:dyDescent="0.25">
      <c r="A124" s="330" t="s">
        <v>1806</v>
      </c>
      <c r="B124" s="321">
        <v>811064.09369339747</v>
      </c>
      <c r="C124" s="321" t="s">
        <v>1786</v>
      </c>
      <c r="D124" s="322" t="s">
        <v>1744</v>
      </c>
      <c r="E124" s="322" t="s">
        <v>1744</v>
      </c>
      <c r="F124" s="322" t="s">
        <v>1744</v>
      </c>
      <c r="G124" s="321">
        <v>45783.983149465937</v>
      </c>
      <c r="H124" s="321">
        <v>1.37229551691322</v>
      </c>
      <c r="I124" s="321">
        <v>0.19110373131999001</v>
      </c>
      <c r="J124" s="321" t="s">
        <v>1762</v>
      </c>
    </row>
    <row r="125" spans="1:10" x14ac:dyDescent="0.25">
      <c r="A125" s="323" t="s">
        <v>1787</v>
      </c>
      <c r="B125" s="321">
        <v>5418.8561307769987</v>
      </c>
      <c r="C125" s="321" t="s">
        <v>1786</v>
      </c>
      <c r="D125" s="321">
        <v>74.659973794071973</v>
      </c>
      <c r="E125" s="321">
        <v>3.14261395689392</v>
      </c>
      <c r="F125" s="321">
        <v>2.7551405439157199</v>
      </c>
      <c r="G125" s="321">
        <v>404.57165671765699</v>
      </c>
      <c r="H125" s="321">
        <v>1.7029372906979999E-2</v>
      </c>
      <c r="I125" s="321">
        <v>1.492971022755E-2</v>
      </c>
      <c r="J125" s="321" t="s">
        <v>1740</v>
      </c>
    </row>
    <row r="126" spans="1:10" x14ac:dyDescent="0.25">
      <c r="A126" s="323" t="s">
        <v>1788</v>
      </c>
      <c r="B126" s="321">
        <v>85573.487772242661</v>
      </c>
      <c r="C126" s="321" t="s">
        <v>1786</v>
      </c>
      <c r="D126" s="321">
        <v>89.645233903118736</v>
      </c>
      <c r="E126" s="321">
        <v>9.5000000000000604</v>
      </c>
      <c r="F126" s="321">
        <v>1.42500000000005</v>
      </c>
      <c r="G126" s="321">
        <v>7671.2553272483647</v>
      </c>
      <c r="H126" s="321">
        <v>0.81294813383631004</v>
      </c>
      <c r="I126" s="321">
        <v>0.12194222007545</v>
      </c>
      <c r="J126" s="321" t="s">
        <v>1740</v>
      </c>
    </row>
    <row r="127" spans="1:10" x14ac:dyDescent="0.25">
      <c r="A127" s="323" t="s">
        <v>1789</v>
      </c>
      <c r="B127" s="321">
        <v>720071.7497903778</v>
      </c>
      <c r="C127" s="321" t="s">
        <v>1786</v>
      </c>
      <c r="D127" s="321">
        <v>52.367220594999388</v>
      </c>
      <c r="E127" s="321">
        <v>0.75314440585650999</v>
      </c>
      <c r="F127" s="321">
        <v>7.5314440585649997E-2</v>
      </c>
      <c r="G127" s="321">
        <v>37708.156165499917</v>
      </c>
      <c r="H127" s="321">
        <v>0.54231801016992998</v>
      </c>
      <c r="I127" s="321">
        <v>5.4231801016990003E-2</v>
      </c>
      <c r="J127" s="321" t="s">
        <v>1740</v>
      </c>
    </row>
    <row r="128" spans="1:10" x14ac:dyDescent="0.25">
      <c r="A128" s="323" t="s">
        <v>1790</v>
      </c>
      <c r="B128" s="321" t="s">
        <v>1747</v>
      </c>
      <c r="C128" s="321" t="s">
        <v>1786</v>
      </c>
      <c r="D128" s="321" t="s">
        <v>1747</v>
      </c>
      <c r="E128" s="321" t="s">
        <v>1747</v>
      </c>
      <c r="F128" s="321" t="s">
        <v>1747</v>
      </c>
      <c r="G128" s="321" t="s">
        <v>1747</v>
      </c>
      <c r="H128" s="321" t="s">
        <v>1747</v>
      </c>
      <c r="I128" s="321" t="s">
        <v>1747</v>
      </c>
      <c r="J128" s="321" t="s">
        <v>1747</v>
      </c>
    </row>
    <row r="129" spans="1:10" x14ac:dyDescent="0.25">
      <c r="A129" s="323" t="s">
        <v>1791</v>
      </c>
      <c r="B129" s="321" t="s">
        <v>1747</v>
      </c>
      <c r="C129" s="321" t="s">
        <v>1786</v>
      </c>
      <c r="D129" s="321" t="s">
        <v>1747</v>
      </c>
      <c r="E129" s="321" t="s">
        <v>1747</v>
      </c>
      <c r="F129" s="321" t="s">
        <v>1747</v>
      </c>
      <c r="G129" s="321" t="s">
        <v>1747</v>
      </c>
      <c r="H129" s="321" t="s">
        <v>1747</v>
      </c>
      <c r="I129" s="321" t="s">
        <v>1747</v>
      </c>
      <c r="J129" s="321" t="s">
        <v>1747</v>
      </c>
    </row>
    <row r="130" spans="1:10" x14ac:dyDescent="0.25">
      <c r="A130" s="323" t="s">
        <v>1792</v>
      </c>
      <c r="B130" s="321" t="s">
        <v>1718</v>
      </c>
      <c r="C130" s="321" t="s">
        <v>1786</v>
      </c>
      <c r="D130" s="321" t="s">
        <v>1754</v>
      </c>
      <c r="E130" s="321" t="s">
        <v>1718</v>
      </c>
      <c r="F130" s="321" t="s">
        <v>1718</v>
      </c>
      <c r="G130" s="321" t="s">
        <v>1718</v>
      </c>
      <c r="H130" s="321" t="s">
        <v>1718</v>
      </c>
      <c r="I130" s="321" t="s">
        <v>1718</v>
      </c>
      <c r="J130" s="321" t="s">
        <v>1740</v>
      </c>
    </row>
    <row r="131" spans="1:10" x14ac:dyDescent="0.25">
      <c r="A131" s="326" t="s">
        <v>1807</v>
      </c>
      <c r="B131" s="321">
        <v>811064.09369339747</v>
      </c>
      <c r="C131" s="321" t="s">
        <v>1786</v>
      </c>
      <c r="D131" s="322" t="s">
        <v>1744</v>
      </c>
      <c r="E131" s="322" t="s">
        <v>1744</v>
      </c>
      <c r="F131" s="322" t="s">
        <v>1744</v>
      </c>
      <c r="G131" s="321">
        <v>45783.983149465937</v>
      </c>
      <c r="H131" s="321">
        <v>1.37229551691322</v>
      </c>
      <c r="I131" s="321">
        <v>0.19110373131999001</v>
      </c>
      <c r="J131" s="321" t="s">
        <v>1762</v>
      </c>
    </row>
    <row r="132" spans="1:10" x14ac:dyDescent="0.25">
      <c r="A132" s="327" t="s">
        <v>1797</v>
      </c>
      <c r="B132" s="328">
        <v>5418.8561307769987</v>
      </c>
      <c r="C132" s="321" t="s">
        <v>1786</v>
      </c>
      <c r="D132" s="321">
        <v>74.659973794071973</v>
      </c>
      <c r="E132" s="321">
        <v>3.14261395689392</v>
      </c>
      <c r="F132" s="321">
        <v>2.7551405439157199</v>
      </c>
      <c r="G132" s="328">
        <v>404.57165671765699</v>
      </c>
      <c r="H132" s="328">
        <v>1.7029372906979999E-2</v>
      </c>
      <c r="I132" s="328">
        <v>1.492971022755E-2</v>
      </c>
      <c r="J132" s="328" t="s">
        <v>1740</v>
      </c>
    </row>
    <row r="133" spans="1:10" x14ac:dyDescent="0.25">
      <c r="A133" s="327" t="s">
        <v>1798</v>
      </c>
      <c r="B133" s="328">
        <v>85573.487772242661</v>
      </c>
      <c r="C133" s="321" t="s">
        <v>1786</v>
      </c>
      <c r="D133" s="321">
        <v>89.645233903118736</v>
      </c>
      <c r="E133" s="321">
        <v>9.5000000000000604</v>
      </c>
      <c r="F133" s="321">
        <v>1.42500000000005</v>
      </c>
      <c r="G133" s="328">
        <v>7671.2553272483647</v>
      </c>
      <c r="H133" s="328">
        <v>0.81294813383631004</v>
      </c>
      <c r="I133" s="328">
        <v>0.12194222007545</v>
      </c>
      <c r="J133" s="328" t="s">
        <v>1740</v>
      </c>
    </row>
    <row r="134" spans="1:10" x14ac:dyDescent="0.25">
      <c r="A134" s="327" t="s">
        <v>1799</v>
      </c>
      <c r="B134" s="328">
        <v>720071.7497903778</v>
      </c>
      <c r="C134" s="321" t="s">
        <v>1786</v>
      </c>
      <c r="D134" s="321">
        <v>52.367220594999388</v>
      </c>
      <c r="E134" s="321">
        <v>0.75314440585650999</v>
      </c>
      <c r="F134" s="321">
        <v>7.5314440585649997E-2</v>
      </c>
      <c r="G134" s="328">
        <v>37708.156165499917</v>
      </c>
      <c r="H134" s="328">
        <v>0.54231801016992998</v>
      </c>
      <c r="I134" s="328">
        <v>5.4231801016990003E-2</v>
      </c>
      <c r="J134" s="328" t="s">
        <v>1740</v>
      </c>
    </row>
    <row r="135" spans="1:10" x14ac:dyDescent="0.25">
      <c r="A135" s="327" t="s">
        <v>1800</v>
      </c>
      <c r="B135" s="328" t="s">
        <v>1747</v>
      </c>
      <c r="C135" s="321" t="s">
        <v>1786</v>
      </c>
      <c r="D135" s="321" t="s">
        <v>1747</v>
      </c>
      <c r="E135" s="321" t="s">
        <v>1747</v>
      </c>
      <c r="F135" s="321" t="s">
        <v>1747</v>
      </c>
      <c r="G135" s="328" t="s">
        <v>1747</v>
      </c>
      <c r="H135" s="328" t="s">
        <v>1747</v>
      </c>
      <c r="I135" s="328" t="s">
        <v>1747</v>
      </c>
      <c r="J135" s="328" t="s">
        <v>1747</v>
      </c>
    </row>
    <row r="136" spans="1:10" x14ac:dyDescent="0.25">
      <c r="A136" s="327" t="s">
        <v>1801</v>
      </c>
      <c r="B136" s="328" t="s">
        <v>1747</v>
      </c>
      <c r="C136" s="321" t="s">
        <v>1786</v>
      </c>
      <c r="D136" s="321" t="s">
        <v>1747</v>
      </c>
      <c r="E136" s="321" t="s">
        <v>1747</v>
      </c>
      <c r="F136" s="321" t="s">
        <v>1747</v>
      </c>
      <c r="G136" s="328" t="s">
        <v>1747</v>
      </c>
      <c r="H136" s="328" t="s">
        <v>1747</v>
      </c>
      <c r="I136" s="328" t="s">
        <v>1747</v>
      </c>
      <c r="J136" s="328" t="s">
        <v>1747</v>
      </c>
    </row>
    <row r="137" spans="1:10" x14ac:dyDescent="0.25">
      <c r="A137" s="327" t="s">
        <v>719</v>
      </c>
      <c r="B137" s="328" t="s">
        <v>1718</v>
      </c>
      <c r="C137" s="321" t="s">
        <v>1786</v>
      </c>
      <c r="D137" s="321" t="s">
        <v>1754</v>
      </c>
      <c r="E137" s="321" t="s">
        <v>1718</v>
      </c>
      <c r="F137" s="321" t="s">
        <v>1718</v>
      </c>
      <c r="G137" s="328" t="s">
        <v>1718</v>
      </c>
      <c r="H137" s="328" t="s">
        <v>1718</v>
      </c>
      <c r="I137" s="328" t="s">
        <v>1718</v>
      </c>
      <c r="J137" s="328" t="s">
        <v>1740</v>
      </c>
    </row>
    <row r="138" spans="1:10" x14ac:dyDescent="0.25">
      <c r="A138" s="326" t="s">
        <v>1808</v>
      </c>
      <c r="B138" s="321" t="s">
        <v>1804</v>
      </c>
      <c r="C138" s="321" t="s">
        <v>1786</v>
      </c>
      <c r="D138" s="322" t="s">
        <v>1744</v>
      </c>
      <c r="E138" s="322" t="s">
        <v>1744</v>
      </c>
      <c r="F138" s="322" t="s">
        <v>1744</v>
      </c>
      <c r="G138" s="321" t="s">
        <v>1804</v>
      </c>
      <c r="H138" s="321" t="s">
        <v>1804</v>
      </c>
      <c r="I138" s="321" t="s">
        <v>1804</v>
      </c>
      <c r="J138" s="321" t="s">
        <v>1762</v>
      </c>
    </row>
    <row r="139" spans="1:10" x14ac:dyDescent="0.25">
      <c r="A139" s="327" t="s">
        <v>1797</v>
      </c>
      <c r="B139" s="328" t="s">
        <v>1718</v>
      </c>
      <c r="C139" s="321" t="s">
        <v>1786</v>
      </c>
      <c r="D139" s="321" t="s">
        <v>1754</v>
      </c>
      <c r="E139" s="321" t="s">
        <v>1718</v>
      </c>
      <c r="F139" s="321" t="s">
        <v>1718</v>
      </c>
      <c r="G139" s="328" t="s">
        <v>1718</v>
      </c>
      <c r="H139" s="328" t="s">
        <v>1718</v>
      </c>
      <c r="I139" s="328" t="s">
        <v>1718</v>
      </c>
      <c r="J139" s="328" t="s">
        <v>1740</v>
      </c>
    </row>
    <row r="140" spans="1:10" x14ac:dyDescent="0.25">
      <c r="A140" s="327" t="s">
        <v>1798</v>
      </c>
      <c r="B140" s="328" t="s">
        <v>1718</v>
      </c>
      <c r="C140" s="321" t="s">
        <v>1786</v>
      </c>
      <c r="D140" s="321" t="s">
        <v>1754</v>
      </c>
      <c r="E140" s="321" t="s">
        <v>1718</v>
      </c>
      <c r="F140" s="321" t="s">
        <v>1718</v>
      </c>
      <c r="G140" s="328" t="s">
        <v>1718</v>
      </c>
      <c r="H140" s="328" t="s">
        <v>1718</v>
      </c>
      <c r="I140" s="328" t="s">
        <v>1718</v>
      </c>
      <c r="J140" s="328" t="s">
        <v>1740</v>
      </c>
    </row>
    <row r="141" spans="1:10" x14ac:dyDescent="0.25">
      <c r="A141" s="327" t="s">
        <v>1799</v>
      </c>
      <c r="B141" s="328" t="s">
        <v>1718</v>
      </c>
      <c r="C141" s="321" t="s">
        <v>1786</v>
      </c>
      <c r="D141" s="321" t="s">
        <v>1754</v>
      </c>
      <c r="E141" s="321" t="s">
        <v>1718</v>
      </c>
      <c r="F141" s="321" t="s">
        <v>1718</v>
      </c>
      <c r="G141" s="328" t="s">
        <v>1718</v>
      </c>
      <c r="H141" s="328" t="s">
        <v>1718</v>
      </c>
      <c r="I141" s="328" t="s">
        <v>1718</v>
      </c>
      <c r="J141" s="328" t="s">
        <v>1740</v>
      </c>
    </row>
    <row r="142" spans="1:10" x14ac:dyDescent="0.25">
      <c r="A142" s="327" t="s">
        <v>1800</v>
      </c>
      <c r="B142" s="328" t="s">
        <v>1747</v>
      </c>
      <c r="C142" s="321" t="s">
        <v>1786</v>
      </c>
      <c r="D142" s="321" t="s">
        <v>1747</v>
      </c>
      <c r="E142" s="321" t="s">
        <v>1747</v>
      </c>
      <c r="F142" s="321" t="s">
        <v>1747</v>
      </c>
      <c r="G142" s="328" t="s">
        <v>1747</v>
      </c>
      <c r="H142" s="328" t="s">
        <v>1747</v>
      </c>
      <c r="I142" s="328" t="s">
        <v>1747</v>
      </c>
      <c r="J142" s="328" t="s">
        <v>1747</v>
      </c>
    </row>
    <row r="143" spans="1:10" x14ac:dyDescent="0.25">
      <c r="A143" s="327" t="s">
        <v>1801</v>
      </c>
      <c r="B143" s="328" t="s">
        <v>1747</v>
      </c>
      <c r="C143" s="321" t="s">
        <v>1786</v>
      </c>
      <c r="D143" s="321" t="s">
        <v>1747</v>
      </c>
      <c r="E143" s="321" t="s">
        <v>1747</v>
      </c>
      <c r="F143" s="321" t="s">
        <v>1747</v>
      </c>
      <c r="G143" s="328" t="s">
        <v>1747</v>
      </c>
      <c r="H143" s="328" t="s">
        <v>1747</v>
      </c>
      <c r="I143" s="328" t="s">
        <v>1747</v>
      </c>
      <c r="J143" s="328" t="s">
        <v>1747</v>
      </c>
    </row>
    <row r="144" spans="1:10" x14ac:dyDescent="0.25">
      <c r="A144" s="327" t="s">
        <v>719</v>
      </c>
      <c r="B144" s="328" t="s">
        <v>1718</v>
      </c>
      <c r="C144" s="321" t="s">
        <v>1786</v>
      </c>
      <c r="D144" s="321" t="s">
        <v>1754</v>
      </c>
      <c r="E144" s="321" t="s">
        <v>1718</v>
      </c>
      <c r="F144" s="321" t="s">
        <v>1718</v>
      </c>
      <c r="G144" s="328" t="s">
        <v>1718</v>
      </c>
      <c r="H144" s="328" t="s">
        <v>1718</v>
      </c>
      <c r="I144" s="328" t="s">
        <v>1718</v>
      </c>
      <c r="J144" s="328" t="s">
        <v>1740</v>
      </c>
    </row>
    <row r="145" spans="1:10" x14ac:dyDescent="0.25">
      <c r="A145" s="326" t="s">
        <v>1809</v>
      </c>
      <c r="B145" s="321" t="s">
        <v>1804</v>
      </c>
      <c r="C145" s="321" t="s">
        <v>1786</v>
      </c>
      <c r="D145" s="322" t="s">
        <v>1744</v>
      </c>
      <c r="E145" s="322" t="s">
        <v>1744</v>
      </c>
      <c r="F145" s="322" t="s">
        <v>1744</v>
      </c>
      <c r="G145" s="321" t="s">
        <v>1804</v>
      </c>
      <c r="H145" s="321" t="s">
        <v>1804</v>
      </c>
      <c r="I145" s="321" t="s">
        <v>1804</v>
      </c>
      <c r="J145" s="321" t="s">
        <v>1762</v>
      </c>
    </row>
    <row r="146" spans="1:10" x14ac:dyDescent="0.25">
      <c r="A146" s="327" t="s">
        <v>1797</v>
      </c>
      <c r="B146" s="328" t="s">
        <v>1718</v>
      </c>
      <c r="C146" s="321" t="s">
        <v>1786</v>
      </c>
      <c r="D146" s="321" t="s">
        <v>1754</v>
      </c>
      <c r="E146" s="321" t="s">
        <v>1718</v>
      </c>
      <c r="F146" s="321" t="s">
        <v>1718</v>
      </c>
      <c r="G146" s="328" t="s">
        <v>1718</v>
      </c>
      <c r="H146" s="328" t="s">
        <v>1718</v>
      </c>
      <c r="I146" s="328" t="s">
        <v>1718</v>
      </c>
      <c r="J146" s="328" t="s">
        <v>1740</v>
      </c>
    </row>
    <row r="147" spans="1:10" x14ac:dyDescent="0.25">
      <c r="A147" s="327" t="s">
        <v>1798</v>
      </c>
      <c r="B147" s="328" t="s">
        <v>1718</v>
      </c>
      <c r="C147" s="321" t="s">
        <v>1786</v>
      </c>
      <c r="D147" s="321" t="s">
        <v>1754</v>
      </c>
      <c r="E147" s="321" t="s">
        <v>1718</v>
      </c>
      <c r="F147" s="321" t="s">
        <v>1718</v>
      </c>
      <c r="G147" s="328" t="s">
        <v>1718</v>
      </c>
      <c r="H147" s="328" t="s">
        <v>1718</v>
      </c>
      <c r="I147" s="328" t="s">
        <v>1718</v>
      </c>
      <c r="J147" s="328" t="s">
        <v>1740</v>
      </c>
    </row>
    <row r="148" spans="1:10" x14ac:dyDescent="0.25">
      <c r="A148" s="327" t="s">
        <v>1799</v>
      </c>
      <c r="B148" s="328" t="s">
        <v>1718</v>
      </c>
      <c r="C148" s="321" t="s">
        <v>1786</v>
      </c>
      <c r="D148" s="321" t="s">
        <v>1754</v>
      </c>
      <c r="E148" s="321" t="s">
        <v>1718</v>
      </c>
      <c r="F148" s="321" t="s">
        <v>1718</v>
      </c>
      <c r="G148" s="328" t="s">
        <v>1718</v>
      </c>
      <c r="H148" s="328" t="s">
        <v>1718</v>
      </c>
      <c r="I148" s="328" t="s">
        <v>1718</v>
      </c>
      <c r="J148" s="328" t="s">
        <v>1740</v>
      </c>
    </row>
    <row r="149" spans="1:10" x14ac:dyDescent="0.25">
      <c r="A149" s="327" t="s">
        <v>1800</v>
      </c>
      <c r="B149" s="328" t="s">
        <v>1747</v>
      </c>
      <c r="C149" s="321" t="s">
        <v>1786</v>
      </c>
      <c r="D149" s="321" t="s">
        <v>1747</v>
      </c>
      <c r="E149" s="321" t="s">
        <v>1747</v>
      </c>
      <c r="F149" s="321" t="s">
        <v>1747</v>
      </c>
      <c r="G149" s="328" t="s">
        <v>1747</v>
      </c>
      <c r="H149" s="328" t="s">
        <v>1747</v>
      </c>
      <c r="I149" s="328" t="s">
        <v>1747</v>
      </c>
      <c r="J149" s="328" t="s">
        <v>1747</v>
      </c>
    </row>
    <row r="150" spans="1:10" x14ac:dyDescent="0.25">
      <c r="A150" s="327" t="s">
        <v>1801</v>
      </c>
      <c r="B150" s="328" t="s">
        <v>1747</v>
      </c>
      <c r="C150" s="321" t="s">
        <v>1786</v>
      </c>
      <c r="D150" s="321" t="s">
        <v>1747</v>
      </c>
      <c r="E150" s="321" t="s">
        <v>1747</v>
      </c>
      <c r="F150" s="321" t="s">
        <v>1747</v>
      </c>
      <c r="G150" s="328" t="s">
        <v>1747</v>
      </c>
      <c r="H150" s="328" t="s">
        <v>1747</v>
      </c>
      <c r="I150" s="328" t="s">
        <v>1747</v>
      </c>
      <c r="J150" s="328" t="s">
        <v>1747</v>
      </c>
    </row>
    <row r="151" spans="1:10" x14ac:dyDescent="0.25">
      <c r="A151" s="327" t="s">
        <v>719</v>
      </c>
      <c r="B151" s="328" t="s">
        <v>1718</v>
      </c>
      <c r="C151" s="321" t="s">
        <v>1786</v>
      </c>
      <c r="D151" s="321" t="s">
        <v>1754</v>
      </c>
      <c r="E151" s="321" t="s">
        <v>1718</v>
      </c>
      <c r="F151" s="321" t="s">
        <v>1718</v>
      </c>
      <c r="G151" s="328" t="s">
        <v>1718</v>
      </c>
      <c r="H151" s="328" t="s">
        <v>1718</v>
      </c>
      <c r="I151" s="328" t="s">
        <v>1718</v>
      </c>
      <c r="J151" s="328" t="s">
        <v>1740</v>
      </c>
    </row>
    <row r="152" spans="1:10" x14ac:dyDescent="0.25">
      <c r="A152" s="331" t="s">
        <v>1810</v>
      </c>
      <c r="B152" s="321">
        <v>12857095.578220105</v>
      </c>
      <c r="C152" s="321" t="s">
        <v>1786</v>
      </c>
      <c r="D152" s="322" t="s">
        <v>1744</v>
      </c>
      <c r="E152" s="322" t="s">
        <v>1744</v>
      </c>
      <c r="F152" s="322" t="s">
        <v>1744</v>
      </c>
      <c r="G152" s="321">
        <v>711227.52746031829</v>
      </c>
      <c r="H152" s="321">
        <v>66.667583289309391</v>
      </c>
      <c r="I152" s="321">
        <v>9.3662220369597406</v>
      </c>
      <c r="J152" s="321" t="s">
        <v>1762</v>
      </c>
    </row>
    <row r="153" spans="1:10" x14ac:dyDescent="0.25">
      <c r="A153" s="332" t="s">
        <v>1787</v>
      </c>
      <c r="B153" s="321">
        <v>3289687.0402968642</v>
      </c>
      <c r="C153" s="321" t="s">
        <v>1786</v>
      </c>
      <c r="D153" s="321">
        <v>74.659973794071988</v>
      </c>
      <c r="E153" s="321">
        <v>2.5953153081467302</v>
      </c>
      <c r="F153" s="321">
        <v>0.48384345490726</v>
      </c>
      <c r="G153" s="321">
        <v>245607.94821926212</v>
      </c>
      <c r="H153" s="321">
        <v>8.5377751346943498</v>
      </c>
      <c r="I153" s="321">
        <v>1.5916935431408601</v>
      </c>
      <c r="J153" s="321" t="s">
        <v>1740</v>
      </c>
    </row>
    <row r="154" spans="1:10" x14ac:dyDescent="0.25">
      <c r="A154" s="332" t="s">
        <v>1788</v>
      </c>
      <c r="B154" s="321">
        <v>1227490.5647916261</v>
      </c>
      <c r="C154" s="321" t="s">
        <v>1786</v>
      </c>
      <c r="D154" s="321">
        <v>89.645233903118751</v>
      </c>
      <c r="E154" s="321">
        <v>9.5</v>
      </c>
      <c r="F154" s="321">
        <v>1.4249999999999901</v>
      </c>
      <c r="G154" s="321">
        <v>110038.67879461666</v>
      </c>
      <c r="H154" s="321">
        <v>11.66116036552045</v>
      </c>
      <c r="I154" s="321">
        <v>1.7491740548280601</v>
      </c>
      <c r="J154" s="321" t="s">
        <v>1740</v>
      </c>
    </row>
    <row r="155" spans="1:10" x14ac:dyDescent="0.25">
      <c r="A155" s="332" t="s">
        <v>1789</v>
      </c>
      <c r="B155" s="321">
        <v>6790142.6962574841</v>
      </c>
      <c r="C155" s="321" t="s">
        <v>1786</v>
      </c>
      <c r="D155" s="321">
        <v>52.367220594999381</v>
      </c>
      <c r="E155" s="321">
        <v>0.75314440585650999</v>
      </c>
      <c r="F155" s="321">
        <v>7.5314440585649997E-2</v>
      </c>
      <c r="G155" s="321">
        <v>355580.90044643951</v>
      </c>
      <c r="H155" s="321">
        <v>5.1139579866537304</v>
      </c>
      <c r="I155" s="321">
        <v>0.51139579866536999</v>
      </c>
      <c r="J155" s="321" t="s">
        <v>1740</v>
      </c>
    </row>
    <row r="156" spans="1:10" x14ac:dyDescent="0.25">
      <c r="A156" s="332" t="s">
        <v>1811</v>
      </c>
      <c r="B156" s="321" t="s">
        <v>1747</v>
      </c>
      <c r="C156" s="321" t="s">
        <v>1786</v>
      </c>
      <c r="D156" s="321" t="s">
        <v>1747</v>
      </c>
      <c r="E156" s="321" t="s">
        <v>1747</v>
      </c>
      <c r="F156" s="321" t="s">
        <v>1747</v>
      </c>
      <c r="G156" s="321" t="s">
        <v>1747</v>
      </c>
      <c r="H156" s="321" t="s">
        <v>1747</v>
      </c>
      <c r="I156" s="321" t="s">
        <v>1747</v>
      </c>
      <c r="J156" s="321" t="s">
        <v>1747</v>
      </c>
    </row>
    <row r="157" spans="1:10" x14ac:dyDescent="0.25">
      <c r="A157" s="332" t="s">
        <v>1812</v>
      </c>
      <c r="B157" s="321" t="s">
        <v>1747</v>
      </c>
      <c r="C157" s="321" t="s">
        <v>1786</v>
      </c>
      <c r="D157" s="321" t="s">
        <v>1747</v>
      </c>
      <c r="E157" s="321" t="s">
        <v>1747</v>
      </c>
      <c r="F157" s="321" t="s">
        <v>1747</v>
      </c>
      <c r="G157" s="321" t="s">
        <v>1747</v>
      </c>
      <c r="H157" s="321" t="s">
        <v>1747</v>
      </c>
      <c r="I157" s="321" t="s">
        <v>1747</v>
      </c>
      <c r="J157" s="321" t="s">
        <v>1747</v>
      </c>
    </row>
    <row r="158" spans="1:10" x14ac:dyDescent="0.25">
      <c r="A158" s="332" t="s">
        <v>1813</v>
      </c>
      <c r="B158" s="321">
        <v>1549775.2768741304</v>
      </c>
      <c r="C158" s="321" t="s">
        <v>1786</v>
      </c>
      <c r="D158" s="321">
        <v>88.686898265961545</v>
      </c>
      <c r="E158" s="321">
        <v>26.684313796676729</v>
      </c>
      <c r="F158" s="321">
        <v>3.55790850622357</v>
      </c>
      <c r="G158" s="321">
        <v>137444.76231523839</v>
      </c>
      <c r="H158" s="321">
        <v>41.354689802440859</v>
      </c>
      <c r="I158" s="321">
        <v>5.5139586403254501</v>
      </c>
      <c r="J158" s="321" t="s">
        <v>1740</v>
      </c>
    </row>
    <row r="159" spans="1:10" x14ac:dyDescent="0.25">
      <c r="A159" s="333" t="s">
        <v>1720</v>
      </c>
      <c r="B159" s="321">
        <v>281318.6741082315</v>
      </c>
      <c r="C159" s="321" t="s">
        <v>1786</v>
      </c>
      <c r="D159" s="322" t="s">
        <v>1744</v>
      </c>
      <c r="E159" s="322" t="s">
        <v>1744</v>
      </c>
      <c r="F159" s="322" t="s">
        <v>1744</v>
      </c>
      <c r="G159" s="321">
        <v>14978.572362155866</v>
      </c>
      <c r="H159" s="321">
        <v>0.23835740177008</v>
      </c>
      <c r="I159" s="321">
        <v>5.0815371746130003E-2</v>
      </c>
      <c r="J159" s="321" t="s">
        <v>1762</v>
      </c>
    </row>
    <row r="160" spans="1:10" x14ac:dyDescent="0.25">
      <c r="A160" s="332" t="s">
        <v>1787</v>
      </c>
      <c r="B160" s="328">
        <v>11051.541643286968</v>
      </c>
      <c r="C160" s="321" t="s">
        <v>1786</v>
      </c>
      <c r="D160" s="321">
        <v>74.659973794071973</v>
      </c>
      <c r="E160" s="321">
        <v>3.1426139568950102</v>
      </c>
      <c r="F160" s="321">
        <v>2.7551405439145502</v>
      </c>
      <c r="G160" s="328">
        <v>825.10780947190017</v>
      </c>
      <c r="H160" s="328">
        <v>3.4730729013399998E-2</v>
      </c>
      <c r="I160" s="328">
        <v>3.044855045418E-2</v>
      </c>
      <c r="J160" s="328" t="s">
        <v>1740</v>
      </c>
    </row>
    <row r="161" spans="1:10" x14ac:dyDescent="0.25">
      <c r="A161" s="332" t="s">
        <v>1788</v>
      </c>
      <c r="B161" s="328">
        <v>8.7452974385318907</v>
      </c>
      <c r="C161" s="321" t="s">
        <v>1786</v>
      </c>
      <c r="D161" s="321">
        <v>89.645233903119134</v>
      </c>
      <c r="E161" s="321">
        <v>9.5000000004513296</v>
      </c>
      <c r="F161" s="321">
        <v>1.4250000000105301</v>
      </c>
      <c r="G161" s="328">
        <v>0.78397423442953995</v>
      </c>
      <c r="H161" s="328">
        <v>8.3080325669999998E-5</v>
      </c>
      <c r="I161" s="328">
        <v>1.246204885E-5</v>
      </c>
      <c r="J161" s="328" t="s">
        <v>1740</v>
      </c>
    </row>
    <row r="162" spans="1:10" x14ac:dyDescent="0.25">
      <c r="A162" s="332" t="s">
        <v>1789</v>
      </c>
      <c r="B162" s="328">
        <v>270258.38716750598</v>
      </c>
      <c r="C162" s="321" t="s">
        <v>1786</v>
      </c>
      <c r="D162" s="321">
        <v>52.367220594999388</v>
      </c>
      <c r="E162" s="321">
        <v>0.75314440585650999</v>
      </c>
      <c r="F162" s="321">
        <v>7.5314440585649997E-2</v>
      </c>
      <c r="G162" s="328">
        <v>14152.680578449537</v>
      </c>
      <c r="H162" s="328">
        <v>0.20354359243101</v>
      </c>
      <c r="I162" s="328">
        <v>2.0354359243100001E-2</v>
      </c>
      <c r="J162" s="328" t="s">
        <v>1740</v>
      </c>
    </row>
    <row r="163" spans="1:10" x14ac:dyDescent="0.25">
      <c r="A163" s="332" t="s">
        <v>1811</v>
      </c>
      <c r="B163" s="328" t="s">
        <v>1747</v>
      </c>
      <c r="C163" s="321" t="s">
        <v>1786</v>
      </c>
      <c r="D163" s="321" t="s">
        <v>1747</v>
      </c>
      <c r="E163" s="321" t="s">
        <v>1747</v>
      </c>
      <c r="F163" s="321" t="s">
        <v>1747</v>
      </c>
      <c r="G163" s="328" t="s">
        <v>1747</v>
      </c>
      <c r="H163" s="328" t="s">
        <v>1747</v>
      </c>
      <c r="I163" s="328" t="s">
        <v>1747</v>
      </c>
      <c r="J163" s="328" t="s">
        <v>1747</v>
      </c>
    </row>
    <row r="164" spans="1:10" x14ac:dyDescent="0.25">
      <c r="A164" s="332" t="s">
        <v>1812</v>
      </c>
      <c r="B164" s="328" t="s">
        <v>1747</v>
      </c>
      <c r="C164" s="321" t="s">
        <v>1786</v>
      </c>
      <c r="D164" s="321" t="s">
        <v>1747</v>
      </c>
      <c r="E164" s="321" t="s">
        <v>1747</v>
      </c>
      <c r="F164" s="321" t="s">
        <v>1747</v>
      </c>
      <c r="G164" s="328" t="s">
        <v>1747</v>
      </c>
      <c r="H164" s="328" t="s">
        <v>1747</v>
      </c>
      <c r="I164" s="328" t="s">
        <v>1747</v>
      </c>
      <c r="J164" s="328" t="s">
        <v>1747</v>
      </c>
    </row>
    <row r="165" spans="1:10" x14ac:dyDescent="0.25">
      <c r="A165" s="332" t="s">
        <v>1813</v>
      </c>
      <c r="B165" s="328" t="s">
        <v>1718</v>
      </c>
      <c r="C165" s="321" t="s">
        <v>1786</v>
      </c>
      <c r="D165" s="321" t="s">
        <v>1754</v>
      </c>
      <c r="E165" s="321" t="s">
        <v>1718</v>
      </c>
      <c r="F165" s="321" t="s">
        <v>1718</v>
      </c>
      <c r="G165" s="328" t="s">
        <v>1718</v>
      </c>
      <c r="H165" s="328" t="s">
        <v>1718</v>
      </c>
      <c r="I165" s="328" t="s">
        <v>1718</v>
      </c>
      <c r="J165" s="328" t="s">
        <v>1740</v>
      </c>
    </row>
    <row r="166" spans="1:10" x14ac:dyDescent="0.25">
      <c r="A166" s="333" t="s">
        <v>1721</v>
      </c>
      <c r="B166" s="321">
        <v>80551.220863386668</v>
      </c>
      <c r="C166" s="321" t="s">
        <v>1786</v>
      </c>
      <c r="D166" s="322" t="s">
        <v>1744</v>
      </c>
      <c r="E166" s="322" t="s">
        <v>1744</v>
      </c>
      <c r="F166" s="322" t="s">
        <v>1744</v>
      </c>
      <c r="G166" s="321">
        <v>5057.2748720254449</v>
      </c>
      <c r="H166" s="321">
        <v>0.25516926930848</v>
      </c>
      <c r="I166" s="321">
        <v>3.8004328346280002E-2</v>
      </c>
      <c r="J166" s="321" t="s">
        <v>1762</v>
      </c>
    </row>
    <row r="167" spans="1:10" x14ac:dyDescent="0.25">
      <c r="A167" s="332" t="s">
        <v>1787</v>
      </c>
      <c r="B167" s="328">
        <v>832.8845414672511</v>
      </c>
      <c r="C167" s="321" t="s">
        <v>1786</v>
      </c>
      <c r="D167" s="321">
        <v>74.659973794071973</v>
      </c>
      <c r="E167" s="321">
        <v>3.1426139568985101</v>
      </c>
      <c r="F167" s="321">
        <v>2.75514054391923</v>
      </c>
      <c r="G167" s="328">
        <v>62.18313803943262</v>
      </c>
      <c r="H167" s="328">
        <v>2.6174345845000001E-3</v>
      </c>
      <c r="I167" s="328">
        <v>2.2947139686E-3</v>
      </c>
      <c r="J167" s="328" t="s">
        <v>1740</v>
      </c>
    </row>
    <row r="168" spans="1:10" x14ac:dyDescent="0.25">
      <c r="A168" s="332" t="s">
        <v>1788</v>
      </c>
      <c r="B168" s="328">
        <v>22009.328221657259</v>
      </c>
      <c r="C168" s="321" t="s">
        <v>1786</v>
      </c>
      <c r="D168" s="321">
        <v>89.645233903118736</v>
      </c>
      <c r="E168" s="321">
        <v>9.4999999999998206</v>
      </c>
      <c r="F168" s="321">
        <v>1.4249999999999301</v>
      </c>
      <c r="G168" s="328">
        <v>1973.0313764809773</v>
      </c>
      <c r="H168" s="328">
        <v>0.20908861810574</v>
      </c>
      <c r="I168" s="328">
        <v>3.1363292715859997E-2</v>
      </c>
      <c r="J168" s="328" t="s">
        <v>1740</v>
      </c>
    </row>
    <row r="169" spans="1:10" x14ac:dyDescent="0.25">
      <c r="A169" s="332" t="s">
        <v>1789</v>
      </c>
      <c r="B169" s="328">
        <v>57709.008100262159</v>
      </c>
      <c r="C169" s="321" t="s">
        <v>1786</v>
      </c>
      <c r="D169" s="321">
        <v>52.367220594999388</v>
      </c>
      <c r="E169" s="321">
        <v>0.7531444058565</v>
      </c>
      <c r="F169" s="321">
        <v>7.5314440585579998E-2</v>
      </c>
      <c r="G169" s="328">
        <v>3022.060357505035</v>
      </c>
      <c r="H169" s="328">
        <v>4.346321661824E-2</v>
      </c>
      <c r="I169" s="328">
        <v>4.3463216618200001E-3</v>
      </c>
      <c r="J169" s="328" t="s">
        <v>1740</v>
      </c>
    </row>
    <row r="170" spans="1:10" x14ac:dyDescent="0.25">
      <c r="A170" s="332" t="s">
        <v>1811</v>
      </c>
      <c r="B170" s="328" t="s">
        <v>1747</v>
      </c>
      <c r="C170" s="321" t="s">
        <v>1786</v>
      </c>
      <c r="D170" s="321" t="s">
        <v>1747</v>
      </c>
      <c r="E170" s="321" t="s">
        <v>1747</v>
      </c>
      <c r="F170" s="321" t="s">
        <v>1747</v>
      </c>
      <c r="G170" s="328" t="s">
        <v>1747</v>
      </c>
      <c r="H170" s="328" t="s">
        <v>1747</v>
      </c>
      <c r="I170" s="328" t="s">
        <v>1747</v>
      </c>
      <c r="J170" s="328" t="s">
        <v>1747</v>
      </c>
    </row>
    <row r="171" spans="1:10" x14ac:dyDescent="0.25">
      <c r="A171" s="332" t="s">
        <v>1812</v>
      </c>
      <c r="B171" s="328" t="s">
        <v>1747</v>
      </c>
      <c r="C171" s="321" t="s">
        <v>1786</v>
      </c>
      <c r="D171" s="321" t="s">
        <v>1747</v>
      </c>
      <c r="E171" s="321" t="s">
        <v>1747</v>
      </c>
      <c r="F171" s="321" t="s">
        <v>1747</v>
      </c>
      <c r="G171" s="328" t="s">
        <v>1747</v>
      </c>
      <c r="H171" s="328" t="s">
        <v>1747</v>
      </c>
      <c r="I171" s="328" t="s">
        <v>1747</v>
      </c>
      <c r="J171" s="328" t="s">
        <v>1747</v>
      </c>
    </row>
    <row r="172" spans="1:10" x14ac:dyDescent="0.25">
      <c r="A172" s="332" t="s">
        <v>1813</v>
      </c>
      <c r="B172" s="328" t="s">
        <v>1718</v>
      </c>
      <c r="C172" s="321" t="s">
        <v>1786</v>
      </c>
      <c r="D172" s="321" t="s">
        <v>1754</v>
      </c>
      <c r="E172" s="321" t="s">
        <v>1718</v>
      </c>
      <c r="F172" s="321" t="s">
        <v>1718</v>
      </c>
      <c r="G172" s="328" t="s">
        <v>1718</v>
      </c>
      <c r="H172" s="328" t="s">
        <v>1718</v>
      </c>
      <c r="I172" s="328" t="s">
        <v>1718</v>
      </c>
      <c r="J172" s="328" t="s">
        <v>1740</v>
      </c>
    </row>
    <row r="173" spans="1:10" x14ac:dyDescent="0.25">
      <c r="A173" s="333" t="s">
        <v>1722</v>
      </c>
      <c r="B173" s="321">
        <v>1201393.2916326267</v>
      </c>
      <c r="C173" s="321" t="s">
        <v>1786</v>
      </c>
      <c r="D173" s="322" t="s">
        <v>1744</v>
      </c>
      <c r="E173" s="322" t="s">
        <v>1744</v>
      </c>
      <c r="F173" s="322" t="s">
        <v>1744</v>
      </c>
      <c r="G173" s="321">
        <v>67269.957813983725</v>
      </c>
      <c r="H173" s="321">
        <v>1.85662734289529</v>
      </c>
      <c r="I173" s="321">
        <v>0.29458061428601001</v>
      </c>
      <c r="J173" s="321" t="s">
        <v>1762</v>
      </c>
    </row>
    <row r="174" spans="1:10" x14ac:dyDescent="0.25">
      <c r="A174" s="332" t="s">
        <v>1787</v>
      </c>
      <c r="B174" s="328">
        <v>24762.86184900811</v>
      </c>
      <c r="C174" s="321" t="s">
        <v>1786</v>
      </c>
      <c r="D174" s="321">
        <v>74.659973794071973</v>
      </c>
      <c r="E174" s="321">
        <v>3.14261395689477</v>
      </c>
      <c r="F174" s="321">
        <v>2.7551405439150698</v>
      </c>
      <c r="G174" s="328">
        <v>1848.7946167131702</v>
      </c>
      <c r="H174" s="328">
        <v>7.7820115259349995E-2</v>
      </c>
      <c r="I174" s="328">
        <v>6.8225164663569995E-2</v>
      </c>
      <c r="J174" s="328" t="s">
        <v>1740</v>
      </c>
    </row>
    <row r="175" spans="1:10" x14ac:dyDescent="0.25">
      <c r="A175" s="332" t="s">
        <v>1788</v>
      </c>
      <c r="B175" s="328">
        <v>102052.05654493057</v>
      </c>
      <c r="C175" s="321" t="s">
        <v>1786</v>
      </c>
      <c r="D175" s="321">
        <v>89.645233903118736</v>
      </c>
      <c r="E175" s="321">
        <v>9.5</v>
      </c>
      <c r="F175" s="321">
        <v>1.42500000000004</v>
      </c>
      <c r="G175" s="328">
        <v>9148.4804792646009</v>
      </c>
      <c r="H175" s="328">
        <v>0.96949453717683998</v>
      </c>
      <c r="I175" s="328">
        <v>0.14542418057653</v>
      </c>
      <c r="J175" s="328" t="s">
        <v>1740</v>
      </c>
    </row>
    <row r="176" spans="1:10" x14ac:dyDescent="0.25">
      <c r="A176" s="332" t="s">
        <v>1789</v>
      </c>
      <c r="B176" s="328">
        <v>1074578.3732386879</v>
      </c>
      <c r="C176" s="321" t="s">
        <v>1786</v>
      </c>
      <c r="D176" s="321">
        <v>52.367220594999388</v>
      </c>
      <c r="E176" s="321">
        <v>0.7531444058565</v>
      </c>
      <c r="F176" s="321">
        <v>7.5314440585649997E-2</v>
      </c>
      <c r="G176" s="328">
        <v>56272.682718005955</v>
      </c>
      <c r="H176" s="328">
        <v>0.80931269045910004</v>
      </c>
      <c r="I176" s="328">
        <v>8.0931269045909998E-2</v>
      </c>
      <c r="J176" s="328" t="s">
        <v>1740</v>
      </c>
    </row>
    <row r="177" spans="1:10" x14ac:dyDescent="0.25">
      <c r="A177" s="332" t="s">
        <v>1811</v>
      </c>
      <c r="B177" s="328" t="s">
        <v>1747</v>
      </c>
      <c r="C177" s="321" t="s">
        <v>1786</v>
      </c>
      <c r="D177" s="321" t="s">
        <v>1747</v>
      </c>
      <c r="E177" s="321" t="s">
        <v>1747</v>
      </c>
      <c r="F177" s="321" t="s">
        <v>1747</v>
      </c>
      <c r="G177" s="328" t="s">
        <v>1747</v>
      </c>
      <c r="H177" s="328" t="s">
        <v>1747</v>
      </c>
      <c r="I177" s="328" t="s">
        <v>1747</v>
      </c>
      <c r="J177" s="328" t="s">
        <v>1747</v>
      </c>
    </row>
    <row r="178" spans="1:10" x14ac:dyDescent="0.25">
      <c r="A178" s="332" t="s">
        <v>1812</v>
      </c>
      <c r="B178" s="328" t="s">
        <v>1747</v>
      </c>
      <c r="C178" s="321" t="s">
        <v>1786</v>
      </c>
      <c r="D178" s="321" t="s">
        <v>1747</v>
      </c>
      <c r="E178" s="321" t="s">
        <v>1747</v>
      </c>
      <c r="F178" s="321" t="s">
        <v>1747</v>
      </c>
      <c r="G178" s="328" t="s">
        <v>1747</v>
      </c>
      <c r="H178" s="328" t="s">
        <v>1747</v>
      </c>
      <c r="I178" s="328" t="s">
        <v>1747</v>
      </c>
      <c r="J178" s="328" t="s">
        <v>1747</v>
      </c>
    </row>
    <row r="179" spans="1:10" x14ac:dyDescent="0.25">
      <c r="A179" s="332" t="s">
        <v>1813</v>
      </c>
      <c r="B179" s="328" t="s">
        <v>1718</v>
      </c>
      <c r="C179" s="321" t="s">
        <v>1786</v>
      </c>
      <c r="D179" s="321" t="s">
        <v>1754</v>
      </c>
      <c r="E179" s="321" t="s">
        <v>1718</v>
      </c>
      <c r="F179" s="321" t="s">
        <v>1718</v>
      </c>
      <c r="G179" s="328" t="s">
        <v>1718</v>
      </c>
      <c r="H179" s="328" t="s">
        <v>1718</v>
      </c>
      <c r="I179" s="328" t="s">
        <v>1718</v>
      </c>
      <c r="J179" s="328" t="s">
        <v>1740</v>
      </c>
    </row>
    <row r="180" spans="1:10" x14ac:dyDescent="0.25">
      <c r="A180" s="333" t="s">
        <v>1723</v>
      </c>
      <c r="B180" s="321">
        <v>644986.316561252</v>
      </c>
      <c r="C180" s="321" t="s">
        <v>1786</v>
      </c>
      <c r="D180" s="322" t="s">
        <v>1744</v>
      </c>
      <c r="E180" s="322" t="s">
        <v>1744</v>
      </c>
      <c r="F180" s="322" t="s">
        <v>1744</v>
      </c>
      <c r="G180" s="321">
        <v>45070.579654334128</v>
      </c>
      <c r="H180" s="321">
        <v>3.0283235843053902</v>
      </c>
      <c r="I180" s="321">
        <v>0.52839203850651995</v>
      </c>
      <c r="J180" s="321" t="s">
        <v>1762</v>
      </c>
    </row>
    <row r="181" spans="1:10" x14ac:dyDescent="0.25">
      <c r="A181" s="332" t="s">
        <v>1787</v>
      </c>
      <c r="B181" s="328">
        <v>37854.22878650669</v>
      </c>
      <c r="C181" s="321" t="s">
        <v>1786</v>
      </c>
      <c r="D181" s="321">
        <v>74.659973794071973</v>
      </c>
      <c r="E181" s="321">
        <v>3.1426139568949401</v>
      </c>
      <c r="F181" s="321">
        <v>2.7551405439150298</v>
      </c>
      <c r="G181" s="328">
        <v>2826.1957291953945</v>
      </c>
      <c r="H181" s="328">
        <v>0.11896122771197</v>
      </c>
      <c r="I181" s="328">
        <v>0.10429372048834</v>
      </c>
      <c r="J181" s="328" t="s">
        <v>1740</v>
      </c>
    </row>
    <row r="182" spans="1:10" x14ac:dyDescent="0.25">
      <c r="A182" s="332" t="s">
        <v>1788</v>
      </c>
      <c r="B182" s="328">
        <v>280341.22601860663</v>
      </c>
      <c r="C182" s="321" t="s">
        <v>1786</v>
      </c>
      <c r="D182" s="321">
        <v>89.645233903118736</v>
      </c>
      <c r="E182" s="321">
        <v>9.4999999999999893</v>
      </c>
      <c r="F182" s="321">
        <v>1.4249999999999801</v>
      </c>
      <c r="G182" s="328">
        <v>25131.254779125069</v>
      </c>
      <c r="H182" s="328">
        <v>2.6632416471767599</v>
      </c>
      <c r="I182" s="328">
        <v>0.39948624707650998</v>
      </c>
      <c r="J182" s="328" t="s">
        <v>1740</v>
      </c>
    </row>
    <row r="183" spans="1:10" x14ac:dyDescent="0.25">
      <c r="A183" s="332" t="s">
        <v>1789</v>
      </c>
      <c r="B183" s="328">
        <v>326790.86175613868</v>
      </c>
      <c r="C183" s="321" t="s">
        <v>1786</v>
      </c>
      <c r="D183" s="321">
        <v>52.367220594999388</v>
      </c>
      <c r="E183" s="321">
        <v>0.7531444058565</v>
      </c>
      <c r="F183" s="321">
        <v>7.5314440585660003E-2</v>
      </c>
      <c r="G183" s="328">
        <v>17113.129146013664</v>
      </c>
      <c r="H183" s="328">
        <v>0.24612070941666001</v>
      </c>
      <c r="I183" s="328">
        <v>2.4612070941669999E-2</v>
      </c>
      <c r="J183" s="328" t="s">
        <v>1740</v>
      </c>
    </row>
    <row r="184" spans="1:10" x14ac:dyDescent="0.25">
      <c r="A184" s="332" t="s">
        <v>1811</v>
      </c>
      <c r="B184" s="328" t="s">
        <v>1747</v>
      </c>
      <c r="C184" s="321" t="s">
        <v>1786</v>
      </c>
      <c r="D184" s="321" t="s">
        <v>1747</v>
      </c>
      <c r="E184" s="321" t="s">
        <v>1747</v>
      </c>
      <c r="F184" s="321" t="s">
        <v>1747</v>
      </c>
      <c r="G184" s="328" t="s">
        <v>1747</v>
      </c>
      <c r="H184" s="328" t="s">
        <v>1747</v>
      </c>
      <c r="I184" s="328" t="s">
        <v>1747</v>
      </c>
      <c r="J184" s="328" t="s">
        <v>1747</v>
      </c>
    </row>
    <row r="185" spans="1:10" x14ac:dyDescent="0.25">
      <c r="A185" s="332" t="s">
        <v>1812</v>
      </c>
      <c r="B185" s="328" t="s">
        <v>1747</v>
      </c>
      <c r="C185" s="321" t="s">
        <v>1786</v>
      </c>
      <c r="D185" s="321" t="s">
        <v>1747</v>
      </c>
      <c r="E185" s="321" t="s">
        <v>1747</v>
      </c>
      <c r="F185" s="321" t="s">
        <v>1747</v>
      </c>
      <c r="G185" s="328" t="s">
        <v>1747</v>
      </c>
      <c r="H185" s="328" t="s">
        <v>1747</v>
      </c>
      <c r="I185" s="328" t="s">
        <v>1747</v>
      </c>
      <c r="J185" s="328" t="s">
        <v>1747</v>
      </c>
    </row>
    <row r="186" spans="1:10" x14ac:dyDescent="0.25">
      <c r="A186" s="332" t="s">
        <v>1813</v>
      </c>
      <c r="B186" s="328" t="s">
        <v>1718</v>
      </c>
      <c r="C186" s="321" t="s">
        <v>1786</v>
      </c>
      <c r="D186" s="321" t="s">
        <v>1754</v>
      </c>
      <c r="E186" s="321" t="s">
        <v>1718</v>
      </c>
      <c r="F186" s="321" t="s">
        <v>1718</v>
      </c>
      <c r="G186" s="328" t="s">
        <v>1718</v>
      </c>
      <c r="H186" s="328" t="s">
        <v>1718</v>
      </c>
      <c r="I186" s="328" t="s">
        <v>1718</v>
      </c>
      <c r="J186" s="328" t="s">
        <v>1740</v>
      </c>
    </row>
    <row r="187" spans="1:10" x14ac:dyDescent="0.25">
      <c r="A187" s="333" t="s">
        <v>1724</v>
      </c>
      <c r="B187" s="321">
        <v>644167.08432937111</v>
      </c>
      <c r="C187" s="321" t="s">
        <v>1786</v>
      </c>
      <c r="D187" s="322" t="s">
        <v>1744</v>
      </c>
      <c r="E187" s="322" t="s">
        <v>1744</v>
      </c>
      <c r="F187" s="322" t="s">
        <v>1744</v>
      </c>
      <c r="G187" s="321">
        <v>46357.764227420019</v>
      </c>
      <c r="H187" s="321">
        <v>3.41919088614388</v>
      </c>
      <c r="I187" s="321">
        <v>0.52415757023381004</v>
      </c>
      <c r="J187" s="321" t="s">
        <v>1762</v>
      </c>
    </row>
    <row r="188" spans="1:10" x14ac:dyDescent="0.25">
      <c r="A188" s="332" t="s">
        <v>1787</v>
      </c>
      <c r="B188" s="328">
        <v>9910.6834716533631</v>
      </c>
      <c r="C188" s="321" t="s">
        <v>1786</v>
      </c>
      <c r="D188" s="321">
        <v>74.659973794071973</v>
      </c>
      <c r="E188" s="321">
        <v>3.1426139568943499</v>
      </c>
      <c r="F188" s="321">
        <v>2.7551405439149499</v>
      </c>
      <c r="G188" s="328">
        <v>739.93136827498245</v>
      </c>
      <c r="H188" s="328">
        <v>3.1145452200380001E-2</v>
      </c>
      <c r="I188" s="328">
        <v>2.7305325850659999E-2</v>
      </c>
      <c r="J188" s="328" t="s">
        <v>1740</v>
      </c>
    </row>
    <row r="189" spans="1:10" x14ac:dyDescent="0.25">
      <c r="A189" s="332" t="s">
        <v>1788</v>
      </c>
      <c r="B189" s="328">
        <v>332732.0020816935</v>
      </c>
      <c r="C189" s="321" t="s">
        <v>1786</v>
      </c>
      <c r="D189" s="321">
        <v>89.645233903118736</v>
      </c>
      <c r="E189" s="321">
        <v>9.5000000000000107</v>
      </c>
      <c r="F189" s="321">
        <v>1.4249999999999901</v>
      </c>
      <c r="G189" s="328">
        <v>29827.838153666406</v>
      </c>
      <c r="H189" s="328">
        <v>3.1609540197760899</v>
      </c>
      <c r="I189" s="328">
        <v>0.47414310296640999</v>
      </c>
      <c r="J189" s="328" t="s">
        <v>1740</v>
      </c>
    </row>
    <row r="190" spans="1:10" x14ac:dyDescent="0.25">
      <c r="A190" s="332" t="s">
        <v>1789</v>
      </c>
      <c r="B190" s="328">
        <v>301524.39877602429</v>
      </c>
      <c r="C190" s="321" t="s">
        <v>1786</v>
      </c>
      <c r="D190" s="321">
        <v>52.367220594999388</v>
      </c>
      <c r="E190" s="321">
        <v>0.75314440585650999</v>
      </c>
      <c r="F190" s="321">
        <v>7.5314440585649997E-2</v>
      </c>
      <c r="G190" s="328">
        <v>15789.994705478628</v>
      </c>
      <c r="H190" s="328">
        <v>0.22709141416740999</v>
      </c>
      <c r="I190" s="328">
        <v>2.2709141416739999E-2</v>
      </c>
      <c r="J190" s="328" t="s">
        <v>1740</v>
      </c>
    </row>
    <row r="191" spans="1:10" x14ac:dyDescent="0.25">
      <c r="A191" s="332" t="s">
        <v>1811</v>
      </c>
      <c r="B191" s="328" t="s">
        <v>1747</v>
      </c>
      <c r="C191" s="321" t="s">
        <v>1786</v>
      </c>
      <c r="D191" s="321" t="s">
        <v>1747</v>
      </c>
      <c r="E191" s="321" t="s">
        <v>1747</v>
      </c>
      <c r="F191" s="321" t="s">
        <v>1747</v>
      </c>
      <c r="G191" s="328" t="s">
        <v>1747</v>
      </c>
      <c r="H191" s="328" t="s">
        <v>1747</v>
      </c>
      <c r="I191" s="328" t="s">
        <v>1747</v>
      </c>
      <c r="J191" s="328" t="s">
        <v>1747</v>
      </c>
    </row>
    <row r="192" spans="1:10" x14ac:dyDescent="0.25">
      <c r="A192" s="332" t="s">
        <v>1812</v>
      </c>
      <c r="B192" s="328" t="s">
        <v>1747</v>
      </c>
      <c r="C192" s="321" t="s">
        <v>1786</v>
      </c>
      <c r="D192" s="321" t="s">
        <v>1747</v>
      </c>
      <c r="E192" s="321" t="s">
        <v>1747</v>
      </c>
      <c r="F192" s="321" t="s">
        <v>1747</v>
      </c>
      <c r="G192" s="328" t="s">
        <v>1747</v>
      </c>
      <c r="H192" s="328" t="s">
        <v>1747</v>
      </c>
      <c r="I192" s="328" t="s">
        <v>1747</v>
      </c>
      <c r="J192" s="328" t="s">
        <v>1747</v>
      </c>
    </row>
    <row r="193" spans="1:10" x14ac:dyDescent="0.25">
      <c r="A193" s="332" t="s">
        <v>1813</v>
      </c>
      <c r="B193" s="328" t="s">
        <v>1718</v>
      </c>
      <c r="C193" s="321" t="s">
        <v>1786</v>
      </c>
      <c r="D193" s="321" t="s">
        <v>1754</v>
      </c>
      <c r="E193" s="321" t="s">
        <v>1718</v>
      </c>
      <c r="F193" s="321" t="s">
        <v>1718</v>
      </c>
      <c r="G193" s="328" t="s">
        <v>1718</v>
      </c>
      <c r="H193" s="328" t="s">
        <v>1718</v>
      </c>
      <c r="I193" s="328" t="s">
        <v>1718</v>
      </c>
      <c r="J193" s="328" t="s">
        <v>1740</v>
      </c>
    </row>
    <row r="194" spans="1:10" x14ac:dyDescent="0.25">
      <c r="A194" s="333" t="s">
        <v>1725</v>
      </c>
      <c r="B194" s="321">
        <v>526636.63815383136</v>
      </c>
      <c r="C194" s="321" t="s">
        <v>1786</v>
      </c>
      <c r="D194" s="322" t="s">
        <v>1744</v>
      </c>
      <c r="E194" s="322" t="s">
        <v>1744</v>
      </c>
      <c r="F194" s="322" t="s">
        <v>1744</v>
      </c>
      <c r="G194" s="321">
        <v>36302.033778109631</v>
      </c>
      <c r="H194" s="321">
        <v>2.4295382607283198</v>
      </c>
      <c r="I194" s="321">
        <v>0.36471649490099001</v>
      </c>
      <c r="J194" s="321" t="s">
        <v>1762</v>
      </c>
    </row>
    <row r="195" spans="1:10" x14ac:dyDescent="0.25">
      <c r="A195" s="332" t="s">
        <v>1787</v>
      </c>
      <c r="B195" s="328">
        <v>4917.664842663351</v>
      </c>
      <c r="C195" s="321" t="s">
        <v>1786</v>
      </c>
      <c r="D195" s="321">
        <v>74.659973794071973</v>
      </c>
      <c r="E195" s="321">
        <v>3.14261395689384</v>
      </c>
      <c r="F195" s="321">
        <v>2.7551405439155698</v>
      </c>
      <c r="G195" s="328">
        <v>367.1527282812749</v>
      </c>
      <c r="H195" s="328">
        <v>1.545432216988E-2</v>
      </c>
      <c r="I195" s="328">
        <v>1.354885778941E-2</v>
      </c>
      <c r="J195" s="328" t="s">
        <v>1740</v>
      </c>
    </row>
    <row r="196" spans="1:10" x14ac:dyDescent="0.25">
      <c r="A196" s="332" t="s">
        <v>1788</v>
      </c>
      <c r="B196" s="328">
        <v>231072.091064726</v>
      </c>
      <c r="C196" s="321" t="s">
        <v>1786</v>
      </c>
      <c r="D196" s="321">
        <v>89.645233903118736</v>
      </c>
      <c r="E196" s="321">
        <v>9.5000000000000107</v>
      </c>
      <c r="F196" s="321">
        <v>1.4249999999999801</v>
      </c>
      <c r="G196" s="328">
        <v>20714.511651980116</v>
      </c>
      <c r="H196" s="328">
        <v>2.1951848651149</v>
      </c>
      <c r="I196" s="328">
        <v>0.32927772976723002</v>
      </c>
      <c r="J196" s="328" t="s">
        <v>1740</v>
      </c>
    </row>
    <row r="197" spans="1:10" x14ac:dyDescent="0.25">
      <c r="A197" s="332" t="s">
        <v>1789</v>
      </c>
      <c r="B197" s="328">
        <v>290646.88224644202</v>
      </c>
      <c r="C197" s="321" t="s">
        <v>1786</v>
      </c>
      <c r="D197" s="321">
        <v>52.367220594999388</v>
      </c>
      <c r="E197" s="321">
        <v>0.7531444058565</v>
      </c>
      <c r="F197" s="321">
        <v>7.5314440585640005E-2</v>
      </c>
      <c r="G197" s="328">
        <v>15220.369397848241</v>
      </c>
      <c r="H197" s="328">
        <v>0.21889907344354001</v>
      </c>
      <c r="I197" s="328">
        <v>2.188990734435E-2</v>
      </c>
      <c r="J197" s="328" t="s">
        <v>1740</v>
      </c>
    </row>
    <row r="198" spans="1:10" x14ac:dyDescent="0.25">
      <c r="A198" s="332" t="s">
        <v>1811</v>
      </c>
      <c r="B198" s="328" t="s">
        <v>1747</v>
      </c>
      <c r="C198" s="321" t="s">
        <v>1786</v>
      </c>
      <c r="D198" s="321" t="s">
        <v>1747</v>
      </c>
      <c r="E198" s="321" t="s">
        <v>1747</v>
      </c>
      <c r="F198" s="321" t="s">
        <v>1747</v>
      </c>
      <c r="G198" s="328" t="s">
        <v>1747</v>
      </c>
      <c r="H198" s="328" t="s">
        <v>1747</v>
      </c>
      <c r="I198" s="328" t="s">
        <v>1747</v>
      </c>
      <c r="J198" s="328" t="s">
        <v>1747</v>
      </c>
    </row>
    <row r="199" spans="1:10" x14ac:dyDescent="0.25">
      <c r="A199" s="334" t="s">
        <v>1812</v>
      </c>
      <c r="B199" s="328" t="s">
        <v>1747</v>
      </c>
      <c r="C199" s="321" t="s">
        <v>1786</v>
      </c>
      <c r="D199" s="321" t="s">
        <v>1747</v>
      </c>
      <c r="E199" s="321" t="s">
        <v>1747</v>
      </c>
      <c r="F199" s="321" t="s">
        <v>1747</v>
      </c>
      <c r="G199" s="328" t="s">
        <v>1747</v>
      </c>
      <c r="H199" s="328" t="s">
        <v>1747</v>
      </c>
      <c r="I199" s="328" t="s">
        <v>1747</v>
      </c>
      <c r="J199" s="328" t="s">
        <v>1747</v>
      </c>
    </row>
    <row r="200" spans="1:10" x14ac:dyDescent="0.25">
      <c r="A200" s="332" t="s">
        <v>1813</v>
      </c>
      <c r="B200" s="328" t="s">
        <v>1718</v>
      </c>
      <c r="C200" s="321" t="s">
        <v>1786</v>
      </c>
      <c r="D200" s="321" t="s">
        <v>1754</v>
      </c>
      <c r="E200" s="321" t="s">
        <v>1718</v>
      </c>
      <c r="F200" s="321" t="s">
        <v>1718</v>
      </c>
      <c r="G200" s="328" t="s">
        <v>1718</v>
      </c>
      <c r="H200" s="328" t="s">
        <v>1718</v>
      </c>
      <c r="I200" s="328" t="s">
        <v>1718</v>
      </c>
      <c r="J200" s="328" t="s">
        <v>1740</v>
      </c>
    </row>
    <row r="201" spans="1:10" x14ac:dyDescent="0.25">
      <c r="A201" s="333" t="s">
        <v>1814</v>
      </c>
      <c r="B201" s="321">
        <v>9478042.3525714055</v>
      </c>
      <c r="C201" s="321" t="s">
        <v>1786</v>
      </c>
      <c r="D201" s="322" t="s">
        <v>1744</v>
      </c>
      <c r="E201" s="322" t="s">
        <v>1744</v>
      </c>
      <c r="F201" s="322" t="s">
        <v>1744</v>
      </c>
      <c r="G201" s="321">
        <v>496191.34475228947</v>
      </c>
      <c r="H201" s="321">
        <v>55.440376544157949</v>
      </c>
      <c r="I201" s="321">
        <v>7.5655556189400004</v>
      </c>
      <c r="J201" s="321" t="s">
        <v>1762</v>
      </c>
    </row>
    <row r="202" spans="1:10" x14ac:dyDescent="0.25">
      <c r="A202" s="326" t="s">
        <v>1815</v>
      </c>
      <c r="B202" s="321">
        <v>9478042.3525714055</v>
      </c>
      <c r="C202" s="321" t="s">
        <v>1786</v>
      </c>
      <c r="D202" s="322" t="s">
        <v>1744</v>
      </c>
      <c r="E202" s="322" t="s">
        <v>1744</v>
      </c>
      <c r="F202" s="322" t="s">
        <v>1744</v>
      </c>
      <c r="G202" s="321">
        <v>496191.34475228947</v>
      </c>
      <c r="H202" s="321">
        <v>55.440376544157949</v>
      </c>
      <c r="I202" s="321">
        <v>7.5655556189400004</v>
      </c>
      <c r="J202" s="321" t="s">
        <v>1762</v>
      </c>
    </row>
    <row r="203" spans="1:10" x14ac:dyDescent="0.25">
      <c r="A203" s="327" t="s">
        <v>1816</v>
      </c>
      <c r="B203" s="321">
        <v>9478042.3525714055</v>
      </c>
      <c r="C203" s="321" t="s">
        <v>1786</v>
      </c>
      <c r="D203" s="322" t="s">
        <v>1744</v>
      </c>
      <c r="E203" s="322" t="s">
        <v>1744</v>
      </c>
      <c r="F203" s="322" t="s">
        <v>1744</v>
      </c>
      <c r="G203" s="321">
        <v>496191.34475228947</v>
      </c>
      <c r="H203" s="321">
        <v>55.440376544157949</v>
      </c>
      <c r="I203" s="321">
        <v>7.5655556189400004</v>
      </c>
      <c r="J203" s="321" t="s">
        <v>1762</v>
      </c>
    </row>
    <row r="204" spans="1:10" x14ac:dyDescent="0.25">
      <c r="A204" s="335" t="s">
        <v>1797</v>
      </c>
      <c r="B204" s="328">
        <v>3200357.1751622786</v>
      </c>
      <c r="C204" s="321" t="s">
        <v>1786</v>
      </c>
      <c r="D204" s="321">
        <v>74.659973794071988</v>
      </c>
      <c r="E204" s="321">
        <v>2.5800388524872</v>
      </c>
      <c r="F204" s="321">
        <v>0.42044594908624999</v>
      </c>
      <c r="G204" s="328">
        <v>238938.58282928597</v>
      </c>
      <c r="H204" s="328">
        <v>8.2570458537548692</v>
      </c>
      <c r="I204" s="328">
        <v>1.3455772099261001</v>
      </c>
      <c r="J204" s="328" t="s">
        <v>1740</v>
      </c>
    </row>
    <row r="205" spans="1:10" x14ac:dyDescent="0.25">
      <c r="A205" s="335" t="s">
        <v>1798</v>
      </c>
      <c r="B205" s="328">
        <v>259275.11556257354</v>
      </c>
      <c r="C205" s="321" t="s">
        <v>1786</v>
      </c>
      <c r="D205" s="321">
        <v>89.645233903118793</v>
      </c>
      <c r="E205" s="321">
        <v>9.5000000000000107</v>
      </c>
      <c r="F205" s="321">
        <v>1.42500000000001</v>
      </c>
      <c r="G205" s="328">
        <v>23242.778379865063</v>
      </c>
      <c r="H205" s="328">
        <v>2.4631135978444498</v>
      </c>
      <c r="I205" s="328">
        <v>0.36946703967666999</v>
      </c>
      <c r="J205" s="328" t="s">
        <v>1740</v>
      </c>
    </row>
    <row r="206" spans="1:10" x14ac:dyDescent="0.25">
      <c r="A206" s="335" t="s">
        <v>1799</v>
      </c>
      <c r="B206" s="328">
        <v>4468634.7849724228</v>
      </c>
      <c r="C206" s="321" t="s">
        <v>1786</v>
      </c>
      <c r="D206" s="321">
        <v>52.367220594999367</v>
      </c>
      <c r="E206" s="321">
        <v>0.75314440585650999</v>
      </c>
      <c r="F206" s="321">
        <v>7.5314440585649997E-2</v>
      </c>
      <c r="G206" s="328">
        <v>234009.98354313846</v>
      </c>
      <c r="H206" s="328">
        <v>3.36552729011777</v>
      </c>
      <c r="I206" s="328">
        <v>0.33655272901178002</v>
      </c>
      <c r="J206" s="328" t="s">
        <v>1740</v>
      </c>
    </row>
    <row r="207" spans="1:10" x14ac:dyDescent="0.25">
      <c r="A207" s="335" t="s">
        <v>1800</v>
      </c>
      <c r="B207" s="328" t="s">
        <v>1747</v>
      </c>
      <c r="C207" s="321" t="s">
        <v>1786</v>
      </c>
      <c r="D207" s="321" t="s">
        <v>1747</v>
      </c>
      <c r="E207" s="321" t="s">
        <v>1747</v>
      </c>
      <c r="F207" s="321" t="s">
        <v>1747</v>
      </c>
      <c r="G207" s="328" t="s">
        <v>1747</v>
      </c>
      <c r="H207" s="328" t="s">
        <v>1747</v>
      </c>
      <c r="I207" s="328" t="s">
        <v>1747</v>
      </c>
      <c r="J207" s="328" t="s">
        <v>1747</v>
      </c>
    </row>
    <row r="208" spans="1:10" x14ac:dyDescent="0.25">
      <c r="A208" s="335" t="s">
        <v>1801</v>
      </c>
      <c r="B208" s="328" t="s">
        <v>1747</v>
      </c>
      <c r="C208" s="321" t="s">
        <v>1786</v>
      </c>
      <c r="D208" s="321" t="s">
        <v>1747</v>
      </c>
      <c r="E208" s="321" t="s">
        <v>1747</v>
      </c>
      <c r="F208" s="321" t="s">
        <v>1747</v>
      </c>
      <c r="G208" s="328" t="s">
        <v>1747</v>
      </c>
      <c r="H208" s="328" t="s">
        <v>1747</v>
      </c>
      <c r="I208" s="328" t="s">
        <v>1747</v>
      </c>
      <c r="J208" s="328" t="s">
        <v>1747</v>
      </c>
    </row>
    <row r="209" spans="1:10" x14ac:dyDescent="0.25">
      <c r="A209" s="335" t="s">
        <v>719</v>
      </c>
      <c r="B209" s="328">
        <v>1549775.2768741304</v>
      </c>
      <c r="C209" s="321" t="s">
        <v>1786</v>
      </c>
      <c r="D209" s="321">
        <v>88.686898265961545</v>
      </c>
      <c r="E209" s="321">
        <v>26.684313796676729</v>
      </c>
      <c r="F209" s="321">
        <v>3.55790850622357</v>
      </c>
      <c r="G209" s="328">
        <v>137444.76231523839</v>
      </c>
      <c r="H209" s="328">
        <v>41.354689802440859</v>
      </c>
      <c r="I209" s="328">
        <v>5.5139586403254501</v>
      </c>
      <c r="J209" s="328" t="s">
        <v>1740</v>
      </c>
    </row>
    <row r="210" spans="1:10" x14ac:dyDescent="0.25">
      <c r="A210" s="336" t="s">
        <v>1817</v>
      </c>
      <c r="B210" s="321">
        <v>27381911.119104017</v>
      </c>
      <c r="C210" s="321" t="s">
        <v>1786</v>
      </c>
      <c r="D210" s="322" t="s">
        <v>1744</v>
      </c>
      <c r="E210" s="322" t="s">
        <v>1744</v>
      </c>
      <c r="F210" s="322" t="s">
        <v>1744</v>
      </c>
      <c r="G210" s="321">
        <v>1830505.6056332772</v>
      </c>
      <c r="H210" s="321">
        <v>160.28001983992968</v>
      </c>
      <c r="I210" s="321">
        <v>137.97722792661688</v>
      </c>
    </row>
    <row r="211" spans="1:10" x14ac:dyDescent="0.25">
      <c r="A211" s="323" t="s">
        <v>1787</v>
      </c>
      <c r="B211" s="321">
        <v>26378279.690856297</v>
      </c>
      <c r="C211" s="321" t="s">
        <v>1786</v>
      </c>
      <c r="D211" s="321">
        <v>68.140519616442361</v>
      </c>
      <c r="E211" s="321">
        <v>5.7327599121391097</v>
      </c>
      <c r="F211" s="321">
        <v>5.2271031113979696</v>
      </c>
      <c r="G211" s="321">
        <v>1797429.6847227968</v>
      </c>
      <c r="H211" s="321">
        <v>151.2203443629343</v>
      </c>
      <c r="I211" s="321">
        <v>137.88198784540089</v>
      </c>
    </row>
    <row r="212" spans="1:10" x14ac:dyDescent="0.25">
      <c r="A212" s="323" t="s">
        <v>1788</v>
      </c>
      <c r="B212" s="321" t="s">
        <v>1747</v>
      </c>
      <c r="C212" s="321" t="s">
        <v>1786</v>
      </c>
      <c r="D212" s="321" t="s">
        <v>1747</v>
      </c>
      <c r="E212" s="321" t="s">
        <v>1747</v>
      </c>
      <c r="F212" s="321" t="s">
        <v>1747</v>
      </c>
      <c r="G212" s="321" t="s">
        <v>1747</v>
      </c>
      <c r="H212" s="321" t="s">
        <v>1747</v>
      </c>
      <c r="I212" s="321" t="s">
        <v>1747</v>
      </c>
    </row>
    <row r="213" spans="1:10" x14ac:dyDescent="0.25">
      <c r="A213" s="323" t="s">
        <v>1789</v>
      </c>
      <c r="B213" s="321">
        <v>658252.51161717589</v>
      </c>
      <c r="C213" s="321" t="s">
        <v>1786</v>
      </c>
      <c r="D213" s="321">
        <v>50.248073994006511</v>
      </c>
      <c r="E213" s="321">
        <v>13.756093189850089</v>
      </c>
      <c r="F213" s="321">
        <v>0.13734370307478</v>
      </c>
      <c r="G213" s="321">
        <v>33075.920910480483</v>
      </c>
      <c r="H213" s="321">
        <v>9.0549828922587494</v>
      </c>
      <c r="I213" s="321">
        <v>9.0406837503779994E-2</v>
      </c>
    </row>
    <row r="214" spans="1:10" x14ac:dyDescent="0.25">
      <c r="A214" s="323" t="s">
        <v>1790</v>
      </c>
      <c r="B214" s="321" t="s">
        <v>1804</v>
      </c>
      <c r="C214" s="321" t="s">
        <v>1786</v>
      </c>
      <c r="D214" s="321" t="s">
        <v>1804</v>
      </c>
      <c r="E214" s="321" t="s">
        <v>1794</v>
      </c>
      <c r="F214" s="321" t="s">
        <v>1794</v>
      </c>
      <c r="G214" s="321" t="s">
        <v>1804</v>
      </c>
      <c r="H214" s="321" t="s">
        <v>1794</v>
      </c>
      <c r="I214" s="321" t="s">
        <v>1794</v>
      </c>
    </row>
    <row r="215" spans="1:10" x14ac:dyDescent="0.25">
      <c r="A215" s="323" t="s">
        <v>1792</v>
      </c>
      <c r="B215" s="321">
        <v>345378.91663054173</v>
      </c>
      <c r="C215" s="321" t="s">
        <v>1786</v>
      </c>
      <c r="D215" s="321">
        <v>65.065035461819363</v>
      </c>
      <c r="E215" s="321">
        <v>1.358677241335E-2</v>
      </c>
      <c r="F215" s="321">
        <v>1.399403229176E-2</v>
      </c>
      <c r="G215" s="321">
        <v>22472.091458330953</v>
      </c>
      <c r="H215" s="321">
        <v>4.6925847366299997E-3</v>
      </c>
      <c r="I215" s="321">
        <v>4.8332437122200001E-3</v>
      </c>
    </row>
    <row r="216" spans="1:10" x14ac:dyDescent="0.25">
      <c r="A216" s="337" t="s">
        <v>1818</v>
      </c>
      <c r="B216" s="321">
        <v>2513561.9207105725</v>
      </c>
      <c r="C216" s="321" t="s">
        <v>1786</v>
      </c>
      <c r="D216" s="322" t="s">
        <v>1744</v>
      </c>
      <c r="E216" s="322" t="s">
        <v>1744</v>
      </c>
      <c r="F216" s="322" t="s">
        <v>1744</v>
      </c>
      <c r="G216" s="321">
        <v>170713.69036083069</v>
      </c>
      <c r="H216" s="321">
        <v>2.0771880881664</v>
      </c>
      <c r="I216" s="321">
        <v>5.2617344805668296</v>
      </c>
    </row>
    <row r="217" spans="1:10" x14ac:dyDescent="0.25">
      <c r="A217" s="323" t="s">
        <v>1819</v>
      </c>
      <c r="B217" s="328">
        <v>37296.193325856322</v>
      </c>
      <c r="C217" s="321" t="s">
        <v>1786</v>
      </c>
      <c r="D217" s="321">
        <v>65.528560814054615</v>
      </c>
      <c r="E217" s="321">
        <v>55.694372613795643</v>
      </c>
      <c r="F217" s="321">
        <v>0.84385413051206004</v>
      </c>
      <c r="G217" s="328">
        <v>2443.9658724861142</v>
      </c>
      <c r="H217" s="328">
        <v>2.0771880881664</v>
      </c>
      <c r="I217" s="328">
        <v>3.1472546790399999E-2</v>
      </c>
    </row>
    <row r="218" spans="1:10" x14ac:dyDescent="0.25">
      <c r="A218" s="323" t="s">
        <v>1820</v>
      </c>
      <c r="B218" s="328">
        <v>2476265.7273847163</v>
      </c>
      <c r="C218" s="321" t="s">
        <v>1786</v>
      </c>
      <c r="D218" s="321">
        <v>67.953015957645619</v>
      </c>
      <c r="E218" s="321" t="s">
        <v>1747</v>
      </c>
      <c r="F218" s="321">
        <v>2.1121569773129001</v>
      </c>
      <c r="G218" s="328">
        <v>168269.72448834457</v>
      </c>
      <c r="H218" s="328" t="s">
        <v>1747</v>
      </c>
      <c r="I218" s="328">
        <v>5.23026193377643</v>
      </c>
    </row>
    <row r="219" spans="1:10" x14ac:dyDescent="0.25">
      <c r="A219" s="323" t="s">
        <v>719</v>
      </c>
      <c r="B219" s="328" t="s">
        <v>1747</v>
      </c>
      <c r="C219" s="321" t="s">
        <v>1786</v>
      </c>
      <c r="D219" s="321" t="s">
        <v>1747</v>
      </c>
      <c r="E219" s="321" t="s">
        <v>1747</v>
      </c>
      <c r="F219" s="321" t="s">
        <v>1747</v>
      </c>
      <c r="G219" s="328" t="s">
        <v>1747</v>
      </c>
      <c r="H219" s="328" t="s">
        <v>1747</v>
      </c>
      <c r="I219" s="328" t="s">
        <v>1747</v>
      </c>
    </row>
    <row r="220" spans="1:10" x14ac:dyDescent="0.25">
      <c r="A220" s="338" t="s">
        <v>1821</v>
      </c>
      <c r="B220" s="321">
        <v>23026953.414224558</v>
      </c>
      <c r="C220" s="321" t="s">
        <v>1786</v>
      </c>
      <c r="D220" s="322" t="s">
        <v>1744</v>
      </c>
      <c r="E220" s="322" t="s">
        <v>1744</v>
      </c>
      <c r="F220" s="322" t="s">
        <v>1744</v>
      </c>
      <c r="G220" s="321">
        <v>1543321.2347240872</v>
      </c>
      <c r="H220" s="321">
        <v>95.722338182973743</v>
      </c>
      <c r="I220" s="321">
        <v>108.02744179292077</v>
      </c>
    </row>
    <row r="221" spans="1:10" x14ac:dyDescent="0.25">
      <c r="A221" s="323" t="s">
        <v>1822</v>
      </c>
      <c r="B221" s="321">
        <v>16921811.276726622</v>
      </c>
      <c r="C221" s="321" t="s">
        <v>1786</v>
      </c>
      <c r="D221" s="321">
        <v>67.143364802995379</v>
      </c>
      <c r="E221" s="321">
        <v>5.1050721535713901</v>
      </c>
      <c r="F221" s="321">
        <v>6.3193548667016204</v>
      </c>
      <c r="G221" s="321">
        <v>1136187.3476806968</v>
      </c>
      <c r="H221" s="321">
        <v>86.387067536807479</v>
      </c>
      <c r="I221" s="321">
        <v>106.93493044498868</v>
      </c>
    </row>
    <row r="222" spans="1:10" x14ac:dyDescent="0.25">
      <c r="A222" s="323" t="s">
        <v>1823</v>
      </c>
      <c r="B222" s="321">
        <v>5716335.5992072541</v>
      </c>
      <c r="C222" s="321" t="s">
        <v>1786</v>
      </c>
      <c r="D222" s="321">
        <v>70.79246071620166</v>
      </c>
      <c r="E222" s="321">
        <v>0.18688644136495999</v>
      </c>
      <c r="F222" s="321">
        <v>0.18566201675339999</v>
      </c>
      <c r="G222" s="321">
        <v>404673.46334750456</v>
      </c>
      <c r="H222" s="321">
        <v>1.0683056177837</v>
      </c>
      <c r="I222" s="321">
        <v>1.0613063957880999</v>
      </c>
    </row>
    <row r="223" spans="1:10" x14ac:dyDescent="0.25">
      <c r="A223" s="323" t="s">
        <v>1824</v>
      </c>
      <c r="B223" s="321">
        <v>29789.5019987257</v>
      </c>
      <c r="C223" s="321" t="s">
        <v>1786</v>
      </c>
      <c r="D223" s="321">
        <v>59.589262354098238</v>
      </c>
      <c r="E223" s="321">
        <v>0.32721071521896999</v>
      </c>
      <c r="F223" s="321">
        <v>0.67984698987101</v>
      </c>
      <c r="G223" s="321">
        <v>1775.1344499999996</v>
      </c>
      <c r="H223" s="321">
        <v>9.7474442550200009E-3</v>
      </c>
      <c r="I223" s="321">
        <v>2.025230326359E-2</v>
      </c>
    </row>
    <row r="224" spans="1:10" x14ac:dyDescent="0.25">
      <c r="A224" s="323" t="s">
        <v>1825</v>
      </c>
      <c r="B224" s="321" t="s">
        <v>1804</v>
      </c>
      <c r="C224" s="321" t="s">
        <v>1786</v>
      </c>
      <c r="D224" s="322" t="s">
        <v>1744</v>
      </c>
      <c r="E224" s="322" t="s">
        <v>1744</v>
      </c>
      <c r="F224" s="322" t="s">
        <v>1744</v>
      </c>
      <c r="G224" s="321" t="s">
        <v>1804</v>
      </c>
      <c r="H224" s="321">
        <v>1.05278679567487</v>
      </c>
      <c r="I224" s="321">
        <v>1.4965547714000001E-4</v>
      </c>
    </row>
    <row r="225" spans="1:9" x14ac:dyDescent="0.25">
      <c r="A225" s="323" t="s">
        <v>1789</v>
      </c>
      <c r="B225" s="321">
        <v>13638.11966141349</v>
      </c>
      <c r="C225" s="321" t="s">
        <v>1786</v>
      </c>
      <c r="D225" s="321">
        <v>50.248073994006518</v>
      </c>
      <c r="E225" s="321">
        <v>527.9128195425908</v>
      </c>
      <c r="F225" s="321">
        <v>0.43772527586264998</v>
      </c>
      <c r="G225" s="321">
        <v>685.28924588582026</v>
      </c>
      <c r="H225" s="321">
        <v>7.1997382037160396</v>
      </c>
      <c r="I225" s="321">
        <v>5.9697496910400003E-3</v>
      </c>
    </row>
    <row r="226" spans="1:9" x14ac:dyDescent="0.25">
      <c r="A226" s="323" t="s">
        <v>1792</v>
      </c>
      <c r="B226" s="321">
        <v>345378.91663054173</v>
      </c>
      <c r="C226" s="321" t="s">
        <v>1786</v>
      </c>
      <c r="D226" s="321">
        <v>65.065035461819363</v>
      </c>
      <c r="E226" s="321">
        <v>1.358677241335E-2</v>
      </c>
      <c r="F226" s="321">
        <v>1.399403229176E-2</v>
      </c>
      <c r="G226" s="321">
        <v>22472.091458330953</v>
      </c>
      <c r="H226" s="321">
        <v>4.6925847366299997E-3</v>
      </c>
      <c r="I226" s="321">
        <v>4.8332437122200001E-3</v>
      </c>
    </row>
    <row r="227" spans="1:9" x14ac:dyDescent="0.25">
      <c r="A227" s="323" t="s">
        <v>1826</v>
      </c>
      <c r="B227" s="321" t="s">
        <v>1804</v>
      </c>
      <c r="C227" s="321" t="s">
        <v>1786</v>
      </c>
      <c r="D227" s="322" t="s">
        <v>1744</v>
      </c>
      <c r="E227" s="322" t="s">
        <v>1744</v>
      </c>
      <c r="F227" s="322" t="s">
        <v>1744</v>
      </c>
      <c r="G227" s="321" t="s">
        <v>1804</v>
      </c>
      <c r="H227" s="321" t="s">
        <v>1794</v>
      </c>
      <c r="I227" s="321" t="s">
        <v>1794</v>
      </c>
    </row>
    <row r="228" spans="1:9" x14ac:dyDescent="0.25">
      <c r="A228" s="339" t="s">
        <v>1827</v>
      </c>
      <c r="B228" s="321">
        <v>9895321.6493915115</v>
      </c>
      <c r="C228" s="321" t="s">
        <v>1786</v>
      </c>
      <c r="D228" s="322" t="s">
        <v>1744</v>
      </c>
      <c r="E228" s="322" t="s">
        <v>1744</v>
      </c>
      <c r="F228" s="322" t="s">
        <v>1744</v>
      </c>
      <c r="G228" s="321">
        <v>641430.12035975454</v>
      </c>
      <c r="H228" s="321">
        <v>50.343513986278801</v>
      </c>
      <c r="I228" s="321">
        <v>58.026007452344672</v>
      </c>
    </row>
    <row r="229" spans="1:9" x14ac:dyDescent="0.25">
      <c r="A229" s="323" t="s">
        <v>1822</v>
      </c>
      <c r="B229" s="328">
        <v>9488919.2231781483</v>
      </c>
      <c r="C229" s="321" t="s">
        <v>1786</v>
      </c>
      <c r="D229" s="321">
        <v>67.143364802995379</v>
      </c>
      <c r="E229" s="321">
        <v>5.3042882930240696</v>
      </c>
      <c r="F229" s="321">
        <v>6.1142265296351903</v>
      </c>
      <c r="G229" s="328">
        <v>637117.96498800593</v>
      </c>
      <c r="H229" s="328">
        <v>50.331963148954898</v>
      </c>
      <c r="I229" s="328">
        <v>58.017401651921162</v>
      </c>
    </row>
    <row r="230" spans="1:9" x14ac:dyDescent="0.25">
      <c r="A230" s="323" t="s">
        <v>1823</v>
      </c>
      <c r="B230" s="328">
        <v>60577.355202458224</v>
      </c>
      <c r="C230" s="321" t="s">
        <v>1786</v>
      </c>
      <c r="D230" s="321">
        <v>70.792460716201674</v>
      </c>
      <c r="E230" s="321">
        <v>5.0531921540309999E-2</v>
      </c>
      <c r="F230" s="321">
        <v>0.11107027591734001</v>
      </c>
      <c r="G230" s="328">
        <v>4288.4200384614187</v>
      </c>
      <c r="H230" s="328">
        <v>3.06109016021E-3</v>
      </c>
      <c r="I230" s="328">
        <v>6.7283435566800002E-3</v>
      </c>
    </row>
    <row r="231" spans="1:9" x14ac:dyDescent="0.25">
      <c r="A231" s="323" t="s">
        <v>1824</v>
      </c>
      <c r="B231" s="328">
        <v>140.98152388821543</v>
      </c>
      <c r="C231" s="321" t="s">
        <v>1786</v>
      </c>
      <c r="D231" s="321">
        <v>59.58926235409826</v>
      </c>
      <c r="E231" s="321">
        <v>0.33296282083898998</v>
      </c>
      <c r="F231" s="321">
        <v>0.40322366046400998</v>
      </c>
      <c r="G231" s="328">
        <v>8.4009850140554398</v>
      </c>
      <c r="H231" s="328">
        <v>4.6941605880000003E-5</v>
      </c>
      <c r="I231" s="328">
        <v>5.684708612E-5</v>
      </c>
    </row>
    <row r="232" spans="1:9" x14ac:dyDescent="0.25">
      <c r="A232" s="323" t="s">
        <v>1825</v>
      </c>
      <c r="B232" s="321" t="s">
        <v>1718</v>
      </c>
      <c r="C232" s="321" t="s">
        <v>1786</v>
      </c>
      <c r="D232" s="322" t="s">
        <v>1744</v>
      </c>
      <c r="E232" s="322" t="s">
        <v>1744</v>
      </c>
      <c r="F232" s="322" t="s">
        <v>1744</v>
      </c>
      <c r="G232" s="321" t="s">
        <v>1718</v>
      </c>
      <c r="H232" s="321" t="s">
        <v>1747</v>
      </c>
      <c r="I232" s="321" t="s">
        <v>1747</v>
      </c>
    </row>
    <row r="233" spans="1:9" x14ac:dyDescent="0.25">
      <c r="A233" s="335" t="s">
        <v>1828</v>
      </c>
      <c r="B233" s="328" t="s">
        <v>1718</v>
      </c>
      <c r="C233" s="321" t="s">
        <v>1786</v>
      </c>
      <c r="D233" s="321" t="s">
        <v>1718</v>
      </c>
      <c r="E233" s="321" t="s">
        <v>1747</v>
      </c>
      <c r="F233" s="321" t="s">
        <v>1747</v>
      </c>
      <c r="G233" s="328" t="s">
        <v>1718</v>
      </c>
      <c r="H233" s="328" t="s">
        <v>1747</v>
      </c>
      <c r="I233" s="328" t="s">
        <v>1747</v>
      </c>
    </row>
    <row r="234" spans="1:9" x14ac:dyDescent="0.25">
      <c r="A234" s="323" t="s">
        <v>1789</v>
      </c>
      <c r="B234" s="328">
        <v>305.17285647552848</v>
      </c>
      <c r="C234" s="321" t="s">
        <v>1786</v>
      </c>
      <c r="D234" s="321">
        <v>50.248073994006504</v>
      </c>
      <c r="E234" s="321">
        <v>25.74784814192703</v>
      </c>
      <c r="F234" s="321">
        <v>3.1181083671388201</v>
      </c>
      <c r="G234" s="328">
        <v>15.334348273144681</v>
      </c>
      <c r="H234" s="328">
        <v>7.8575443655700006E-3</v>
      </c>
      <c r="I234" s="328">
        <v>9.5156203720000001E-4</v>
      </c>
    </row>
    <row r="235" spans="1:9" x14ac:dyDescent="0.25">
      <c r="A235" s="323" t="s">
        <v>1792</v>
      </c>
      <c r="B235" s="328">
        <v>345378.91663054173</v>
      </c>
      <c r="C235" s="321" t="s">
        <v>1786</v>
      </c>
      <c r="D235" s="321">
        <v>65.065035461819363</v>
      </c>
      <c r="E235" s="321">
        <v>1.6945481152999999E-3</v>
      </c>
      <c r="F235" s="321">
        <v>2.5162153845099998E-3</v>
      </c>
      <c r="G235" s="328">
        <v>22472.091458330953</v>
      </c>
      <c r="H235" s="328">
        <v>5.8526119223999997E-4</v>
      </c>
      <c r="I235" s="328">
        <v>8.6904774350999995E-4</v>
      </c>
    </row>
    <row r="236" spans="1:9" x14ac:dyDescent="0.25">
      <c r="A236" s="323" t="s">
        <v>1826</v>
      </c>
      <c r="B236" s="321" t="s">
        <v>1718</v>
      </c>
      <c r="C236" s="321" t="s">
        <v>1786</v>
      </c>
      <c r="D236" s="322" t="s">
        <v>1744</v>
      </c>
      <c r="E236" s="322" t="s">
        <v>1744</v>
      </c>
      <c r="F236" s="322" t="s">
        <v>1744</v>
      </c>
      <c r="G236" s="321" t="s">
        <v>1718</v>
      </c>
      <c r="H236" s="321" t="s">
        <v>1718</v>
      </c>
      <c r="I236" s="321" t="s">
        <v>1718</v>
      </c>
    </row>
    <row r="237" spans="1:9" x14ac:dyDescent="0.25">
      <c r="A237" s="335" t="s">
        <v>827</v>
      </c>
      <c r="B237" s="328" t="s">
        <v>1718</v>
      </c>
      <c r="C237" s="321" t="s">
        <v>1786</v>
      </c>
      <c r="D237" s="321" t="s">
        <v>1718</v>
      </c>
      <c r="E237" s="321" t="s">
        <v>1718</v>
      </c>
      <c r="F237" s="321" t="s">
        <v>1718</v>
      </c>
      <c r="G237" s="328" t="s">
        <v>1718</v>
      </c>
      <c r="H237" s="328" t="s">
        <v>1718</v>
      </c>
      <c r="I237" s="328" t="s">
        <v>1718</v>
      </c>
    </row>
    <row r="238" spans="1:9" x14ac:dyDescent="0.25">
      <c r="A238" s="339" t="s">
        <v>1829</v>
      </c>
      <c r="B238" s="321">
        <v>7275346.9410186997</v>
      </c>
      <c r="C238" s="321" t="s">
        <v>1786</v>
      </c>
      <c r="D238" s="322" t="s">
        <v>1744</v>
      </c>
      <c r="E238" s="322" t="s">
        <v>1744</v>
      </c>
      <c r="F238" s="322" t="s">
        <v>1744</v>
      </c>
      <c r="G238" s="321">
        <v>489781.06499535905</v>
      </c>
      <c r="H238" s="321">
        <v>32.089244234644681</v>
      </c>
      <c r="I238" s="321">
        <v>45.787711245390042</v>
      </c>
    </row>
    <row r="239" spans="1:9" x14ac:dyDescent="0.25">
      <c r="A239" s="323" t="s">
        <v>1822</v>
      </c>
      <c r="B239" s="328">
        <v>6900391.8026401587</v>
      </c>
      <c r="C239" s="321" t="s">
        <v>1786</v>
      </c>
      <c r="D239" s="321">
        <v>67.143364802995393</v>
      </c>
      <c r="E239" s="321">
        <v>4.6393852673657197</v>
      </c>
      <c r="F239" s="321">
        <v>6.6251876256970998</v>
      </c>
      <c r="G239" s="328">
        <v>463315.52408826712</v>
      </c>
      <c r="H239" s="328">
        <v>32.013576068219912</v>
      </c>
      <c r="I239" s="328">
        <v>45.716390383313303</v>
      </c>
    </row>
    <row r="240" spans="1:9" x14ac:dyDescent="0.25">
      <c r="A240" s="323" t="s">
        <v>1823</v>
      </c>
      <c r="B240" s="328">
        <v>368504.73200550408</v>
      </c>
      <c r="C240" s="321" t="s">
        <v>1786</v>
      </c>
      <c r="D240" s="321">
        <v>70.79246071620166</v>
      </c>
      <c r="E240" s="321">
        <v>0.10430192094477</v>
      </c>
      <c r="F240" s="321">
        <v>0.16232031354685</v>
      </c>
      <c r="G240" s="328">
        <v>26087.356764234068</v>
      </c>
      <c r="H240" s="328">
        <v>3.8435751425410003E-2</v>
      </c>
      <c r="I240" s="328">
        <v>5.9815803642629999E-2</v>
      </c>
    </row>
    <row r="241" spans="1:9" x14ac:dyDescent="0.25">
      <c r="A241" s="323" t="s">
        <v>1824</v>
      </c>
      <c r="B241" s="328">
        <v>5787.6625596214753</v>
      </c>
      <c r="C241" s="321" t="s">
        <v>1786</v>
      </c>
      <c r="D241" s="321">
        <v>59.589262354098253</v>
      </c>
      <c r="E241" s="321">
        <v>0.62659220241706004</v>
      </c>
      <c r="F241" s="321">
        <v>0.80766557619863999</v>
      </c>
      <c r="G241" s="328">
        <v>344.88254268227587</v>
      </c>
      <c r="H241" s="328">
        <v>3.6265042300800002E-3</v>
      </c>
      <c r="I241" s="328">
        <v>4.6744958160599998E-3</v>
      </c>
    </row>
    <row r="242" spans="1:9" x14ac:dyDescent="0.25">
      <c r="A242" s="323" t="s">
        <v>1825</v>
      </c>
      <c r="B242" s="321" t="s">
        <v>1718</v>
      </c>
      <c r="C242" s="321" t="s">
        <v>1786</v>
      </c>
      <c r="D242" s="322" t="s">
        <v>1744</v>
      </c>
      <c r="E242" s="322" t="s">
        <v>1744</v>
      </c>
      <c r="F242" s="322" t="s">
        <v>1744</v>
      </c>
      <c r="G242" s="321" t="s">
        <v>1718</v>
      </c>
      <c r="H242" s="321">
        <v>9.7455516189999999E-5</v>
      </c>
      <c r="I242" s="321">
        <v>1.256183293E-5</v>
      </c>
    </row>
    <row r="243" spans="1:9" x14ac:dyDescent="0.25">
      <c r="A243" s="335" t="s">
        <v>1828</v>
      </c>
      <c r="B243" s="328" t="s">
        <v>1718</v>
      </c>
      <c r="C243" s="321" t="s">
        <v>1786</v>
      </c>
      <c r="D243" s="321" t="s">
        <v>1718</v>
      </c>
      <c r="E243" s="321" t="s">
        <v>1718</v>
      </c>
      <c r="F243" s="321" t="s">
        <v>1718</v>
      </c>
      <c r="G243" s="328" t="s">
        <v>1718</v>
      </c>
      <c r="H243" s="328">
        <v>9.7455516189999999E-5</v>
      </c>
      <c r="I243" s="328">
        <v>1.256183293E-5</v>
      </c>
    </row>
    <row r="244" spans="1:9" x14ac:dyDescent="0.25">
      <c r="A244" s="323" t="s">
        <v>1789</v>
      </c>
      <c r="B244" s="328">
        <v>662.74381341579385</v>
      </c>
      <c r="C244" s="321" t="s">
        <v>1786</v>
      </c>
      <c r="D244" s="321">
        <v>50.248073994006518</v>
      </c>
      <c r="E244" s="321">
        <v>47.605136115704603</v>
      </c>
      <c r="F244" s="321">
        <v>6.1362126024835497</v>
      </c>
      <c r="G244" s="328">
        <v>33.301600175586863</v>
      </c>
      <c r="H244" s="328">
        <v>3.1550009447499999E-2</v>
      </c>
      <c r="I244" s="328">
        <v>4.0667369401000001E-3</v>
      </c>
    </row>
    <row r="245" spans="1:9" x14ac:dyDescent="0.25">
      <c r="A245" s="323" t="s">
        <v>1792</v>
      </c>
      <c r="B245" s="328" t="s">
        <v>1718</v>
      </c>
      <c r="C245" s="321" t="s">
        <v>1786</v>
      </c>
      <c r="D245" s="321" t="s">
        <v>1718</v>
      </c>
      <c r="E245" s="321" t="s">
        <v>1718</v>
      </c>
      <c r="F245" s="321" t="s">
        <v>1718</v>
      </c>
      <c r="G245" s="328" t="s">
        <v>1718</v>
      </c>
      <c r="H245" s="328">
        <v>1.9584458055900002E-3</v>
      </c>
      <c r="I245" s="328">
        <v>2.75126384502E-3</v>
      </c>
    </row>
    <row r="246" spans="1:9" x14ac:dyDescent="0.25">
      <c r="A246" s="323" t="s">
        <v>1826</v>
      </c>
      <c r="B246" s="321" t="s">
        <v>1747</v>
      </c>
      <c r="C246" s="321" t="s">
        <v>1786</v>
      </c>
      <c r="D246" s="322" t="s">
        <v>1744</v>
      </c>
      <c r="E246" s="322" t="s">
        <v>1744</v>
      </c>
      <c r="F246" s="322" t="s">
        <v>1744</v>
      </c>
      <c r="G246" s="321" t="s">
        <v>1747</v>
      </c>
      <c r="H246" s="321" t="s">
        <v>1747</v>
      </c>
      <c r="I246" s="321" t="s">
        <v>1747</v>
      </c>
    </row>
    <row r="247" spans="1:9" x14ac:dyDescent="0.25">
      <c r="A247" s="339" t="s">
        <v>1830</v>
      </c>
      <c r="B247" s="321">
        <v>5832942.3483651699</v>
      </c>
      <c r="C247" s="321" t="s">
        <v>1786</v>
      </c>
      <c r="D247" s="322" t="s">
        <v>1744</v>
      </c>
      <c r="E247" s="322" t="s">
        <v>1744</v>
      </c>
      <c r="F247" s="322" t="s">
        <v>1744</v>
      </c>
      <c r="G247" s="321">
        <v>410542.75702448451</v>
      </c>
      <c r="H247" s="321">
        <v>12.55614437939165</v>
      </c>
      <c r="I247" s="321">
        <v>4.1395436288617402</v>
      </c>
    </row>
    <row r="248" spans="1:9" x14ac:dyDescent="0.25">
      <c r="A248" s="323" t="s">
        <v>1822</v>
      </c>
      <c r="B248" s="328">
        <v>509157.7754591406</v>
      </c>
      <c r="C248" s="321" t="s">
        <v>1786</v>
      </c>
      <c r="D248" s="321">
        <v>67.143364802995393</v>
      </c>
      <c r="E248" s="321">
        <v>6.4971859341457296</v>
      </c>
      <c r="F248" s="321">
        <v>6.1414341372084902</v>
      </c>
      <c r="G248" s="328">
        <v>34186.566259934691</v>
      </c>
      <c r="H248" s="328">
        <v>3.3080927369740598</v>
      </c>
      <c r="I248" s="328">
        <v>3.1269589434299001</v>
      </c>
    </row>
    <row r="249" spans="1:9" x14ac:dyDescent="0.25">
      <c r="A249" s="323" t="s">
        <v>1823</v>
      </c>
      <c r="B249" s="328">
        <v>5287253.5119992914</v>
      </c>
      <c r="C249" s="321" t="s">
        <v>1786</v>
      </c>
      <c r="D249" s="321">
        <v>70.79246071620166</v>
      </c>
      <c r="E249" s="321">
        <v>0.19420456648574999</v>
      </c>
      <c r="F249" s="321">
        <v>0.18814347493101999</v>
      </c>
      <c r="G249" s="328">
        <v>374297.68654480908</v>
      </c>
      <c r="H249" s="328">
        <v>1.02680877619808</v>
      </c>
      <c r="I249" s="328">
        <v>0.99476224858879003</v>
      </c>
    </row>
    <row r="250" spans="1:9" x14ac:dyDescent="0.25">
      <c r="A250" s="323" t="s">
        <v>1824</v>
      </c>
      <c r="B250" s="328">
        <v>23860.857915216009</v>
      </c>
      <c r="C250" s="321" t="s">
        <v>1786</v>
      </c>
      <c r="D250" s="321">
        <v>59.589262354098238</v>
      </c>
      <c r="E250" s="321">
        <v>0.25455909593203002</v>
      </c>
      <c r="F250" s="321">
        <v>0.65047788376092996</v>
      </c>
      <c r="G250" s="328">
        <v>1421.8509223036683</v>
      </c>
      <c r="H250" s="328">
        <v>6.07399841906E-3</v>
      </c>
      <c r="I250" s="328">
        <v>1.5520960361409999E-2</v>
      </c>
    </row>
    <row r="251" spans="1:9" x14ac:dyDescent="0.25">
      <c r="A251" s="323" t="s">
        <v>1831</v>
      </c>
      <c r="B251" s="321" t="s">
        <v>1718</v>
      </c>
      <c r="C251" s="321" t="s">
        <v>1786</v>
      </c>
      <c r="D251" s="322" t="s">
        <v>1744</v>
      </c>
      <c r="E251" s="322" t="s">
        <v>1744</v>
      </c>
      <c r="F251" s="322" t="s">
        <v>1744</v>
      </c>
      <c r="G251" s="321" t="s">
        <v>1718</v>
      </c>
      <c r="H251" s="321">
        <v>1.0526893401586801</v>
      </c>
      <c r="I251" s="321">
        <v>1.3709364421000001E-4</v>
      </c>
    </row>
    <row r="252" spans="1:9" x14ac:dyDescent="0.25">
      <c r="A252" s="335" t="s">
        <v>1828</v>
      </c>
      <c r="B252" s="328" t="s">
        <v>1718</v>
      </c>
      <c r="C252" s="321" t="s">
        <v>1786</v>
      </c>
      <c r="D252" s="321" t="s">
        <v>1718</v>
      </c>
      <c r="E252" s="321" t="s">
        <v>1718</v>
      </c>
      <c r="F252" s="321" t="s">
        <v>1718</v>
      </c>
      <c r="G252" s="328" t="s">
        <v>1718</v>
      </c>
      <c r="H252" s="328">
        <v>1.0526893401586801</v>
      </c>
      <c r="I252" s="328">
        <v>1.3709364421000001E-4</v>
      </c>
    </row>
    <row r="253" spans="1:9" x14ac:dyDescent="0.25">
      <c r="A253" s="323" t="s">
        <v>1789</v>
      </c>
      <c r="B253" s="328">
        <v>12670.202991522168</v>
      </c>
      <c r="C253" s="321" t="s">
        <v>1786</v>
      </c>
      <c r="D253" s="321">
        <v>50.248073994006518</v>
      </c>
      <c r="E253" s="321">
        <v>565.1314864248078</v>
      </c>
      <c r="F253" s="321">
        <v>7.5093565144669999E-2</v>
      </c>
      <c r="G253" s="328">
        <v>636.65329743708867</v>
      </c>
      <c r="H253" s="328">
        <v>7.1603306499029697</v>
      </c>
      <c r="I253" s="328">
        <v>9.5145071374E-4</v>
      </c>
    </row>
    <row r="254" spans="1:9" x14ac:dyDescent="0.25">
      <c r="A254" s="323" t="s">
        <v>1792</v>
      </c>
      <c r="B254" s="328" t="s">
        <v>1718</v>
      </c>
      <c r="C254" s="321" t="s">
        <v>1786</v>
      </c>
      <c r="D254" s="321" t="s">
        <v>1718</v>
      </c>
      <c r="E254" s="321" t="s">
        <v>1718</v>
      </c>
      <c r="F254" s="321" t="s">
        <v>1718</v>
      </c>
      <c r="G254" s="328" t="s">
        <v>1718</v>
      </c>
      <c r="H254" s="328">
        <v>2.1488777387999999E-3</v>
      </c>
      <c r="I254" s="328">
        <v>1.21293212369E-3</v>
      </c>
    </row>
    <row r="255" spans="1:9" x14ac:dyDescent="0.25">
      <c r="A255" s="323" t="s">
        <v>1826</v>
      </c>
      <c r="B255" s="321" t="s">
        <v>1747</v>
      </c>
      <c r="C255" s="321" t="s">
        <v>1786</v>
      </c>
      <c r="D255" s="322" t="s">
        <v>1744</v>
      </c>
      <c r="E255" s="322" t="s">
        <v>1744</v>
      </c>
      <c r="F255" s="322" t="s">
        <v>1744</v>
      </c>
      <c r="G255" s="321" t="s">
        <v>1747</v>
      </c>
      <c r="H255" s="321" t="s">
        <v>1747</v>
      </c>
      <c r="I255" s="321" t="s">
        <v>1747</v>
      </c>
    </row>
    <row r="256" spans="1:9" x14ac:dyDescent="0.25">
      <c r="A256" s="339" t="s">
        <v>1832</v>
      </c>
      <c r="B256" s="321">
        <v>23342.475449176363</v>
      </c>
      <c r="C256" s="321" t="s">
        <v>1786</v>
      </c>
      <c r="D256" s="322" t="s">
        <v>1744</v>
      </c>
      <c r="E256" s="322" t="s">
        <v>1744</v>
      </c>
      <c r="F256" s="322" t="s">
        <v>1744</v>
      </c>
      <c r="G256" s="321">
        <v>1567.2923444890123</v>
      </c>
      <c r="H256" s="321">
        <v>0.73343558265860997</v>
      </c>
      <c r="I256" s="321">
        <v>7.4179466324320001E-2</v>
      </c>
    </row>
    <row r="257" spans="1:9" x14ac:dyDescent="0.25">
      <c r="A257" s="323" t="s">
        <v>1822</v>
      </c>
      <c r="B257" s="328">
        <v>23342.475449176363</v>
      </c>
      <c r="C257" s="321" t="s">
        <v>1786</v>
      </c>
      <c r="D257" s="321">
        <v>67.143364802995393</v>
      </c>
      <c r="E257" s="321">
        <v>31.42064277867707</v>
      </c>
      <c r="F257" s="321">
        <v>3.17787487817353</v>
      </c>
      <c r="G257" s="328">
        <v>1567.2923444890123</v>
      </c>
      <c r="H257" s="328">
        <v>0.73343558265860997</v>
      </c>
      <c r="I257" s="328">
        <v>7.4179466324320001E-2</v>
      </c>
    </row>
    <row r="258" spans="1:9" x14ac:dyDescent="0.25">
      <c r="A258" s="323" t="s">
        <v>1823</v>
      </c>
      <c r="B258" s="328" t="s">
        <v>1747</v>
      </c>
      <c r="C258" s="321" t="s">
        <v>1786</v>
      </c>
      <c r="D258" s="321" t="s">
        <v>1747</v>
      </c>
      <c r="E258" s="321" t="s">
        <v>1747</v>
      </c>
      <c r="F258" s="321" t="s">
        <v>1747</v>
      </c>
      <c r="G258" s="328" t="s">
        <v>1747</v>
      </c>
      <c r="H258" s="328" t="s">
        <v>1747</v>
      </c>
      <c r="I258" s="328" t="s">
        <v>1747</v>
      </c>
    </row>
    <row r="259" spans="1:9" x14ac:dyDescent="0.25">
      <c r="A259" s="323" t="s">
        <v>1824</v>
      </c>
      <c r="B259" s="328" t="s">
        <v>1747</v>
      </c>
      <c r="C259" s="321" t="s">
        <v>1786</v>
      </c>
      <c r="D259" s="321" t="s">
        <v>1747</v>
      </c>
      <c r="E259" s="321" t="s">
        <v>1747</v>
      </c>
      <c r="F259" s="321" t="s">
        <v>1747</v>
      </c>
      <c r="G259" s="328" t="s">
        <v>1747</v>
      </c>
      <c r="H259" s="328" t="s">
        <v>1747</v>
      </c>
      <c r="I259" s="328" t="s">
        <v>1747</v>
      </c>
    </row>
    <row r="260" spans="1:9" x14ac:dyDescent="0.25">
      <c r="A260" s="323" t="s">
        <v>1825</v>
      </c>
      <c r="B260" s="321" t="s">
        <v>1747</v>
      </c>
      <c r="C260" s="321" t="s">
        <v>1786</v>
      </c>
      <c r="D260" s="322" t="s">
        <v>1744</v>
      </c>
      <c r="E260" s="322" t="s">
        <v>1744</v>
      </c>
      <c r="F260" s="322" t="s">
        <v>1744</v>
      </c>
      <c r="G260" s="321" t="s">
        <v>1747</v>
      </c>
      <c r="H260" s="321" t="s">
        <v>1747</v>
      </c>
      <c r="I260" s="321" t="s">
        <v>1747</v>
      </c>
    </row>
    <row r="261" spans="1:9" x14ac:dyDescent="0.25">
      <c r="A261" s="323" t="s">
        <v>1789</v>
      </c>
      <c r="B261" s="328" t="s">
        <v>1747</v>
      </c>
      <c r="C261" s="321" t="s">
        <v>1786</v>
      </c>
      <c r="D261" s="321" t="s">
        <v>1747</v>
      </c>
      <c r="E261" s="321" t="s">
        <v>1747</v>
      </c>
      <c r="F261" s="321" t="s">
        <v>1747</v>
      </c>
      <c r="G261" s="328" t="s">
        <v>1747</v>
      </c>
      <c r="H261" s="328" t="s">
        <v>1747</v>
      </c>
      <c r="I261" s="328" t="s">
        <v>1747</v>
      </c>
    </row>
    <row r="262" spans="1:9" x14ac:dyDescent="0.25">
      <c r="A262" s="323" t="s">
        <v>1792</v>
      </c>
      <c r="B262" s="328" t="s">
        <v>1718</v>
      </c>
      <c r="C262" s="321" t="s">
        <v>1786</v>
      </c>
      <c r="D262" s="321" t="s">
        <v>1718</v>
      </c>
      <c r="E262" s="321" t="s">
        <v>1760</v>
      </c>
      <c r="F262" s="321" t="s">
        <v>1760</v>
      </c>
      <c r="G262" s="328" t="s">
        <v>1718</v>
      </c>
      <c r="H262" s="328" t="s">
        <v>1760</v>
      </c>
      <c r="I262" s="328" t="s">
        <v>1760</v>
      </c>
    </row>
    <row r="263" spans="1:9" x14ac:dyDescent="0.25">
      <c r="A263" s="323" t="s">
        <v>1826</v>
      </c>
      <c r="B263" s="321" t="s">
        <v>1747</v>
      </c>
      <c r="C263" s="321" t="s">
        <v>1786</v>
      </c>
      <c r="D263" s="322" t="s">
        <v>1744</v>
      </c>
      <c r="E263" s="322" t="s">
        <v>1744</v>
      </c>
      <c r="F263" s="322" t="s">
        <v>1744</v>
      </c>
      <c r="G263" s="321" t="s">
        <v>1747</v>
      </c>
      <c r="H263" s="321" t="s">
        <v>1747</v>
      </c>
      <c r="I263" s="321" t="s">
        <v>1747</v>
      </c>
    </row>
    <row r="264" spans="1:9" x14ac:dyDescent="0.25">
      <c r="A264" s="339" t="s">
        <v>1833</v>
      </c>
      <c r="B264" s="321" t="s">
        <v>1747</v>
      </c>
      <c r="C264" s="321" t="s">
        <v>1786</v>
      </c>
      <c r="D264" s="322" t="s">
        <v>1744</v>
      </c>
      <c r="E264" s="322" t="s">
        <v>1744</v>
      </c>
      <c r="F264" s="322" t="s">
        <v>1744</v>
      </c>
      <c r="G264" s="321" t="s">
        <v>1747</v>
      </c>
      <c r="H264" s="321" t="s">
        <v>1754</v>
      </c>
      <c r="I264" s="321" t="s">
        <v>1754</v>
      </c>
    </row>
    <row r="265" spans="1:9" x14ac:dyDescent="0.25">
      <c r="A265" s="327" t="s">
        <v>1834</v>
      </c>
      <c r="B265" s="321" t="s">
        <v>1747</v>
      </c>
      <c r="C265" s="321" t="s">
        <v>1786</v>
      </c>
      <c r="D265" s="322" t="s">
        <v>1744</v>
      </c>
      <c r="E265" s="322" t="s">
        <v>1744</v>
      </c>
      <c r="F265" s="322" t="s">
        <v>1744</v>
      </c>
      <c r="G265" s="321" t="s">
        <v>1747</v>
      </c>
      <c r="H265" s="321" t="s">
        <v>1754</v>
      </c>
      <c r="I265" s="321" t="s">
        <v>1754</v>
      </c>
    </row>
    <row r="266" spans="1:9" x14ac:dyDescent="0.25">
      <c r="A266" s="335" t="s">
        <v>1822</v>
      </c>
      <c r="B266" s="328" t="s">
        <v>1747</v>
      </c>
      <c r="C266" s="321" t="s">
        <v>1786</v>
      </c>
      <c r="D266" s="321" t="s">
        <v>1747</v>
      </c>
      <c r="E266" s="321" t="s">
        <v>1718</v>
      </c>
      <c r="F266" s="321" t="s">
        <v>1718</v>
      </c>
      <c r="G266" s="328" t="s">
        <v>1747</v>
      </c>
      <c r="H266" s="328" t="s">
        <v>1718</v>
      </c>
      <c r="I266" s="328" t="s">
        <v>1718</v>
      </c>
    </row>
    <row r="267" spans="1:9" x14ac:dyDescent="0.25">
      <c r="A267" s="335" t="s">
        <v>1835</v>
      </c>
      <c r="B267" s="328" t="s">
        <v>1747</v>
      </c>
      <c r="C267" s="321" t="s">
        <v>1786</v>
      </c>
      <c r="D267" s="321" t="s">
        <v>1747</v>
      </c>
      <c r="E267" s="321" t="s">
        <v>1718</v>
      </c>
      <c r="F267" s="321" t="s">
        <v>1718</v>
      </c>
      <c r="G267" s="328" t="s">
        <v>1747</v>
      </c>
      <c r="H267" s="328" t="s">
        <v>1718</v>
      </c>
      <c r="I267" s="328" t="s">
        <v>1718</v>
      </c>
    </row>
    <row r="268" spans="1:9" x14ac:dyDescent="0.25">
      <c r="A268" s="335" t="s">
        <v>1836</v>
      </c>
      <c r="B268" s="328" t="s">
        <v>1747</v>
      </c>
      <c r="C268" s="321" t="s">
        <v>1786</v>
      </c>
      <c r="D268" s="321" t="s">
        <v>1747</v>
      </c>
      <c r="E268" s="321" t="s">
        <v>1718</v>
      </c>
      <c r="F268" s="321" t="s">
        <v>1718</v>
      </c>
      <c r="G268" s="328" t="s">
        <v>1747</v>
      </c>
      <c r="H268" s="328" t="s">
        <v>1718</v>
      </c>
      <c r="I268" s="328" t="s">
        <v>1718</v>
      </c>
    </row>
    <row r="269" spans="1:9" x14ac:dyDescent="0.25">
      <c r="A269" s="335" t="s">
        <v>1837</v>
      </c>
      <c r="B269" s="321" t="s">
        <v>1747</v>
      </c>
      <c r="C269" s="321" t="s">
        <v>1786</v>
      </c>
      <c r="D269" s="322" t="s">
        <v>1744</v>
      </c>
      <c r="E269" s="322" t="s">
        <v>1744</v>
      </c>
      <c r="F269" s="322" t="s">
        <v>1744</v>
      </c>
      <c r="G269" s="321" t="s">
        <v>1747</v>
      </c>
      <c r="H269" s="321" t="s">
        <v>1718</v>
      </c>
      <c r="I269" s="321" t="s">
        <v>1718</v>
      </c>
    </row>
    <row r="270" spans="1:9" x14ac:dyDescent="0.25">
      <c r="A270" s="335" t="s">
        <v>1799</v>
      </c>
      <c r="B270" s="328" t="s">
        <v>1747</v>
      </c>
      <c r="C270" s="321" t="s">
        <v>1786</v>
      </c>
      <c r="D270" s="321" t="s">
        <v>1747</v>
      </c>
      <c r="E270" s="321" t="s">
        <v>1718</v>
      </c>
      <c r="F270" s="321" t="s">
        <v>1718</v>
      </c>
      <c r="G270" s="328" t="s">
        <v>1747</v>
      </c>
      <c r="H270" s="328" t="s">
        <v>1718</v>
      </c>
      <c r="I270" s="328" t="s">
        <v>1718</v>
      </c>
    </row>
    <row r="271" spans="1:9" x14ac:dyDescent="0.25">
      <c r="A271" s="335" t="s">
        <v>719</v>
      </c>
      <c r="B271" s="328" t="s">
        <v>1747</v>
      </c>
      <c r="C271" s="321" t="s">
        <v>1786</v>
      </c>
      <c r="D271" s="321" t="s">
        <v>1747</v>
      </c>
      <c r="E271" s="321" t="s">
        <v>1718</v>
      </c>
      <c r="F271" s="321" t="s">
        <v>1718</v>
      </c>
      <c r="G271" s="328" t="s">
        <v>1747</v>
      </c>
      <c r="H271" s="328" t="s">
        <v>1718</v>
      </c>
      <c r="I271" s="328" t="s">
        <v>1718</v>
      </c>
    </row>
    <row r="272" spans="1:9" x14ac:dyDescent="0.25">
      <c r="A272" s="335" t="s">
        <v>1838</v>
      </c>
      <c r="B272" s="321" t="s">
        <v>1747</v>
      </c>
      <c r="C272" s="321" t="s">
        <v>1786</v>
      </c>
      <c r="D272" s="322" t="s">
        <v>1744</v>
      </c>
      <c r="E272" s="322" t="s">
        <v>1744</v>
      </c>
      <c r="F272" s="322" t="s">
        <v>1744</v>
      </c>
      <c r="G272" s="321" t="s">
        <v>1747</v>
      </c>
      <c r="H272" s="321" t="s">
        <v>1740</v>
      </c>
      <c r="I272" s="321" t="s">
        <v>1740</v>
      </c>
    </row>
    <row r="273" spans="1:10" x14ac:dyDescent="0.25">
      <c r="A273" s="337" t="s">
        <v>1730</v>
      </c>
      <c r="B273" s="321">
        <v>650576.52184247714</v>
      </c>
      <c r="C273" s="321" t="s">
        <v>1786</v>
      </c>
      <c r="D273" s="322" t="s">
        <v>1744</v>
      </c>
      <c r="E273" s="322" t="s">
        <v>1744</v>
      </c>
      <c r="F273" s="322" t="s">
        <v>1744</v>
      </c>
      <c r="G273" s="321">
        <v>46055.912865416671</v>
      </c>
      <c r="H273" s="321">
        <v>3.5201759225</v>
      </c>
      <c r="I273" s="321">
        <v>1.1264562951999999</v>
      </c>
    </row>
    <row r="274" spans="1:10" x14ac:dyDescent="0.25">
      <c r="A274" s="323" t="s">
        <v>1787</v>
      </c>
      <c r="B274" s="328">
        <v>650576.52184247714</v>
      </c>
      <c r="C274" s="321" t="s">
        <v>1786</v>
      </c>
      <c r="D274" s="321">
        <v>70.79246071620166</v>
      </c>
      <c r="E274" s="321">
        <v>5.4108560704444404</v>
      </c>
      <c r="F274" s="321">
        <v>1.7314739425422201</v>
      </c>
      <c r="G274" s="328">
        <v>46055.912865416671</v>
      </c>
      <c r="H274" s="328">
        <v>3.5201759225</v>
      </c>
      <c r="I274" s="328">
        <v>1.1264562951999999</v>
      </c>
    </row>
    <row r="275" spans="1:10" x14ac:dyDescent="0.25">
      <c r="A275" s="323" t="s">
        <v>1788</v>
      </c>
      <c r="B275" s="328" t="s">
        <v>1747</v>
      </c>
      <c r="C275" s="321" t="s">
        <v>1786</v>
      </c>
      <c r="D275" s="321" t="s">
        <v>1747</v>
      </c>
      <c r="E275" s="321" t="s">
        <v>1747</v>
      </c>
      <c r="F275" s="321" t="s">
        <v>1747</v>
      </c>
      <c r="G275" s="328" t="s">
        <v>1747</v>
      </c>
      <c r="H275" s="328" t="s">
        <v>1747</v>
      </c>
      <c r="I275" s="328" t="s">
        <v>1747</v>
      </c>
    </row>
    <row r="276" spans="1:10" x14ac:dyDescent="0.25">
      <c r="A276" s="323" t="s">
        <v>1789</v>
      </c>
      <c r="B276" s="328" t="s">
        <v>1718</v>
      </c>
      <c r="C276" s="321" t="s">
        <v>1786</v>
      </c>
      <c r="D276" s="321" t="s">
        <v>1718</v>
      </c>
      <c r="E276" s="321" t="s">
        <v>1718</v>
      </c>
      <c r="F276" s="321" t="s">
        <v>1718</v>
      </c>
      <c r="G276" s="328" t="s">
        <v>1718</v>
      </c>
      <c r="H276" s="328" t="s">
        <v>1718</v>
      </c>
      <c r="I276" s="328" t="s">
        <v>1718</v>
      </c>
    </row>
    <row r="277" spans="1:10" x14ac:dyDescent="0.25">
      <c r="A277" s="323" t="s">
        <v>1792</v>
      </c>
      <c r="B277" s="328" t="s">
        <v>1718</v>
      </c>
      <c r="C277" s="321" t="s">
        <v>1786</v>
      </c>
      <c r="D277" s="321" t="s">
        <v>1718</v>
      </c>
      <c r="E277" s="321" t="s">
        <v>1760</v>
      </c>
      <c r="F277" s="321" t="s">
        <v>1760</v>
      </c>
      <c r="G277" s="328" t="s">
        <v>1718</v>
      </c>
      <c r="H277" s="328" t="s">
        <v>1760</v>
      </c>
      <c r="I277" s="328" t="s">
        <v>1760</v>
      </c>
    </row>
    <row r="278" spans="1:10" x14ac:dyDescent="0.25">
      <c r="A278" s="323" t="s">
        <v>1839</v>
      </c>
      <c r="B278" s="321" t="s">
        <v>1718</v>
      </c>
      <c r="C278" s="321" t="s">
        <v>1786</v>
      </c>
      <c r="D278" s="322" t="s">
        <v>1744</v>
      </c>
      <c r="E278" s="322" t="s">
        <v>1744</v>
      </c>
      <c r="F278" s="322" t="s">
        <v>1744</v>
      </c>
      <c r="G278" s="321" t="s">
        <v>1718</v>
      </c>
      <c r="H278" s="321" t="s">
        <v>1740</v>
      </c>
      <c r="I278" s="321" t="s">
        <v>1740</v>
      </c>
    </row>
    <row r="279" spans="1:10" x14ac:dyDescent="0.25">
      <c r="A279" s="337" t="s">
        <v>1840</v>
      </c>
      <c r="B279" s="321">
        <v>546204.87037064438</v>
      </c>
      <c r="C279" s="321" t="s">
        <v>1786</v>
      </c>
      <c r="D279" s="322" t="s">
        <v>1744</v>
      </c>
      <c r="E279" s="322" t="s">
        <v>1744</v>
      </c>
      <c r="F279" s="322" t="s">
        <v>1744</v>
      </c>
      <c r="G279" s="321">
        <v>38024.136018348065</v>
      </c>
      <c r="H279" s="321">
        <v>16.174692701572852</v>
      </c>
      <c r="I279" s="321">
        <v>0.73291389331867995</v>
      </c>
    </row>
    <row r="280" spans="1:10" x14ac:dyDescent="0.25">
      <c r="A280" s="323" t="s">
        <v>1841</v>
      </c>
      <c r="B280" s="328">
        <v>270555.52902466076</v>
      </c>
      <c r="C280" s="321" t="s">
        <v>1786</v>
      </c>
      <c r="D280" s="321">
        <v>71.174746954728036</v>
      </c>
      <c r="E280" s="321">
        <v>7.2747437896637797</v>
      </c>
      <c r="F280" s="321">
        <v>2.07984266172793</v>
      </c>
      <c r="G280" s="328">
        <v>19256.721315532806</v>
      </c>
      <c r="H280" s="328">
        <v>1.9682221545313501</v>
      </c>
      <c r="I280" s="328">
        <v>0.56271293163185998</v>
      </c>
    </row>
    <row r="281" spans="1:10" x14ac:dyDescent="0.25">
      <c r="A281" s="323" t="s">
        <v>1842</v>
      </c>
      <c r="B281" s="328">
        <v>275649.34134598356</v>
      </c>
      <c r="C281" s="321" t="s">
        <v>1786</v>
      </c>
      <c r="D281" s="321">
        <v>68.084380725071952</v>
      </c>
      <c r="E281" s="321">
        <v>51.538198777011146</v>
      </c>
      <c r="F281" s="321">
        <v>0.61745462860799005</v>
      </c>
      <c r="G281" s="328">
        <v>18767.414702815262</v>
      </c>
      <c r="H281" s="328">
        <v>14.2064705470415</v>
      </c>
      <c r="I281" s="328">
        <v>0.17020096168682</v>
      </c>
    </row>
    <row r="282" spans="1:10" x14ac:dyDescent="0.25">
      <c r="A282" s="323" t="s">
        <v>1822</v>
      </c>
      <c r="B282" s="328" t="s">
        <v>1718</v>
      </c>
      <c r="C282" s="321" t="s">
        <v>1786</v>
      </c>
      <c r="D282" s="321" t="s">
        <v>1718</v>
      </c>
      <c r="E282" s="321" t="s">
        <v>1718</v>
      </c>
      <c r="F282" s="321" t="s">
        <v>1718</v>
      </c>
      <c r="G282" s="328" t="s">
        <v>1718</v>
      </c>
      <c r="H282" s="328" t="s">
        <v>1718</v>
      </c>
      <c r="I282" s="328" t="s">
        <v>1718</v>
      </c>
    </row>
    <row r="283" spans="1:10" x14ac:dyDescent="0.25">
      <c r="A283" s="323" t="s">
        <v>1843</v>
      </c>
      <c r="B283" s="321" t="s">
        <v>1747</v>
      </c>
      <c r="C283" s="321" t="s">
        <v>1786</v>
      </c>
      <c r="D283" s="322" t="s">
        <v>1744</v>
      </c>
      <c r="E283" s="322" t="s">
        <v>1744</v>
      </c>
      <c r="F283" s="322" t="s">
        <v>1744</v>
      </c>
      <c r="G283" s="321" t="s">
        <v>1747</v>
      </c>
      <c r="H283" s="321" t="s">
        <v>1740</v>
      </c>
      <c r="I283" s="321" t="s">
        <v>1740</v>
      </c>
    </row>
    <row r="284" spans="1:10" x14ac:dyDescent="0.25">
      <c r="A284" s="323" t="s">
        <v>1789</v>
      </c>
      <c r="B284" s="328" t="s">
        <v>1760</v>
      </c>
      <c r="C284" s="321" t="s">
        <v>1786</v>
      </c>
      <c r="D284" s="321" t="s">
        <v>1760</v>
      </c>
      <c r="E284" s="321" t="s">
        <v>1718</v>
      </c>
      <c r="F284" s="321" t="s">
        <v>1718</v>
      </c>
      <c r="G284" s="328" t="s">
        <v>1760</v>
      </c>
      <c r="H284" s="328" t="s">
        <v>1718</v>
      </c>
      <c r="I284" s="328" t="s">
        <v>1718</v>
      </c>
      <c r="J284" s="321" t="s">
        <v>1740</v>
      </c>
    </row>
    <row r="285" spans="1:10" x14ac:dyDescent="0.25">
      <c r="A285" s="323" t="s">
        <v>1792</v>
      </c>
      <c r="B285" s="328" t="s">
        <v>1718</v>
      </c>
      <c r="C285" s="321" t="s">
        <v>1786</v>
      </c>
      <c r="D285" s="321" t="s">
        <v>1718</v>
      </c>
      <c r="E285" s="321" t="s">
        <v>1760</v>
      </c>
      <c r="F285" s="321" t="s">
        <v>1760</v>
      </c>
      <c r="G285" s="328" t="s">
        <v>1718</v>
      </c>
      <c r="H285" s="328" t="s">
        <v>1760</v>
      </c>
      <c r="I285" s="328" t="s">
        <v>1760</v>
      </c>
      <c r="J285" s="321" t="s">
        <v>1740</v>
      </c>
    </row>
    <row r="286" spans="1:10" x14ac:dyDescent="0.25">
      <c r="A286" s="323" t="s">
        <v>1844</v>
      </c>
      <c r="B286" s="321" t="s">
        <v>1747</v>
      </c>
      <c r="C286" s="321" t="s">
        <v>1786</v>
      </c>
      <c r="D286" s="322" t="s">
        <v>1744</v>
      </c>
      <c r="E286" s="322" t="s">
        <v>1744</v>
      </c>
      <c r="F286" s="322" t="s">
        <v>1744</v>
      </c>
      <c r="G286" s="321" t="s">
        <v>1747</v>
      </c>
      <c r="H286" s="321" t="s">
        <v>1740</v>
      </c>
      <c r="I286" s="321" t="s">
        <v>1740</v>
      </c>
      <c r="J286" s="321" t="s">
        <v>1740</v>
      </c>
    </row>
    <row r="287" spans="1:10" x14ac:dyDescent="0.25">
      <c r="A287" s="337" t="s">
        <v>1845</v>
      </c>
      <c r="B287" s="321">
        <v>644614.3919557624</v>
      </c>
      <c r="C287" s="321" t="s">
        <v>1786</v>
      </c>
      <c r="D287" s="322" t="s">
        <v>1744</v>
      </c>
      <c r="E287" s="322" t="s">
        <v>1744</v>
      </c>
      <c r="F287" s="322" t="s">
        <v>1744</v>
      </c>
      <c r="G287" s="321">
        <v>32390.631664594664</v>
      </c>
      <c r="H287" s="321">
        <v>42.78562494471668</v>
      </c>
      <c r="I287" s="321">
        <v>22.8286814646106</v>
      </c>
      <c r="J287" s="321" t="s">
        <v>1740</v>
      </c>
    </row>
    <row r="288" spans="1:10" x14ac:dyDescent="0.25">
      <c r="A288" s="332" t="s">
        <v>1787</v>
      </c>
      <c r="B288" s="321" t="s">
        <v>1846</v>
      </c>
      <c r="C288" s="321" t="s">
        <v>1786</v>
      </c>
      <c r="D288" s="321" t="s">
        <v>1846</v>
      </c>
      <c r="E288" s="321" t="s">
        <v>1846</v>
      </c>
      <c r="F288" s="321" t="s">
        <v>1846</v>
      </c>
      <c r="G288" s="321" t="s">
        <v>1846</v>
      </c>
      <c r="H288" s="321">
        <v>40.930380256173969</v>
      </c>
      <c r="I288" s="321">
        <v>22.744244376797859</v>
      </c>
      <c r="J288" s="321" t="s">
        <v>1740</v>
      </c>
    </row>
    <row r="289" spans="1:10" x14ac:dyDescent="0.25">
      <c r="A289" s="332" t="s">
        <v>1788</v>
      </c>
      <c r="B289" s="321" t="s">
        <v>1747</v>
      </c>
      <c r="C289" s="321" t="s">
        <v>1786</v>
      </c>
      <c r="D289" s="321" t="s">
        <v>1747</v>
      </c>
      <c r="E289" s="321" t="s">
        <v>1747</v>
      </c>
      <c r="F289" s="321" t="s">
        <v>1747</v>
      </c>
      <c r="G289" s="321" t="s">
        <v>1747</v>
      </c>
      <c r="H289" s="321" t="s">
        <v>1747</v>
      </c>
      <c r="I289" s="321" t="s">
        <v>1747</v>
      </c>
      <c r="J289" s="321" t="s">
        <v>1740</v>
      </c>
    </row>
    <row r="290" spans="1:10" x14ac:dyDescent="0.25">
      <c r="A290" s="332" t="s">
        <v>1789</v>
      </c>
      <c r="B290" s="321">
        <v>644614.3919557624</v>
      </c>
      <c r="C290" s="321" t="s">
        <v>1786</v>
      </c>
      <c r="D290" s="321">
        <v>50.248073994006511</v>
      </c>
      <c r="E290" s="321">
        <v>2.8780689846434999</v>
      </c>
      <c r="F290" s="321">
        <v>0.13098852409508999</v>
      </c>
      <c r="G290" s="321">
        <v>32390.631664594664</v>
      </c>
      <c r="H290" s="321">
        <v>1.8552446885427101</v>
      </c>
      <c r="I290" s="321">
        <v>8.4437087812739994E-2</v>
      </c>
      <c r="J290" s="321" t="s">
        <v>1740</v>
      </c>
    </row>
    <row r="291" spans="1:10" x14ac:dyDescent="0.25">
      <c r="A291" s="332" t="s">
        <v>1811</v>
      </c>
      <c r="B291" s="321" t="s">
        <v>1804</v>
      </c>
      <c r="C291" s="321" t="s">
        <v>1786</v>
      </c>
      <c r="D291" s="321" t="s">
        <v>1804</v>
      </c>
      <c r="E291" s="321" t="s">
        <v>1747</v>
      </c>
      <c r="F291" s="321" t="s">
        <v>1747</v>
      </c>
      <c r="G291" s="321" t="s">
        <v>1804</v>
      </c>
      <c r="H291" s="321" t="s">
        <v>1747</v>
      </c>
      <c r="I291" s="321" t="s">
        <v>1747</v>
      </c>
      <c r="J291" s="321" t="s">
        <v>1740</v>
      </c>
    </row>
    <row r="292" spans="1:10" x14ac:dyDescent="0.25">
      <c r="A292" s="332" t="s">
        <v>1813</v>
      </c>
      <c r="B292" s="321" t="s">
        <v>1718</v>
      </c>
      <c r="C292" s="321" t="s">
        <v>1786</v>
      </c>
      <c r="D292" s="321" t="s">
        <v>1718</v>
      </c>
      <c r="E292" s="321" t="s">
        <v>1847</v>
      </c>
      <c r="F292" s="321" t="s">
        <v>1847</v>
      </c>
      <c r="G292" s="321" t="s">
        <v>1718</v>
      </c>
      <c r="H292" s="321" t="s">
        <v>1847</v>
      </c>
      <c r="I292" s="321" t="s">
        <v>1847</v>
      </c>
      <c r="J292" s="321" t="s">
        <v>1740</v>
      </c>
    </row>
    <row r="293" spans="1:10" x14ac:dyDescent="0.25">
      <c r="A293" s="340" t="s">
        <v>1848</v>
      </c>
      <c r="B293" s="321">
        <v>644614.3919557624</v>
      </c>
      <c r="C293" s="321" t="s">
        <v>1786</v>
      </c>
      <c r="D293" s="322" t="s">
        <v>1744</v>
      </c>
      <c r="E293" s="322" t="s">
        <v>1744</v>
      </c>
      <c r="F293" s="322" t="s">
        <v>1744</v>
      </c>
      <c r="G293" s="321">
        <v>32390.631664594664</v>
      </c>
      <c r="H293" s="321" t="s">
        <v>1847</v>
      </c>
      <c r="I293" s="321" t="s">
        <v>1847</v>
      </c>
      <c r="J293" s="321" t="s">
        <v>1740</v>
      </c>
    </row>
    <row r="294" spans="1:10" x14ac:dyDescent="0.25">
      <c r="A294" s="332" t="s">
        <v>1787</v>
      </c>
      <c r="B294" s="328" t="s">
        <v>1760</v>
      </c>
      <c r="C294" s="321" t="s">
        <v>1786</v>
      </c>
      <c r="D294" s="321" t="s">
        <v>1760</v>
      </c>
      <c r="E294" s="321" t="s">
        <v>1760</v>
      </c>
      <c r="F294" s="321" t="s">
        <v>1760</v>
      </c>
      <c r="G294" s="328" t="s">
        <v>1760</v>
      </c>
      <c r="H294" s="328" t="s">
        <v>1760</v>
      </c>
      <c r="I294" s="328" t="s">
        <v>1760</v>
      </c>
      <c r="J294" s="321" t="s">
        <v>1740</v>
      </c>
    </row>
    <row r="295" spans="1:10" x14ac:dyDescent="0.25">
      <c r="A295" s="332" t="s">
        <v>1788</v>
      </c>
      <c r="B295" s="328" t="s">
        <v>1747</v>
      </c>
      <c r="C295" s="321" t="s">
        <v>1786</v>
      </c>
      <c r="D295" s="321" t="s">
        <v>1747</v>
      </c>
      <c r="E295" s="321" t="s">
        <v>1747</v>
      </c>
      <c r="F295" s="321" t="s">
        <v>1747</v>
      </c>
      <c r="G295" s="328" t="s">
        <v>1747</v>
      </c>
      <c r="H295" s="328" t="s">
        <v>1747</v>
      </c>
      <c r="I295" s="328" t="s">
        <v>1747</v>
      </c>
      <c r="J295" s="321" t="s">
        <v>1740</v>
      </c>
    </row>
    <row r="296" spans="1:10" x14ac:dyDescent="0.25">
      <c r="A296" s="332" t="s">
        <v>1789</v>
      </c>
      <c r="B296" s="328">
        <v>644614.3919557624</v>
      </c>
      <c r="C296" s="321" t="s">
        <v>1786</v>
      </c>
      <c r="D296" s="321">
        <v>50.248073994006511</v>
      </c>
      <c r="E296" s="321" t="s">
        <v>1760</v>
      </c>
      <c r="F296" s="321" t="s">
        <v>1760</v>
      </c>
      <c r="G296" s="328">
        <v>32390.631664594664</v>
      </c>
      <c r="H296" s="328" t="s">
        <v>1760</v>
      </c>
      <c r="I296" s="328" t="s">
        <v>1760</v>
      </c>
      <c r="J296" s="321" t="s">
        <v>1740</v>
      </c>
    </row>
    <row r="297" spans="1:10" x14ac:dyDescent="0.25">
      <c r="A297" s="332" t="s">
        <v>1811</v>
      </c>
      <c r="B297" s="328" t="s">
        <v>1718</v>
      </c>
      <c r="C297" s="321" t="s">
        <v>1786</v>
      </c>
      <c r="D297" s="321" t="s">
        <v>1718</v>
      </c>
      <c r="E297" s="321" t="s">
        <v>1747</v>
      </c>
      <c r="F297" s="321" t="s">
        <v>1747</v>
      </c>
      <c r="G297" s="328" t="s">
        <v>1718</v>
      </c>
      <c r="H297" s="328" t="s">
        <v>1747</v>
      </c>
      <c r="I297" s="328" t="s">
        <v>1747</v>
      </c>
      <c r="J297" s="321" t="s">
        <v>1740</v>
      </c>
    </row>
    <row r="298" spans="1:10" x14ac:dyDescent="0.25">
      <c r="A298" s="332" t="s">
        <v>1813</v>
      </c>
      <c r="B298" s="328" t="s">
        <v>1718</v>
      </c>
      <c r="C298" s="321" t="s">
        <v>1786</v>
      </c>
      <c r="D298" s="321" t="s">
        <v>1718</v>
      </c>
      <c r="E298" s="321" t="s">
        <v>1747</v>
      </c>
      <c r="F298" s="321" t="s">
        <v>1747</v>
      </c>
      <c r="G298" s="328" t="s">
        <v>1718</v>
      </c>
      <c r="H298" s="328" t="s">
        <v>1747</v>
      </c>
      <c r="I298" s="328" t="s">
        <v>1747</v>
      </c>
      <c r="J298" s="321" t="s">
        <v>1740</v>
      </c>
    </row>
    <row r="299" spans="1:10" x14ac:dyDescent="0.25">
      <c r="A299" s="340" t="s">
        <v>1849</v>
      </c>
      <c r="B299" s="321" t="s">
        <v>1804</v>
      </c>
      <c r="C299" s="321" t="s">
        <v>1786</v>
      </c>
      <c r="D299" s="322" t="s">
        <v>1744</v>
      </c>
      <c r="E299" s="322" t="s">
        <v>1744</v>
      </c>
      <c r="F299" s="322" t="s">
        <v>1744</v>
      </c>
      <c r="G299" s="321" t="s">
        <v>1804</v>
      </c>
      <c r="H299" s="321">
        <v>42.78562494471668</v>
      </c>
      <c r="I299" s="321">
        <v>22.8286814646106</v>
      </c>
      <c r="J299" s="321" t="s">
        <v>1740</v>
      </c>
    </row>
    <row r="300" spans="1:10" x14ac:dyDescent="0.25">
      <c r="A300" s="326" t="s">
        <v>1850</v>
      </c>
      <c r="B300" s="321" t="s">
        <v>1804</v>
      </c>
      <c r="C300" s="321" t="s">
        <v>1786</v>
      </c>
      <c r="D300" s="322" t="s">
        <v>1744</v>
      </c>
      <c r="E300" s="322" t="s">
        <v>1744</v>
      </c>
      <c r="F300" s="322" t="s">
        <v>1744</v>
      </c>
      <c r="G300" s="321" t="s">
        <v>1804</v>
      </c>
      <c r="H300" s="321">
        <v>42.78562494471668</v>
      </c>
      <c r="I300" s="321">
        <v>22.8286814646106</v>
      </c>
      <c r="J300" s="321" t="s">
        <v>1740</v>
      </c>
    </row>
    <row r="301" spans="1:10" x14ac:dyDescent="0.25">
      <c r="A301" s="327" t="s">
        <v>1797</v>
      </c>
      <c r="B301" s="328" t="s">
        <v>1718</v>
      </c>
      <c r="C301" s="321" t="s">
        <v>1786</v>
      </c>
      <c r="D301" s="321" t="s">
        <v>1718</v>
      </c>
      <c r="E301" s="321" t="s">
        <v>1718</v>
      </c>
      <c r="F301" s="321" t="s">
        <v>1718</v>
      </c>
      <c r="G301" s="328" t="s">
        <v>1718</v>
      </c>
      <c r="H301" s="328">
        <v>40.930380256173969</v>
      </c>
      <c r="I301" s="328">
        <v>22.744244376797859</v>
      </c>
      <c r="J301" s="321" t="s">
        <v>1740</v>
      </c>
    </row>
    <row r="302" spans="1:10" x14ac:dyDescent="0.25">
      <c r="A302" s="327" t="s">
        <v>1798</v>
      </c>
      <c r="B302" s="328" t="s">
        <v>1747</v>
      </c>
      <c r="C302" s="321" t="s">
        <v>1786</v>
      </c>
      <c r="D302" s="321" t="s">
        <v>1747</v>
      </c>
      <c r="E302" s="321" t="s">
        <v>1747</v>
      </c>
      <c r="F302" s="321" t="s">
        <v>1747</v>
      </c>
      <c r="G302" s="328" t="s">
        <v>1747</v>
      </c>
      <c r="H302" s="328" t="s">
        <v>1747</v>
      </c>
      <c r="I302" s="328" t="s">
        <v>1747</v>
      </c>
      <c r="J302" s="321" t="s">
        <v>1740</v>
      </c>
    </row>
    <row r="303" spans="1:10" x14ac:dyDescent="0.25">
      <c r="A303" s="327" t="s">
        <v>1799</v>
      </c>
      <c r="B303" s="328" t="s">
        <v>1718</v>
      </c>
      <c r="C303" s="321" t="s">
        <v>1786</v>
      </c>
      <c r="D303" s="321" t="s">
        <v>1718</v>
      </c>
      <c r="E303" s="321" t="s">
        <v>1718</v>
      </c>
      <c r="F303" s="321" t="s">
        <v>1718</v>
      </c>
      <c r="G303" s="328" t="s">
        <v>1718</v>
      </c>
      <c r="H303" s="328">
        <v>1.8552446885427101</v>
      </c>
      <c r="I303" s="328">
        <v>8.4437087812739994E-2</v>
      </c>
      <c r="J303" s="321" t="s">
        <v>1740</v>
      </c>
    </row>
    <row r="304" spans="1:10" x14ac:dyDescent="0.25">
      <c r="A304" s="327" t="s">
        <v>1800</v>
      </c>
      <c r="B304" s="328" t="s">
        <v>1747</v>
      </c>
      <c r="C304" s="321" t="s">
        <v>1786</v>
      </c>
      <c r="D304" s="321" t="s">
        <v>1747</v>
      </c>
      <c r="E304" s="321" t="s">
        <v>1747</v>
      </c>
      <c r="F304" s="321" t="s">
        <v>1747</v>
      </c>
      <c r="G304" s="328" t="s">
        <v>1747</v>
      </c>
      <c r="H304" s="328" t="s">
        <v>1747</v>
      </c>
      <c r="I304" s="328" t="s">
        <v>1747</v>
      </c>
      <c r="J304" s="321" t="s">
        <v>1740</v>
      </c>
    </row>
    <row r="305" spans="1:10" x14ac:dyDescent="0.25">
      <c r="A305" s="327" t="s">
        <v>719</v>
      </c>
      <c r="B305" s="328" t="s">
        <v>1718</v>
      </c>
      <c r="C305" s="321" t="s">
        <v>1786</v>
      </c>
      <c r="D305" s="321" t="s">
        <v>1718</v>
      </c>
      <c r="E305" s="321" t="s">
        <v>1760</v>
      </c>
      <c r="F305" s="321" t="s">
        <v>1760</v>
      </c>
      <c r="G305" s="328" t="s">
        <v>1718</v>
      </c>
      <c r="H305" s="328" t="s">
        <v>1760</v>
      </c>
      <c r="I305" s="328" t="s">
        <v>1760</v>
      </c>
      <c r="J305" s="321" t="s">
        <v>1740</v>
      </c>
    </row>
    <row r="306" spans="1:10" x14ac:dyDescent="0.25">
      <c r="A306" s="246" t="s">
        <v>1851</v>
      </c>
      <c r="B306" s="321">
        <v>11350565.440672889</v>
      </c>
      <c r="C306" s="321" t="s">
        <v>1786</v>
      </c>
      <c r="D306" s="322" t="s">
        <v>1744</v>
      </c>
      <c r="E306" s="322" t="s">
        <v>1744</v>
      </c>
      <c r="F306" s="322" t="s">
        <v>1744</v>
      </c>
      <c r="G306" s="321">
        <v>586285.4434706961</v>
      </c>
      <c r="H306" s="321">
        <v>205.34813377159594</v>
      </c>
      <c r="I306" s="321">
        <v>4.1002059296026401</v>
      </c>
      <c r="J306" s="321" t="s">
        <v>1762</v>
      </c>
    </row>
    <row r="307" spans="1:10" x14ac:dyDescent="0.25">
      <c r="A307" s="323" t="s">
        <v>1787</v>
      </c>
      <c r="B307" s="321">
        <v>2244284.3614724921</v>
      </c>
      <c r="C307" s="321" t="s">
        <v>1786</v>
      </c>
      <c r="D307" s="321">
        <v>67.197268126614205</v>
      </c>
      <c r="E307" s="321">
        <v>9.4999509612768396</v>
      </c>
      <c r="F307" s="321">
        <v>0.57001685543420999</v>
      </c>
      <c r="G307" s="321">
        <v>150809.77799023423</v>
      </c>
      <c r="H307" s="321">
        <v>21.320591377149189</v>
      </c>
      <c r="I307" s="321">
        <v>1.2792799144267299</v>
      </c>
      <c r="J307" s="321" t="s">
        <v>1740</v>
      </c>
    </row>
    <row r="308" spans="1:10" x14ac:dyDescent="0.25">
      <c r="A308" s="323" t="s">
        <v>1788</v>
      </c>
      <c r="B308" s="321">
        <v>112366.54296457814</v>
      </c>
      <c r="C308" s="321" t="s">
        <v>1786</v>
      </c>
      <c r="D308" s="321">
        <v>90.475845936581024</v>
      </c>
      <c r="E308" s="321">
        <v>31.31951642816826</v>
      </c>
      <c r="F308" s="321">
        <v>1.4249999999999701</v>
      </c>
      <c r="G308" s="321">
        <v>10166.458029689384</v>
      </c>
      <c r="H308" s="321">
        <v>3.5192657883555798</v>
      </c>
      <c r="I308" s="321">
        <v>0.16012232372452001</v>
      </c>
      <c r="J308" s="321" t="s">
        <v>1740</v>
      </c>
    </row>
    <row r="309" spans="1:10" x14ac:dyDescent="0.25">
      <c r="A309" s="323" t="s">
        <v>1789</v>
      </c>
      <c r="B309" s="321">
        <v>8464063.9996716734</v>
      </c>
      <c r="C309" s="321" t="s">
        <v>1786</v>
      </c>
      <c r="D309" s="321">
        <v>50.248817526340829</v>
      </c>
      <c r="E309" s="321">
        <v>4.4986853631150696</v>
      </c>
      <c r="F309" s="321">
        <v>8.9994847365319999E-2</v>
      </c>
      <c r="G309" s="321">
        <v>425309.20745077246</v>
      </c>
      <c r="H309" s="321">
        <v>38.07716082779217</v>
      </c>
      <c r="I309" s="321">
        <v>0.76172214774073999</v>
      </c>
      <c r="J309" s="321" t="s">
        <v>1740</v>
      </c>
    </row>
    <row r="310" spans="1:10" x14ac:dyDescent="0.25">
      <c r="A310" s="323" t="s">
        <v>1790</v>
      </c>
      <c r="B310" s="321" t="s">
        <v>1747</v>
      </c>
      <c r="C310" s="321" t="s">
        <v>1786</v>
      </c>
      <c r="D310" s="321" t="s">
        <v>1747</v>
      </c>
      <c r="E310" s="321" t="s">
        <v>1747</v>
      </c>
      <c r="F310" s="321" t="s">
        <v>1747</v>
      </c>
      <c r="G310" s="321" t="s">
        <v>1747</v>
      </c>
      <c r="H310" s="321" t="s">
        <v>1747</v>
      </c>
      <c r="I310" s="321" t="s">
        <v>1747</v>
      </c>
      <c r="J310" s="321" t="s">
        <v>1747</v>
      </c>
    </row>
    <row r="311" spans="1:10" x14ac:dyDescent="0.25">
      <c r="A311" s="323" t="s">
        <v>1791</v>
      </c>
      <c r="B311" s="321" t="s">
        <v>1747</v>
      </c>
      <c r="C311" s="321" t="s">
        <v>1786</v>
      </c>
      <c r="D311" s="321" t="s">
        <v>1747</v>
      </c>
      <c r="E311" s="321" t="s">
        <v>1747</v>
      </c>
      <c r="F311" s="321" t="s">
        <v>1747</v>
      </c>
      <c r="G311" s="321" t="s">
        <v>1747</v>
      </c>
      <c r="H311" s="321" t="s">
        <v>1747</v>
      </c>
      <c r="I311" s="321" t="s">
        <v>1747</v>
      </c>
      <c r="J311" s="321" t="s">
        <v>1747</v>
      </c>
    </row>
    <row r="312" spans="1:10" x14ac:dyDescent="0.25">
      <c r="A312" s="323" t="s">
        <v>1792</v>
      </c>
      <c r="B312" s="321">
        <v>529850.53656414582</v>
      </c>
      <c r="C312" s="321" t="s">
        <v>1786</v>
      </c>
      <c r="D312" s="321">
        <v>97.591405250278996</v>
      </c>
      <c r="E312" s="321">
        <v>268.8137615220773</v>
      </c>
      <c r="F312" s="321">
        <v>3.5841834869610198</v>
      </c>
      <c r="G312" s="321">
        <v>51708.858435909322</v>
      </c>
      <c r="H312" s="321">
        <v>142.43111577829899</v>
      </c>
      <c r="I312" s="321">
        <v>1.8990815437106501</v>
      </c>
      <c r="J312" s="321" t="s">
        <v>1740</v>
      </c>
    </row>
    <row r="313" spans="1:10" x14ac:dyDescent="0.25">
      <c r="A313" s="338" t="s">
        <v>1852</v>
      </c>
      <c r="B313" s="321">
        <v>4223544.2202831479</v>
      </c>
      <c r="C313" s="321" t="s">
        <v>1786</v>
      </c>
      <c r="D313" s="322" t="s">
        <v>1744</v>
      </c>
      <c r="E313" s="322" t="s">
        <v>1744</v>
      </c>
      <c r="F313" s="322" t="s">
        <v>1744</v>
      </c>
      <c r="G313" s="321">
        <v>227130.02298152124</v>
      </c>
      <c r="H313" s="321">
        <v>43.127051806573057</v>
      </c>
      <c r="I313" s="321">
        <v>1.1609958550767701</v>
      </c>
      <c r="J313" s="321" t="s">
        <v>1762</v>
      </c>
    </row>
    <row r="314" spans="1:10" x14ac:dyDescent="0.25">
      <c r="A314" s="323" t="s">
        <v>1787</v>
      </c>
      <c r="B314" s="321">
        <v>802613.81053188839</v>
      </c>
      <c r="C314" s="321" t="s">
        <v>1786</v>
      </c>
      <c r="D314" s="321">
        <v>68.457376341550798</v>
      </c>
      <c r="E314" s="321">
        <v>9.5</v>
      </c>
      <c r="F314" s="321">
        <v>0.56999999999999995</v>
      </c>
      <c r="G314" s="321">
        <v>54944.835684507634</v>
      </c>
      <c r="H314" s="321">
        <v>7.6248312000529399</v>
      </c>
      <c r="I314" s="321">
        <v>0.45748987200317998</v>
      </c>
      <c r="J314" s="321" t="s">
        <v>1740</v>
      </c>
    </row>
    <row r="315" spans="1:10" x14ac:dyDescent="0.25">
      <c r="A315" s="323" t="s">
        <v>1788</v>
      </c>
      <c r="B315" s="321">
        <v>102339.36264828738</v>
      </c>
      <c r="C315" s="321" t="s">
        <v>1786</v>
      </c>
      <c r="D315" s="321">
        <v>90.484267022339296</v>
      </c>
      <c r="E315" s="321">
        <v>9.5</v>
      </c>
      <c r="F315" s="321">
        <v>1.425</v>
      </c>
      <c r="G315" s="321">
        <v>9260.1022167636511</v>
      </c>
      <c r="H315" s="321">
        <v>0.97222394515873001</v>
      </c>
      <c r="I315" s="321">
        <v>0.14583359177381</v>
      </c>
      <c r="J315" s="321" t="s">
        <v>1740</v>
      </c>
    </row>
    <row r="316" spans="1:10" x14ac:dyDescent="0.25">
      <c r="A316" s="323" t="s">
        <v>1789</v>
      </c>
      <c r="B316" s="321">
        <v>3242414.5271654259</v>
      </c>
      <c r="C316" s="321" t="s">
        <v>1786</v>
      </c>
      <c r="D316" s="321">
        <v>50.248073994006511</v>
      </c>
      <c r="E316" s="321">
        <v>4.5</v>
      </c>
      <c r="F316" s="321">
        <v>0.09</v>
      </c>
      <c r="G316" s="321">
        <v>162925.08508024996</v>
      </c>
      <c r="H316" s="321">
        <v>14.590865372244419</v>
      </c>
      <c r="I316" s="321">
        <v>0.29181730744488998</v>
      </c>
      <c r="J316" s="321" t="s">
        <v>1740</v>
      </c>
    </row>
    <row r="317" spans="1:10" x14ac:dyDescent="0.25">
      <c r="A317" s="323" t="s">
        <v>1790</v>
      </c>
      <c r="B317" s="321" t="s">
        <v>1747</v>
      </c>
      <c r="C317" s="321" t="s">
        <v>1786</v>
      </c>
      <c r="D317" s="321" t="s">
        <v>1747</v>
      </c>
      <c r="E317" s="321" t="s">
        <v>1747</v>
      </c>
      <c r="F317" s="321" t="s">
        <v>1747</v>
      </c>
      <c r="G317" s="321" t="s">
        <v>1747</v>
      </c>
      <c r="H317" s="321" t="s">
        <v>1747</v>
      </c>
      <c r="I317" s="321" t="s">
        <v>1747</v>
      </c>
      <c r="J317" s="321" t="s">
        <v>1747</v>
      </c>
    </row>
    <row r="318" spans="1:10" x14ac:dyDescent="0.25">
      <c r="A318" s="323" t="s">
        <v>1791</v>
      </c>
      <c r="B318" s="321" t="s">
        <v>1747</v>
      </c>
      <c r="C318" s="321" t="s">
        <v>1786</v>
      </c>
      <c r="D318" s="321" t="s">
        <v>1747</v>
      </c>
      <c r="E318" s="321" t="s">
        <v>1747</v>
      </c>
      <c r="F318" s="321" t="s">
        <v>1747</v>
      </c>
      <c r="G318" s="321" t="s">
        <v>1747</v>
      </c>
      <c r="H318" s="321" t="s">
        <v>1747</v>
      </c>
      <c r="I318" s="321" t="s">
        <v>1747</v>
      </c>
      <c r="J318" s="321" t="s">
        <v>1747</v>
      </c>
    </row>
    <row r="319" spans="1:10" x14ac:dyDescent="0.25">
      <c r="A319" s="323" t="s">
        <v>1792</v>
      </c>
      <c r="B319" s="321">
        <v>76176.519937545774</v>
      </c>
      <c r="C319" s="321" t="s">
        <v>1786</v>
      </c>
      <c r="D319" s="321">
        <v>96.731829689896188</v>
      </c>
      <c r="E319" s="321">
        <v>261.74904426540229</v>
      </c>
      <c r="F319" s="321">
        <v>3.4899872568719901</v>
      </c>
      <c r="G319" s="321">
        <v>7368.6941529676596</v>
      </c>
      <c r="H319" s="321">
        <v>19.939131289116968</v>
      </c>
      <c r="I319" s="321">
        <v>0.26585508385488998</v>
      </c>
      <c r="J319" s="321" t="s">
        <v>1740</v>
      </c>
    </row>
    <row r="320" spans="1:10" x14ac:dyDescent="0.25">
      <c r="A320" s="327" t="s">
        <v>1853</v>
      </c>
      <c r="B320" s="321">
        <v>4223544.2202831479</v>
      </c>
      <c r="C320" s="321" t="s">
        <v>1786</v>
      </c>
      <c r="D320" s="322" t="s">
        <v>1744</v>
      </c>
      <c r="E320" s="322" t="s">
        <v>1744</v>
      </c>
      <c r="F320" s="322" t="s">
        <v>1744</v>
      </c>
      <c r="G320" s="321">
        <v>227130.02298152124</v>
      </c>
      <c r="H320" s="321">
        <v>43.127051806573057</v>
      </c>
      <c r="I320" s="321">
        <v>1.1609958550767701</v>
      </c>
      <c r="J320" s="321" t="s">
        <v>1762</v>
      </c>
    </row>
    <row r="321" spans="1:10" x14ac:dyDescent="0.25">
      <c r="A321" s="335" t="s">
        <v>1797</v>
      </c>
      <c r="B321" s="328">
        <v>802613.81053188839</v>
      </c>
      <c r="C321" s="321" t="s">
        <v>1786</v>
      </c>
      <c r="D321" s="321">
        <v>68.457376341550798</v>
      </c>
      <c r="E321" s="321">
        <v>9.5</v>
      </c>
      <c r="F321" s="321">
        <v>0.56999999999999995</v>
      </c>
      <c r="G321" s="328">
        <v>54944.835684507634</v>
      </c>
      <c r="H321" s="328">
        <v>7.6248312000529399</v>
      </c>
      <c r="I321" s="328">
        <v>0.45748987200317998</v>
      </c>
      <c r="J321" s="328" t="s">
        <v>1740</v>
      </c>
    </row>
    <row r="322" spans="1:10" x14ac:dyDescent="0.25">
      <c r="A322" s="335" t="s">
        <v>1798</v>
      </c>
      <c r="B322" s="328">
        <v>102339.36264828738</v>
      </c>
      <c r="C322" s="321" t="s">
        <v>1786</v>
      </c>
      <c r="D322" s="321">
        <v>90.484267022339296</v>
      </c>
      <c r="E322" s="321">
        <v>9.5</v>
      </c>
      <c r="F322" s="321">
        <v>1.425</v>
      </c>
      <c r="G322" s="328">
        <v>9260.1022167636511</v>
      </c>
      <c r="H322" s="328">
        <v>0.97222394515873001</v>
      </c>
      <c r="I322" s="328">
        <v>0.14583359177381</v>
      </c>
      <c r="J322" s="328" t="s">
        <v>1740</v>
      </c>
    </row>
    <row r="323" spans="1:10" x14ac:dyDescent="0.25">
      <c r="A323" s="335" t="s">
        <v>1799</v>
      </c>
      <c r="B323" s="328">
        <v>3242414.5271654259</v>
      </c>
      <c r="C323" s="321" t="s">
        <v>1786</v>
      </c>
      <c r="D323" s="321">
        <v>50.248073994006511</v>
      </c>
      <c r="E323" s="321">
        <v>4.5</v>
      </c>
      <c r="F323" s="321">
        <v>0.09</v>
      </c>
      <c r="G323" s="328">
        <v>162925.08508024996</v>
      </c>
      <c r="H323" s="328">
        <v>14.590865372244419</v>
      </c>
      <c r="I323" s="328">
        <v>0.29181730744488998</v>
      </c>
      <c r="J323" s="328" t="s">
        <v>1740</v>
      </c>
    </row>
    <row r="324" spans="1:10" x14ac:dyDescent="0.25">
      <c r="A324" s="335" t="s">
        <v>1800</v>
      </c>
      <c r="B324" s="328" t="s">
        <v>1747</v>
      </c>
      <c r="C324" s="321" t="s">
        <v>1786</v>
      </c>
      <c r="D324" s="321" t="s">
        <v>1747</v>
      </c>
      <c r="E324" s="321" t="s">
        <v>1747</v>
      </c>
      <c r="F324" s="321" t="s">
        <v>1747</v>
      </c>
      <c r="G324" s="328" t="s">
        <v>1747</v>
      </c>
      <c r="H324" s="328" t="s">
        <v>1747</v>
      </c>
      <c r="I324" s="328" t="s">
        <v>1747</v>
      </c>
      <c r="J324" s="328" t="s">
        <v>1747</v>
      </c>
    </row>
    <row r="325" spans="1:10" x14ac:dyDescent="0.25">
      <c r="A325" s="335" t="s">
        <v>1801</v>
      </c>
      <c r="B325" s="328" t="s">
        <v>1747</v>
      </c>
      <c r="C325" s="321" t="s">
        <v>1786</v>
      </c>
      <c r="D325" s="321" t="s">
        <v>1747</v>
      </c>
      <c r="E325" s="321" t="s">
        <v>1747</v>
      </c>
      <c r="F325" s="321" t="s">
        <v>1747</v>
      </c>
      <c r="G325" s="328" t="s">
        <v>1747</v>
      </c>
      <c r="H325" s="328" t="s">
        <v>1747</v>
      </c>
      <c r="I325" s="328" t="s">
        <v>1747</v>
      </c>
      <c r="J325" s="328" t="s">
        <v>1747</v>
      </c>
    </row>
    <row r="326" spans="1:10" x14ac:dyDescent="0.25">
      <c r="A326" s="335" t="s">
        <v>719</v>
      </c>
      <c r="B326" s="328">
        <v>76176.519937545774</v>
      </c>
      <c r="C326" s="321" t="s">
        <v>1786</v>
      </c>
      <c r="D326" s="321">
        <v>96.731829689896188</v>
      </c>
      <c r="E326" s="321">
        <v>261.74904426540229</v>
      </c>
      <c r="F326" s="321">
        <v>3.4899872568719901</v>
      </c>
      <c r="G326" s="328">
        <v>7368.6941529676596</v>
      </c>
      <c r="H326" s="328">
        <v>19.939131289116968</v>
      </c>
      <c r="I326" s="328">
        <v>0.26585508385488998</v>
      </c>
      <c r="J326" s="328" t="s">
        <v>1740</v>
      </c>
    </row>
    <row r="327" spans="1:10" x14ac:dyDescent="0.25">
      <c r="A327" s="338" t="s">
        <v>1854</v>
      </c>
      <c r="B327" s="321">
        <v>7122906.3888648106</v>
      </c>
      <c r="C327" s="321" t="s">
        <v>1786</v>
      </c>
      <c r="D327" s="322" t="s">
        <v>1744</v>
      </c>
      <c r="E327" s="322" t="s">
        <v>1744</v>
      </c>
      <c r="F327" s="322" t="s">
        <v>1744</v>
      </c>
      <c r="G327" s="321">
        <v>358897.51072027022</v>
      </c>
      <c r="H327" s="321">
        <v>162.20807697148538</v>
      </c>
      <c r="I327" s="321">
        <v>2.9373316220328798</v>
      </c>
      <c r="J327" s="321" t="s">
        <v>1762</v>
      </c>
    </row>
    <row r="328" spans="1:10" x14ac:dyDescent="0.25">
      <c r="A328" s="323" t="s">
        <v>1787</v>
      </c>
      <c r="B328" s="321">
        <v>1441653.2392910132</v>
      </c>
      <c r="C328" s="321" t="s">
        <v>1786</v>
      </c>
      <c r="D328" s="321">
        <v>66.495636541257568</v>
      </c>
      <c r="E328" s="321">
        <v>9.5</v>
      </c>
      <c r="F328" s="321">
        <v>0.56999999999999995</v>
      </c>
      <c r="G328" s="321">
        <v>95863.649818421836</v>
      </c>
      <c r="H328" s="321">
        <v>13.695705773264629</v>
      </c>
      <c r="I328" s="321">
        <v>0.82174234639587995</v>
      </c>
      <c r="J328" s="321" t="s">
        <v>1740</v>
      </c>
    </row>
    <row r="329" spans="1:10" x14ac:dyDescent="0.25">
      <c r="A329" s="323" t="s">
        <v>1788</v>
      </c>
      <c r="B329" s="321">
        <v>8899.3961168497008</v>
      </c>
      <c r="C329" s="321" t="s">
        <v>1786</v>
      </c>
      <c r="D329" s="321">
        <v>90.484267022339282</v>
      </c>
      <c r="E329" s="321">
        <v>284.99999999999949</v>
      </c>
      <c r="F329" s="321">
        <v>1.4249999999999099</v>
      </c>
      <c r="G329" s="321">
        <v>805.25533457459767</v>
      </c>
      <c r="H329" s="321">
        <v>2.5363278933021598</v>
      </c>
      <c r="I329" s="321">
        <v>1.2681639466510001E-2</v>
      </c>
      <c r="J329" s="321" t="s">
        <v>1740</v>
      </c>
    </row>
    <row r="330" spans="1:10" x14ac:dyDescent="0.25">
      <c r="A330" s="323" t="s">
        <v>1789</v>
      </c>
      <c r="B330" s="321">
        <v>5218679.7368303481</v>
      </c>
      <c r="C330" s="321" t="s">
        <v>1786</v>
      </c>
      <c r="D330" s="321">
        <v>50.248073994006518</v>
      </c>
      <c r="E330" s="321">
        <v>4.5</v>
      </c>
      <c r="F330" s="321">
        <v>0.09</v>
      </c>
      <c r="G330" s="321">
        <v>262228.6055672738</v>
      </c>
      <c r="H330" s="321">
        <v>23.484058815736571</v>
      </c>
      <c r="I330" s="321">
        <v>0.46968117631473</v>
      </c>
      <c r="J330" s="321" t="s">
        <v>1740</v>
      </c>
    </row>
    <row r="331" spans="1:10" x14ac:dyDescent="0.25">
      <c r="A331" s="323" t="s">
        <v>1790</v>
      </c>
      <c r="B331" s="321" t="s">
        <v>1747</v>
      </c>
      <c r="C331" s="321" t="s">
        <v>1786</v>
      </c>
      <c r="D331" s="321" t="s">
        <v>1747</v>
      </c>
      <c r="E331" s="321" t="s">
        <v>1747</v>
      </c>
      <c r="F331" s="321" t="s">
        <v>1747</v>
      </c>
      <c r="G331" s="321" t="s">
        <v>1747</v>
      </c>
      <c r="H331" s="321" t="s">
        <v>1747</v>
      </c>
      <c r="I331" s="321" t="s">
        <v>1747</v>
      </c>
      <c r="J331" s="321" t="s">
        <v>1747</v>
      </c>
    </row>
    <row r="332" spans="1:10" x14ac:dyDescent="0.25">
      <c r="A332" s="323" t="s">
        <v>1791</v>
      </c>
      <c r="B332" s="321" t="s">
        <v>1747</v>
      </c>
      <c r="C332" s="321" t="s">
        <v>1786</v>
      </c>
      <c r="D332" s="321" t="s">
        <v>1747</v>
      </c>
      <c r="E332" s="321" t="s">
        <v>1747</v>
      </c>
      <c r="F332" s="321" t="s">
        <v>1747</v>
      </c>
      <c r="G332" s="321" t="s">
        <v>1747</v>
      </c>
      <c r="H332" s="321" t="s">
        <v>1747</v>
      </c>
      <c r="I332" s="321" t="s">
        <v>1747</v>
      </c>
      <c r="J332" s="321" t="s">
        <v>1747</v>
      </c>
    </row>
    <row r="333" spans="1:10" x14ac:dyDescent="0.25">
      <c r="A333" s="323" t="s">
        <v>1792</v>
      </c>
      <c r="B333" s="321">
        <v>453674.0166266</v>
      </c>
      <c r="C333" s="321" t="s">
        <v>1786</v>
      </c>
      <c r="D333" s="321">
        <v>97.735736802039924</v>
      </c>
      <c r="E333" s="321">
        <v>270.00000000000006</v>
      </c>
      <c r="F333" s="321">
        <v>3.6</v>
      </c>
      <c r="G333" s="321">
        <v>44340.16428294166</v>
      </c>
      <c r="H333" s="321">
        <v>122.49198448918202</v>
      </c>
      <c r="I333" s="321">
        <v>1.63322645985576</v>
      </c>
      <c r="J333" s="321" t="s">
        <v>1740</v>
      </c>
    </row>
    <row r="334" spans="1:10" x14ac:dyDescent="0.25">
      <c r="A334" s="326" t="s">
        <v>1855</v>
      </c>
      <c r="B334" s="321">
        <v>7122906.3888648106</v>
      </c>
      <c r="C334" s="321" t="s">
        <v>1786</v>
      </c>
      <c r="D334" s="322" t="s">
        <v>1744</v>
      </c>
      <c r="E334" s="322" t="s">
        <v>1744</v>
      </c>
      <c r="F334" s="322" t="s">
        <v>1744</v>
      </c>
      <c r="G334" s="321">
        <v>358897.51072027022</v>
      </c>
      <c r="H334" s="321">
        <v>162.20807697148538</v>
      </c>
      <c r="I334" s="321">
        <v>2.9373316220328798</v>
      </c>
      <c r="J334" s="321" t="s">
        <v>1762</v>
      </c>
    </row>
    <row r="335" spans="1:10" x14ac:dyDescent="0.25">
      <c r="A335" s="327" t="s">
        <v>1856</v>
      </c>
      <c r="B335" s="321">
        <v>7122906.3888648106</v>
      </c>
      <c r="C335" s="321" t="s">
        <v>1786</v>
      </c>
      <c r="D335" s="322" t="s">
        <v>1744</v>
      </c>
      <c r="E335" s="322" t="s">
        <v>1744</v>
      </c>
      <c r="F335" s="322" t="s">
        <v>1744</v>
      </c>
      <c r="G335" s="321">
        <v>358897.51072027022</v>
      </c>
      <c r="H335" s="321">
        <v>162.20807697148538</v>
      </c>
      <c r="I335" s="321">
        <v>2.9373316220328798</v>
      </c>
      <c r="J335" s="321" t="s">
        <v>1762</v>
      </c>
    </row>
    <row r="336" spans="1:10" x14ac:dyDescent="0.25">
      <c r="A336" s="335" t="s">
        <v>1797</v>
      </c>
      <c r="B336" s="328">
        <v>1441653.2392910132</v>
      </c>
      <c r="C336" s="321" t="s">
        <v>1786</v>
      </c>
      <c r="D336" s="321">
        <v>66.495636541257568</v>
      </c>
      <c r="E336" s="321">
        <v>9.5</v>
      </c>
      <c r="F336" s="321">
        <v>0.56999999999999995</v>
      </c>
      <c r="G336" s="328">
        <v>95863.649818421836</v>
      </c>
      <c r="H336" s="328">
        <v>13.695705773264629</v>
      </c>
      <c r="I336" s="328">
        <v>0.82174234639587995</v>
      </c>
      <c r="J336" s="328" t="s">
        <v>1740</v>
      </c>
    </row>
    <row r="337" spans="1:10" x14ac:dyDescent="0.25">
      <c r="A337" s="335" t="s">
        <v>1798</v>
      </c>
      <c r="B337" s="328">
        <v>8899.3961168497008</v>
      </c>
      <c r="C337" s="321" t="s">
        <v>1786</v>
      </c>
      <c r="D337" s="321">
        <v>90.484267022339282</v>
      </c>
      <c r="E337" s="321">
        <v>284.99999999999949</v>
      </c>
      <c r="F337" s="321">
        <v>1.4249999999999099</v>
      </c>
      <c r="G337" s="328">
        <v>805.25533457459767</v>
      </c>
      <c r="H337" s="328">
        <v>2.5363278933021598</v>
      </c>
      <c r="I337" s="328">
        <v>1.2681639466510001E-2</v>
      </c>
      <c r="J337" s="328" t="s">
        <v>1740</v>
      </c>
    </row>
    <row r="338" spans="1:10" x14ac:dyDescent="0.25">
      <c r="A338" s="335" t="s">
        <v>1799</v>
      </c>
      <c r="B338" s="328">
        <v>5218679.7368303481</v>
      </c>
      <c r="C338" s="321" t="s">
        <v>1786</v>
      </c>
      <c r="D338" s="321">
        <v>50.248073994006518</v>
      </c>
      <c r="E338" s="321">
        <v>4.5</v>
      </c>
      <c r="F338" s="321">
        <v>0.09</v>
      </c>
      <c r="G338" s="328">
        <v>262228.6055672738</v>
      </c>
      <c r="H338" s="328">
        <v>23.484058815736571</v>
      </c>
      <c r="I338" s="328">
        <v>0.46968117631473</v>
      </c>
      <c r="J338" s="328" t="s">
        <v>1740</v>
      </c>
    </row>
    <row r="339" spans="1:10" x14ac:dyDescent="0.25">
      <c r="A339" s="335" t="s">
        <v>1800</v>
      </c>
      <c r="B339" s="328" t="s">
        <v>1747</v>
      </c>
      <c r="C339" s="321" t="s">
        <v>1786</v>
      </c>
      <c r="D339" s="321" t="s">
        <v>1747</v>
      </c>
      <c r="E339" s="321" t="s">
        <v>1747</v>
      </c>
      <c r="F339" s="321" t="s">
        <v>1747</v>
      </c>
      <c r="G339" s="328" t="s">
        <v>1747</v>
      </c>
      <c r="H339" s="328" t="s">
        <v>1747</v>
      </c>
      <c r="I339" s="328" t="s">
        <v>1747</v>
      </c>
      <c r="J339" s="328" t="s">
        <v>1747</v>
      </c>
    </row>
    <row r="340" spans="1:10" x14ac:dyDescent="0.25">
      <c r="A340" s="335" t="s">
        <v>1801</v>
      </c>
      <c r="B340" s="328" t="s">
        <v>1747</v>
      </c>
      <c r="C340" s="321" t="s">
        <v>1786</v>
      </c>
      <c r="D340" s="321" t="s">
        <v>1747</v>
      </c>
      <c r="E340" s="321" t="s">
        <v>1747</v>
      </c>
      <c r="F340" s="321" t="s">
        <v>1747</v>
      </c>
      <c r="G340" s="328" t="s">
        <v>1747</v>
      </c>
      <c r="H340" s="328" t="s">
        <v>1747</v>
      </c>
      <c r="I340" s="328" t="s">
        <v>1747</v>
      </c>
      <c r="J340" s="328" t="s">
        <v>1747</v>
      </c>
    </row>
    <row r="341" spans="1:10" x14ac:dyDescent="0.25">
      <c r="A341" s="335" t="s">
        <v>719</v>
      </c>
      <c r="B341" s="328">
        <v>453674.0166266</v>
      </c>
      <c r="C341" s="321" t="s">
        <v>1786</v>
      </c>
      <c r="D341" s="321">
        <v>97.735736802039924</v>
      </c>
      <c r="E341" s="321">
        <v>270.00000000000006</v>
      </c>
      <c r="F341" s="321">
        <v>3.6</v>
      </c>
      <c r="G341" s="328">
        <v>44340.16428294166</v>
      </c>
      <c r="H341" s="328">
        <v>122.49198448918202</v>
      </c>
      <c r="I341" s="328">
        <v>1.63322645985576</v>
      </c>
      <c r="J341" s="328" t="s">
        <v>1740</v>
      </c>
    </row>
    <row r="342" spans="1:10" x14ac:dyDescent="0.25">
      <c r="A342" s="338" t="s">
        <v>1736</v>
      </c>
      <c r="B342" s="321">
        <v>4114.8315249317002</v>
      </c>
      <c r="C342" s="321" t="s">
        <v>1786</v>
      </c>
      <c r="D342" s="322" t="s">
        <v>1744</v>
      </c>
      <c r="E342" s="322" t="s">
        <v>1744</v>
      </c>
      <c r="F342" s="322" t="s">
        <v>1744</v>
      </c>
      <c r="G342" s="321">
        <v>257.90976890459297</v>
      </c>
      <c r="H342" s="321">
        <v>1.300499353749E-2</v>
      </c>
      <c r="I342" s="321">
        <v>1.87845249299E-3</v>
      </c>
      <c r="J342" s="321" t="s">
        <v>1762</v>
      </c>
    </row>
    <row r="343" spans="1:10" x14ac:dyDescent="0.25">
      <c r="A343" s="323" t="s">
        <v>1787</v>
      </c>
      <c r="B343" s="321">
        <v>17.3116495903528</v>
      </c>
      <c r="C343" s="321" t="s">
        <v>1786</v>
      </c>
      <c r="D343" s="321">
        <v>74.659973794072144</v>
      </c>
      <c r="E343" s="321">
        <v>3.14261395692282</v>
      </c>
      <c r="F343" s="321">
        <v>2.75514054400566</v>
      </c>
      <c r="G343" s="321">
        <v>1.2924873047479</v>
      </c>
      <c r="H343" s="321">
        <v>5.4403831620000003E-5</v>
      </c>
      <c r="I343" s="321">
        <v>4.7696027669999998E-5</v>
      </c>
      <c r="J343" s="321" t="s">
        <v>1740</v>
      </c>
    </row>
    <row r="344" spans="1:10" x14ac:dyDescent="0.25">
      <c r="A344" s="323" t="s">
        <v>1788</v>
      </c>
      <c r="B344" s="321">
        <v>1127.7841994410535</v>
      </c>
      <c r="C344" s="321" t="s">
        <v>1786</v>
      </c>
      <c r="D344" s="321">
        <v>89.645233903118736</v>
      </c>
      <c r="E344" s="321">
        <v>9.4999999999999893</v>
      </c>
      <c r="F344" s="321">
        <v>1.4249999999969001</v>
      </c>
      <c r="G344" s="321">
        <v>101.10047835113475</v>
      </c>
      <c r="H344" s="321">
        <v>1.071394989469E-2</v>
      </c>
      <c r="I344" s="321">
        <v>1.6070924842E-3</v>
      </c>
      <c r="J344" s="321" t="s">
        <v>1740</v>
      </c>
    </row>
    <row r="345" spans="1:10" x14ac:dyDescent="0.25">
      <c r="A345" s="323" t="s">
        <v>1789</v>
      </c>
      <c r="B345" s="321">
        <v>2969.7356759002942</v>
      </c>
      <c r="C345" s="321" t="s">
        <v>1786</v>
      </c>
      <c r="D345" s="321">
        <v>52.367220594999388</v>
      </c>
      <c r="E345" s="321">
        <v>0.75314440585758002</v>
      </c>
      <c r="F345" s="321">
        <v>7.5314440586429998E-2</v>
      </c>
      <c r="G345" s="321">
        <v>155.51680324871032</v>
      </c>
      <c r="H345" s="321">
        <v>2.2366398111799998E-3</v>
      </c>
      <c r="I345" s="321">
        <v>2.2366398112E-4</v>
      </c>
      <c r="J345" s="321" t="s">
        <v>1740</v>
      </c>
    </row>
    <row r="346" spans="1:10" x14ac:dyDescent="0.25">
      <c r="A346" s="323" t="s">
        <v>1790</v>
      </c>
      <c r="B346" s="321" t="s">
        <v>1747</v>
      </c>
      <c r="C346" s="321" t="s">
        <v>1786</v>
      </c>
      <c r="D346" s="321" t="s">
        <v>1747</v>
      </c>
      <c r="E346" s="321" t="s">
        <v>1747</v>
      </c>
      <c r="F346" s="321" t="s">
        <v>1747</v>
      </c>
      <c r="G346" s="321" t="s">
        <v>1747</v>
      </c>
      <c r="H346" s="321" t="s">
        <v>1747</v>
      </c>
      <c r="I346" s="321" t="s">
        <v>1747</v>
      </c>
      <c r="J346" s="321" t="s">
        <v>1747</v>
      </c>
    </row>
    <row r="347" spans="1:10" x14ac:dyDescent="0.25">
      <c r="A347" s="323" t="s">
        <v>1791</v>
      </c>
      <c r="B347" s="321" t="s">
        <v>1747</v>
      </c>
      <c r="C347" s="321" t="s">
        <v>1786</v>
      </c>
      <c r="D347" s="321" t="s">
        <v>1747</v>
      </c>
      <c r="E347" s="321" t="s">
        <v>1747</v>
      </c>
      <c r="F347" s="321" t="s">
        <v>1747</v>
      </c>
      <c r="G347" s="321" t="s">
        <v>1747</v>
      </c>
      <c r="H347" s="321" t="s">
        <v>1747</v>
      </c>
      <c r="I347" s="321" t="s">
        <v>1747</v>
      </c>
      <c r="J347" s="321" t="s">
        <v>1747</v>
      </c>
    </row>
    <row r="348" spans="1:10" x14ac:dyDescent="0.25">
      <c r="A348" s="323" t="s">
        <v>1792</v>
      </c>
      <c r="B348" s="321" t="s">
        <v>1718</v>
      </c>
      <c r="C348" s="321" t="s">
        <v>1786</v>
      </c>
      <c r="D348" s="321" t="s">
        <v>1754</v>
      </c>
      <c r="E348" s="321" t="s">
        <v>1740</v>
      </c>
      <c r="F348" s="321" t="s">
        <v>1740</v>
      </c>
      <c r="G348" s="321" t="s">
        <v>1718</v>
      </c>
      <c r="H348" s="321" t="s">
        <v>1740</v>
      </c>
      <c r="I348" s="321" t="s">
        <v>1740</v>
      </c>
      <c r="J348" s="321" t="s">
        <v>1740</v>
      </c>
    </row>
    <row r="349" spans="1:10" x14ac:dyDescent="0.25">
      <c r="A349" s="330" t="s">
        <v>1857</v>
      </c>
      <c r="B349" s="321">
        <v>4114.8315249317002</v>
      </c>
      <c r="C349" s="321" t="s">
        <v>1786</v>
      </c>
      <c r="D349" s="322" t="s">
        <v>1744</v>
      </c>
      <c r="E349" s="322" t="s">
        <v>1744</v>
      </c>
      <c r="F349" s="322" t="s">
        <v>1744</v>
      </c>
      <c r="G349" s="321">
        <v>257.90976890459297</v>
      </c>
      <c r="H349" s="321">
        <v>1.300499353749E-2</v>
      </c>
      <c r="I349" s="321">
        <v>1.87845249299E-3</v>
      </c>
      <c r="J349" s="321" t="s">
        <v>1762</v>
      </c>
    </row>
    <row r="350" spans="1:10" x14ac:dyDescent="0.25">
      <c r="A350" s="323" t="s">
        <v>1787</v>
      </c>
      <c r="B350" s="328">
        <v>17.3116495903528</v>
      </c>
      <c r="C350" s="321" t="s">
        <v>1786</v>
      </c>
      <c r="D350" s="321">
        <v>74.659973794072144</v>
      </c>
      <c r="E350" s="321">
        <v>3.14261395692282</v>
      </c>
      <c r="F350" s="321">
        <v>2.75514054400566</v>
      </c>
      <c r="G350" s="328">
        <v>1.2924873047479</v>
      </c>
      <c r="H350" s="328">
        <v>5.4403831620000003E-5</v>
      </c>
      <c r="I350" s="328">
        <v>4.7696027669999998E-5</v>
      </c>
      <c r="J350" s="328" t="s">
        <v>1740</v>
      </c>
    </row>
    <row r="351" spans="1:10" x14ac:dyDescent="0.25">
      <c r="A351" s="323" t="s">
        <v>1788</v>
      </c>
      <c r="B351" s="328">
        <v>1127.7841994410535</v>
      </c>
      <c r="C351" s="321" t="s">
        <v>1786</v>
      </c>
      <c r="D351" s="321">
        <v>89.645233903118736</v>
      </c>
      <c r="E351" s="321">
        <v>9.4999999999999893</v>
      </c>
      <c r="F351" s="321">
        <v>1.4249999999969001</v>
      </c>
      <c r="G351" s="328">
        <v>101.10047835113475</v>
      </c>
      <c r="H351" s="328">
        <v>1.071394989469E-2</v>
      </c>
      <c r="I351" s="328">
        <v>1.6070924842E-3</v>
      </c>
      <c r="J351" s="328" t="s">
        <v>1740</v>
      </c>
    </row>
    <row r="352" spans="1:10" x14ac:dyDescent="0.25">
      <c r="A352" s="323" t="s">
        <v>1789</v>
      </c>
      <c r="B352" s="328">
        <v>2969.7356759002942</v>
      </c>
      <c r="C352" s="321" t="s">
        <v>1786</v>
      </c>
      <c r="D352" s="321">
        <v>52.367220594999388</v>
      </c>
      <c r="E352" s="321">
        <v>0.75314440585758002</v>
      </c>
      <c r="F352" s="321">
        <v>7.5314440586429998E-2</v>
      </c>
      <c r="G352" s="328">
        <v>155.51680324871032</v>
      </c>
      <c r="H352" s="328">
        <v>2.2366398111799998E-3</v>
      </c>
      <c r="I352" s="328">
        <v>2.2366398112E-4</v>
      </c>
      <c r="J352" s="328" t="s">
        <v>1740</v>
      </c>
    </row>
    <row r="353" spans="1:10" x14ac:dyDescent="0.25">
      <c r="A353" s="323" t="s">
        <v>1790</v>
      </c>
      <c r="B353" s="328" t="s">
        <v>1747</v>
      </c>
      <c r="C353" s="321" t="s">
        <v>1786</v>
      </c>
      <c r="D353" s="321" t="s">
        <v>1747</v>
      </c>
      <c r="E353" s="321" t="s">
        <v>1747</v>
      </c>
      <c r="F353" s="321" t="s">
        <v>1747</v>
      </c>
      <c r="G353" s="328" t="s">
        <v>1747</v>
      </c>
      <c r="H353" s="328" t="s">
        <v>1747</v>
      </c>
      <c r="I353" s="328" t="s">
        <v>1747</v>
      </c>
      <c r="J353" s="328" t="s">
        <v>1747</v>
      </c>
    </row>
    <row r="354" spans="1:10" x14ac:dyDescent="0.25">
      <c r="A354" s="323" t="s">
        <v>1791</v>
      </c>
      <c r="B354" s="328" t="s">
        <v>1747</v>
      </c>
      <c r="C354" s="321" t="s">
        <v>1786</v>
      </c>
      <c r="D354" s="321" t="s">
        <v>1747</v>
      </c>
      <c r="E354" s="321" t="s">
        <v>1747</v>
      </c>
      <c r="F354" s="321" t="s">
        <v>1747</v>
      </c>
      <c r="G354" s="328" t="s">
        <v>1747</v>
      </c>
      <c r="H354" s="328" t="s">
        <v>1747</v>
      </c>
      <c r="I354" s="328" t="s">
        <v>1747</v>
      </c>
      <c r="J354" s="328" t="s">
        <v>1747</v>
      </c>
    </row>
    <row r="355" spans="1:10" x14ac:dyDescent="0.25">
      <c r="A355" s="323" t="s">
        <v>1792</v>
      </c>
      <c r="B355" s="328" t="s">
        <v>1718</v>
      </c>
      <c r="C355" s="321" t="s">
        <v>1786</v>
      </c>
      <c r="D355" s="321" t="s">
        <v>1754</v>
      </c>
      <c r="E355" s="321" t="s">
        <v>1740</v>
      </c>
      <c r="F355" s="321" t="s">
        <v>1740</v>
      </c>
      <c r="G355" s="328" t="s">
        <v>1718</v>
      </c>
      <c r="H355" s="328" t="s">
        <v>1740</v>
      </c>
      <c r="I355" s="328" t="s">
        <v>1740</v>
      </c>
      <c r="J355" s="328" t="s">
        <v>1740</v>
      </c>
    </row>
    <row r="356" spans="1:10" x14ac:dyDescent="0.25">
      <c r="A356" s="330" t="s">
        <v>1858</v>
      </c>
      <c r="B356" s="321" t="s">
        <v>1804</v>
      </c>
      <c r="C356" s="321" t="s">
        <v>1786</v>
      </c>
      <c r="D356" s="322" t="s">
        <v>1744</v>
      </c>
      <c r="E356" s="322" t="s">
        <v>1744</v>
      </c>
      <c r="F356" s="322" t="s">
        <v>1744</v>
      </c>
      <c r="G356" s="321" t="s">
        <v>1804</v>
      </c>
      <c r="H356" s="321" t="s">
        <v>1794</v>
      </c>
      <c r="I356" s="321" t="s">
        <v>1794</v>
      </c>
      <c r="J356" s="322" t="s">
        <v>1744</v>
      </c>
    </row>
    <row r="357" spans="1:10" x14ac:dyDescent="0.25">
      <c r="A357" s="323" t="s">
        <v>1822</v>
      </c>
      <c r="B357" s="328" t="s">
        <v>1718</v>
      </c>
      <c r="C357" s="321" t="s">
        <v>1786</v>
      </c>
      <c r="D357" s="321" t="s">
        <v>1718</v>
      </c>
      <c r="E357" s="321" t="s">
        <v>1718</v>
      </c>
      <c r="F357" s="321" t="s">
        <v>1718</v>
      </c>
      <c r="G357" s="328" t="s">
        <v>1718</v>
      </c>
      <c r="H357" s="328" t="s">
        <v>1718</v>
      </c>
      <c r="I357" s="328" t="s">
        <v>1718</v>
      </c>
      <c r="J357" s="322" t="s">
        <v>1744</v>
      </c>
    </row>
    <row r="358" spans="1:10" x14ac:dyDescent="0.25">
      <c r="A358" s="323" t="s">
        <v>1823</v>
      </c>
      <c r="B358" s="328" t="s">
        <v>1718</v>
      </c>
      <c r="C358" s="321" t="s">
        <v>1786</v>
      </c>
      <c r="D358" s="321" t="s">
        <v>1718</v>
      </c>
      <c r="E358" s="321" t="s">
        <v>1718</v>
      </c>
      <c r="F358" s="321" t="s">
        <v>1718</v>
      </c>
      <c r="G358" s="328" t="s">
        <v>1718</v>
      </c>
      <c r="H358" s="328" t="s">
        <v>1718</v>
      </c>
      <c r="I358" s="328" t="s">
        <v>1718</v>
      </c>
      <c r="J358" s="322" t="s">
        <v>1744</v>
      </c>
    </row>
    <row r="359" spans="1:10" x14ac:dyDescent="0.25">
      <c r="A359" s="323" t="s">
        <v>1824</v>
      </c>
      <c r="B359" s="328" t="s">
        <v>1718</v>
      </c>
      <c r="C359" s="321" t="s">
        <v>1786</v>
      </c>
      <c r="D359" s="321" t="s">
        <v>1718</v>
      </c>
      <c r="E359" s="321" t="s">
        <v>1718</v>
      </c>
      <c r="F359" s="321" t="s">
        <v>1718</v>
      </c>
      <c r="G359" s="328" t="s">
        <v>1718</v>
      </c>
      <c r="H359" s="328" t="s">
        <v>1718</v>
      </c>
      <c r="I359" s="328" t="s">
        <v>1718</v>
      </c>
      <c r="J359" s="322" t="s">
        <v>1744</v>
      </c>
    </row>
    <row r="360" spans="1:10" x14ac:dyDescent="0.25">
      <c r="A360" s="323" t="s">
        <v>1825</v>
      </c>
      <c r="B360" s="321" t="s">
        <v>1718</v>
      </c>
      <c r="C360" s="321" t="s">
        <v>1786</v>
      </c>
      <c r="D360" s="322" t="s">
        <v>1744</v>
      </c>
      <c r="E360" s="322" t="s">
        <v>1744</v>
      </c>
      <c r="F360" s="322" t="s">
        <v>1744</v>
      </c>
      <c r="G360" s="321" t="s">
        <v>1718</v>
      </c>
      <c r="H360" s="321" t="s">
        <v>1747</v>
      </c>
      <c r="I360" s="321" t="s">
        <v>1747</v>
      </c>
      <c r="J360" s="322" t="s">
        <v>1744</v>
      </c>
    </row>
    <row r="361" spans="1:10" x14ac:dyDescent="0.25">
      <c r="A361" s="323" t="s">
        <v>1789</v>
      </c>
      <c r="B361" s="328" t="s">
        <v>1718</v>
      </c>
      <c r="C361" s="321" t="s">
        <v>1786</v>
      </c>
      <c r="D361" s="321" t="s">
        <v>1718</v>
      </c>
      <c r="E361" s="321" t="s">
        <v>1718</v>
      </c>
      <c r="F361" s="321" t="s">
        <v>1718</v>
      </c>
      <c r="G361" s="328" t="s">
        <v>1718</v>
      </c>
      <c r="H361" s="328" t="s">
        <v>1718</v>
      </c>
      <c r="I361" s="328" t="s">
        <v>1718</v>
      </c>
      <c r="J361" s="322" t="s">
        <v>1744</v>
      </c>
    </row>
    <row r="362" spans="1:10" x14ac:dyDescent="0.25">
      <c r="A362" s="323" t="s">
        <v>1792</v>
      </c>
      <c r="B362" s="328" t="s">
        <v>1718</v>
      </c>
      <c r="C362" s="321" t="s">
        <v>1786</v>
      </c>
      <c r="D362" s="321" t="s">
        <v>1718</v>
      </c>
      <c r="E362" s="321" t="s">
        <v>1740</v>
      </c>
      <c r="F362" s="321" t="s">
        <v>1740</v>
      </c>
      <c r="G362" s="328" t="s">
        <v>1718</v>
      </c>
      <c r="H362" s="328" t="s">
        <v>1740</v>
      </c>
      <c r="I362" s="328" t="s">
        <v>1740</v>
      </c>
      <c r="J362" s="322" t="s">
        <v>1744</v>
      </c>
    </row>
    <row r="363" spans="1:10" x14ac:dyDescent="0.25">
      <c r="A363" s="323" t="s">
        <v>1826</v>
      </c>
      <c r="B363" s="321" t="s">
        <v>1747</v>
      </c>
      <c r="C363" s="321" t="s">
        <v>1786</v>
      </c>
      <c r="D363" s="322" t="s">
        <v>1744</v>
      </c>
      <c r="E363" s="322" t="s">
        <v>1744</v>
      </c>
      <c r="F363" s="322" t="s">
        <v>1744</v>
      </c>
      <c r="G363" s="321" t="s">
        <v>1747</v>
      </c>
      <c r="H363" s="321" t="s">
        <v>1747</v>
      </c>
      <c r="I363" s="321" t="s">
        <v>1747</v>
      </c>
      <c r="J363" s="322" t="s">
        <v>1744</v>
      </c>
    </row>
    <row r="364" spans="1:10" x14ac:dyDescent="0.25">
      <c r="A364" s="330" t="s">
        <v>1859</v>
      </c>
      <c r="B364" s="321" t="s">
        <v>1804</v>
      </c>
      <c r="C364" s="321" t="s">
        <v>1786</v>
      </c>
      <c r="D364" s="322" t="s">
        <v>1744</v>
      </c>
      <c r="E364" s="322" t="s">
        <v>1744</v>
      </c>
      <c r="F364" s="322" t="s">
        <v>1744</v>
      </c>
      <c r="G364" s="321" t="s">
        <v>1804</v>
      </c>
      <c r="H364" s="321" t="s">
        <v>1794</v>
      </c>
      <c r="I364" s="321" t="s">
        <v>1794</v>
      </c>
      <c r="J364" s="322" t="s">
        <v>1744</v>
      </c>
    </row>
    <row r="365" spans="1:10" x14ac:dyDescent="0.25">
      <c r="A365" s="323" t="s">
        <v>1841</v>
      </c>
      <c r="B365" s="328" t="s">
        <v>1718</v>
      </c>
      <c r="C365" s="321" t="s">
        <v>1786</v>
      </c>
      <c r="D365" s="321" t="s">
        <v>1718</v>
      </c>
      <c r="E365" s="321" t="s">
        <v>1718</v>
      </c>
      <c r="F365" s="321" t="s">
        <v>1718</v>
      </c>
      <c r="G365" s="328" t="s">
        <v>1718</v>
      </c>
      <c r="H365" s="328" t="s">
        <v>1718</v>
      </c>
      <c r="I365" s="328" t="s">
        <v>1718</v>
      </c>
      <c r="J365" s="322" t="s">
        <v>1744</v>
      </c>
    </row>
    <row r="366" spans="1:10" x14ac:dyDescent="0.25">
      <c r="A366" s="323" t="s">
        <v>1842</v>
      </c>
      <c r="B366" s="328" t="s">
        <v>1718</v>
      </c>
      <c r="C366" s="321" t="s">
        <v>1786</v>
      </c>
      <c r="D366" s="321" t="s">
        <v>1718</v>
      </c>
      <c r="E366" s="321" t="s">
        <v>1718</v>
      </c>
      <c r="F366" s="321" t="s">
        <v>1718</v>
      </c>
      <c r="G366" s="328" t="s">
        <v>1718</v>
      </c>
      <c r="H366" s="328" t="s">
        <v>1718</v>
      </c>
      <c r="I366" s="328" t="s">
        <v>1718</v>
      </c>
      <c r="J366" s="322" t="s">
        <v>1744</v>
      </c>
    </row>
    <row r="367" spans="1:10" x14ac:dyDescent="0.25">
      <c r="A367" s="323" t="s">
        <v>1822</v>
      </c>
      <c r="B367" s="328" t="s">
        <v>1718</v>
      </c>
      <c r="C367" s="321" t="s">
        <v>1786</v>
      </c>
      <c r="D367" s="321" t="s">
        <v>1718</v>
      </c>
      <c r="E367" s="321" t="s">
        <v>1718</v>
      </c>
      <c r="F367" s="321" t="s">
        <v>1718</v>
      </c>
      <c r="G367" s="328" t="s">
        <v>1718</v>
      </c>
      <c r="H367" s="328" t="s">
        <v>1718</v>
      </c>
      <c r="I367" s="328" t="s">
        <v>1718</v>
      </c>
      <c r="J367" s="322" t="s">
        <v>1744</v>
      </c>
    </row>
    <row r="368" spans="1:10" x14ac:dyDescent="0.25">
      <c r="A368" s="323" t="s">
        <v>1843</v>
      </c>
      <c r="B368" s="321" t="s">
        <v>1718</v>
      </c>
      <c r="C368" s="321" t="s">
        <v>1786</v>
      </c>
      <c r="D368" s="322" t="s">
        <v>1744</v>
      </c>
      <c r="E368" s="322" t="s">
        <v>1744</v>
      </c>
      <c r="F368" s="322" t="s">
        <v>1744</v>
      </c>
      <c r="G368" s="321" t="s">
        <v>1718</v>
      </c>
      <c r="H368" s="321" t="s">
        <v>1718</v>
      </c>
      <c r="I368" s="321" t="s">
        <v>1718</v>
      </c>
      <c r="J368" s="322" t="s">
        <v>1744</v>
      </c>
    </row>
    <row r="369" spans="1:10" x14ac:dyDescent="0.25">
      <c r="A369" s="323" t="s">
        <v>1789</v>
      </c>
      <c r="B369" s="328" t="s">
        <v>1718</v>
      </c>
      <c r="C369" s="321" t="s">
        <v>1786</v>
      </c>
      <c r="D369" s="321" t="s">
        <v>1718</v>
      </c>
      <c r="E369" s="321" t="s">
        <v>1718</v>
      </c>
      <c r="F369" s="321" t="s">
        <v>1718</v>
      </c>
      <c r="G369" s="328" t="s">
        <v>1718</v>
      </c>
      <c r="H369" s="328" t="s">
        <v>1718</v>
      </c>
      <c r="I369" s="328" t="s">
        <v>1718</v>
      </c>
      <c r="J369" s="322" t="s">
        <v>1744</v>
      </c>
    </row>
    <row r="370" spans="1:10" x14ac:dyDescent="0.25">
      <c r="A370" s="323" t="s">
        <v>1792</v>
      </c>
      <c r="B370" s="328" t="s">
        <v>1718</v>
      </c>
      <c r="C370" s="321" t="s">
        <v>1786</v>
      </c>
      <c r="D370" s="321" t="s">
        <v>1718</v>
      </c>
      <c r="E370" s="321" t="s">
        <v>1740</v>
      </c>
      <c r="F370" s="321" t="s">
        <v>1740</v>
      </c>
      <c r="G370" s="328" t="s">
        <v>1718</v>
      </c>
      <c r="H370" s="328" t="s">
        <v>1740</v>
      </c>
      <c r="I370" s="328" t="s">
        <v>1740</v>
      </c>
      <c r="J370" s="322" t="s">
        <v>1744</v>
      </c>
    </row>
    <row r="371" spans="1:10" x14ac:dyDescent="0.25">
      <c r="A371" s="323" t="s">
        <v>1844</v>
      </c>
      <c r="B371" s="321" t="s">
        <v>1747</v>
      </c>
      <c r="C371" s="321" t="s">
        <v>1786</v>
      </c>
      <c r="D371" s="322" t="s">
        <v>1744</v>
      </c>
      <c r="E371" s="322" t="s">
        <v>1744</v>
      </c>
      <c r="F371" s="322" t="s">
        <v>1744</v>
      </c>
      <c r="G371" s="321" t="s">
        <v>1747</v>
      </c>
      <c r="H371" s="321" t="s">
        <v>1747</v>
      </c>
      <c r="I371" s="321" t="s">
        <v>1747</v>
      </c>
      <c r="J371" s="322" t="s">
        <v>1744</v>
      </c>
    </row>
    <row r="372" spans="1:10" x14ac:dyDescent="0.25">
      <c r="A372" s="64" t="s">
        <v>1860</v>
      </c>
      <c r="B372" s="321">
        <v>7178206.5629088432</v>
      </c>
      <c r="C372" s="321" t="s">
        <v>1786</v>
      </c>
      <c r="D372" s="322" t="s">
        <v>1744</v>
      </c>
      <c r="E372" s="322" t="s">
        <v>1744</v>
      </c>
      <c r="F372" s="322" t="s">
        <v>1744</v>
      </c>
      <c r="G372" s="321">
        <v>226133.22271687587</v>
      </c>
      <c r="H372" s="321">
        <v>4.1196270916394298</v>
      </c>
      <c r="I372" s="321">
        <v>2.5601844175807398</v>
      </c>
      <c r="J372" s="321" t="s">
        <v>1762</v>
      </c>
    </row>
    <row r="373" spans="1:10" x14ac:dyDescent="0.25">
      <c r="A373" s="337" t="s">
        <v>1861</v>
      </c>
      <c r="B373" s="321">
        <v>6789839.4054550147</v>
      </c>
      <c r="C373" s="321" t="s">
        <v>1786</v>
      </c>
      <c r="D373" s="322" t="s">
        <v>1744</v>
      </c>
      <c r="E373" s="322" t="s">
        <v>1744</v>
      </c>
      <c r="F373" s="322" t="s">
        <v>1744</v>
      </c>
      <c r="G373" s="321">
        <v>198086.65897924625</v>
      </c>
      <c r="H373" s="321">
        <v>3.6313603130694299</v>
      </c>
      <c r="I373" s="321">
        <v>1.7785747835824199</v>
      </c>
      <c r="J373" s="321" t="s">
        <v>1762</v>
      </c>
    </row>
    <row r="374" spans="1:10" x14ac:dyDescent="0.25">
      <c r="A374" s="326" t="s">
        <v>1862</v>
      </c>
      <c r="B374" s="321">
        <v>300563.24352238874</v>
      </c>
      <c r="C374" s="321" t="s">
        <v>1786</v>
      </c>
      <c r="D374" s="322" t="s">
        <v>1744</v>
      </c>
      <c r="E374" s="322" t="s">
        <v>1744</v>
      </c>
      <c r="F374" s="322" t="s">
        <v>1744</v>
      </c>
      <c r="G374" s="321">
        <v>13282.915919456782</v>
      </c>
      <c r="H374" s="321">
        <v>5.1948184495699996E-3</v>
      </c>
      <c r="I374" s="321">
        <v>1.29867598133739</v>
      </c>
      <c r="J374" s="321" t="s">
        <v>1762</v>
      </c>
    </row>
    <row r="375" spans="1:10" x14ac:dyDescent="0.25">
      <c r="A375" s="327" t="s">
        <v>1797</v>
      </c>
      <c r="B375" s="328" t="s">
        <v>1740</v>
      </c>
      <c r="C375" s="321" t="s">
        <v>1786</v>
      </c>
      <c r="D375" s="321" t="s">
        <v>1740</v>
      </c>
      <c r="E375" s="321" t="s">
        <v>1740</v>
      </c>
      <c r="F375" s="321" t="s">
        <v>1740</v>
      </c>
      <c r="G375" s="328" t="s">
        <v>1740</v>
      </c>
      <c r="H375" s="328" t="s">
        <v>1740</v>
      </c>
      <c r="I375" s="328" t="s">
        <v>1740</v>
      </c>
      <c r="J375" s="328" t="s">
        <v>1740</v>
      </c>
    </row>
    <row r="376" spans="1:10" x14ac:dyDescent="0.25">
      <c r="A376" s="327" t="s">
        <v>1798</v>
      </c>
      <c r="B376" s="328" t="s">
        <v>1740</v>
      </c>
      <c r="C376" s="321" t="s">
        <v>1786</v>
      </c>
      <c r="D376" s="321" t="s">
        <v>1740</v>
      </c>
      <c r="E376" s="321" t="s">
        <v>1740</v>
      </c>
      <c r="F376" s="321" t="s">
        <v>1740</v>
      </c>
      <c r="G376" s="328" t="s">
        <v>1740</v>
      </c>
      <c r="H376" s="328" t="s">
        <v>1740</v>
      </c>
      <c r="I376" s="328" t="s">
        <v>1740</v>
      </c>
      <c r="J376" s="328" t="s">
        <v>1740</v>
      </c>
    </row>
    <row r="377" spans="1:10" x14ac:dyDescent="0.25">
      <c r="A377" s="327" t="s">
        <v>1799</v>
      </c>
      <c r="B377" s="328" t="s">
        <v>1740</v>
      </c>
      <c r="C377" s="321" t="s">
        <v>1786</v>
      </c>
      <c r="D377" s="321" t="s">
        <v>1740</v>
      </c>
      <c r="E377" s="321" t="s">
        <v>1740</v>
      </c>
      <c r="F377" s="321" t="s">
        <v>1740</v>
      </c>
      <c r="G377" s="328" t="s">
        <v>1740</v>
      </c>
      <c r="H377" s="328" t="s">
        <v>1740</v>
      </c>
      <c r="I377" s="328" t="s">
        <v>1740</v>
      </c>
      <c r="J377" s="328" t="s">
        <v>1740</v>
      </c>
    </row>
    <row r="378" spans="1:10" x14ac:dyDescent="0.25">
      <c r="A378" s="327" t="s">
        <v>1800</v>
      </c>
      <c r="B378" s="328">
        <v>300563.24352238874</v>
      </c>
      <c r="C378" s="321" t="s">
        <v>1786</v>
      </c>
      <c r="D378" s="321">
        <v>44.193414217222298</v>
      </c>
      <c r="E378" s="321">
        <v>1.7283611890430001E-2</v>
      </c>
      <c r="F378" s="321">
        <v>4.3208077146021804</v>
      </c>
      <c r="G378" s="328">
        <v>13282.915919456782</v>
      </c>
      <c r="H378" s="328">
        <v>5.1948184495699996E-3</v>
      </c>
      <c r="I378" s="328">
        <v>1.29867598133739</v>
      </c>
      <c r="J378" s="328" t="s">
        <v>1740</v>
      </c>
    </row>
    <row r="379" spans="1:10" x14ac:dyDescent="0.25">
      <c r="A379" s="327" t="s">
        <v>1801</v>
      </c>
      <c r="B379" s="328" t="s">
        <v>1747</v>
      </c>
      <c r="C379" s="321" t="s">
        <v>1786</v>
      </c>
      <c r="D379" s="321" t="s">
        <v>1747</v>
      </c>
      <c r="E379" s="321" t="s">
        <v>1747</v>
      </c>
      <c r="F379" s="321" t="s">
        <v>1747</v>
      </c>
      <c r="G379" s="328" t="s">
        <v>1747</v>
      </c>
      <c r="H379" s="328" t="s">
        <v>1747</v>
      </c>
      <c r="I379" s="328" t="s">
        <v>1747</v>
      </c>
      <c r="J379" s="328" t="s">
        <v>1747</v>
      </c>
    </row>
    <row r="380" spans="1:10" x14ac:dyDescent="0.25">
      <c r="A380" s="327" t="s">
        <v>719</v>
      </c>
      <c r="B380" s="328" t="s">
        <v>1740</v>
      </c>
      <c r="C380" s="321" t="s">
        <v>1786</v>
      </c>
      <c r="D380" s="321" t="s">
        <v>1740</v>
      </c>
      <c r="E380" s="321" t="s">
        <v>1740</v>
      </c>
      <c r="F380" s="321" t="s">
        <v>1740</v>
      </c>
      <c r="G380" s="328" t="s">
        <v>1740</v>
      </c>
      <c r="H380" s="328" t="s">
        <v>1740</v>
      </c>
      <c r="I380" s="328" t="s">
        <v>1740</v>
      </c>
      <c r="J380" s="328" t="s">
        <v>1740</v>
      </c>
    </row>
    <row r="381" spans="1:10" x14ac:dyDescent="0.25">
      <c r="A381" s="326" t="s">
        <v>1863</v>
      </c>
      <c r="B381" s="321">
        <v>811798.30166600703</v>
      </c>
      <c r="C381" s="321" t="s">
        <v>1786</v>
      </c>
      <c r="D381" s="322" t="s">
        <v>1744</v>
      </c>
      <c r="E381" s="322" t="s">
        <v>1744</v>
      </c>
      <c r="F381" s="322" t="s">
        <v>1744</v>
      </c>
      <c r="G381" s="321">
        <v>63474.462414260372</v>
      </c>
      <c r="H381" s="321">
        <v>3.62616549461986</v>
      </c>
      <c r="I381" s="321">
        <v>0.47989880224503001</v>
      </c>
      <c r="J381" s="321" t="s">
        <v>1762</v>
      </c>
    </row>
    <row r="382" spans="1:10" x14ac:dyDescent="0.25">
      <c r="A382" s="327" t="s">
        <v>1797</v>
      </c>
      <c r="B382" s="328">
        <v>751642.169400585</v>
      </c>
      <c r="C382" s="321" t="s">
        <v>1786</v>
      </c>
      <c r="D382" s="321">
        <v>78.722669403891274</v>
      </c>
      <c r="E382" s="321">
        <v>4.75</v>
      </c>
      <c r="F382" s="321">
        <v>0.56999999999999995</v>
      </c>
      <c r="G382" s="328">
        <v>59171.278011745897</v>
      </c>
      <c r="H382" s="328">
        <v>3.5703003046527799</v>
      </c>
      <c r="I382" s="328">
        <v>0.42843603655833001</v>
      </c>
      <c r="J382" s="328" t="s">
        <v>1740</v>
      </c>
    </row>
    <row r="383" spans="1:10" x14ac:dyDescent="0.25">
      <c r="A383" s="327" t="s">
        <v>1798</v>
      </c>
      <c r="B383" s="328">
        <v>34493.418563901811</v>
      </c>
      <c r="C383" s="321" t="s">
        <v>1786</v>
      </c>
      <c r="D383" s="321">
        <v>87.369782150481583</v>
      </c>
      <c r="E383" s="321">
        <v>0.95000000000009999</v>
      </c>
      <c r="F383" s="321">
        <v>1.425</v>
      </c>
      <c r="G383" s="328">
        <v>3013.6824655534788</v>
      </c>
      <c r="H383" s="328">
        <v>3.2768747635709999E-2</v>
      </c>
      <c r="I383" s="328">
        <v>4.9153121453560003E-2</v>
      </c>
      <c r="J383" s="328" t="s">
        <v>1740</v>
      </c>
    </row>
    <row r="384" spans="1:10" x14ac:dyDescent="0.25">
      <c r="A384" s="327" t="s">
        <v>1799</v>
      </c>
      <c r="B384" s="328">
        <v>25662.713701520213</v>
      </c>
      <c r="C384" s="321" t="s">
        <v>1786</v>
      </c>
      <c r="D384" s="321">
        <v>50.248073994006532</v>
      </c>
      <c r="E384" s="321">
        <v>0.90000000000006997</v>
      </c>
      <c r="F384" s="321">
        <v>9.0000000000119998E-2</v>
      </c>
      <c r="G384" s="328">
        <v>1289.5019369609929</v>
      </c>
      <c r="H384" s="328">
        <v>2.3096442331369999E-2</v>
      </c>
      <c r="I384" s="328">
        <v>2.3096442331399999E-3</v>
      </c>
      <c r="J384" s="328" t="s">
        <v>1740</v>
      </c>
    </row>
    <row r="385" spans="1:10" x14ac:dyDescent="0.25">
      <c r="A385" s="327" t="s">
        <v>1800</v>
      </c>
      <c r="B385" s="328" t="s">
        <v>1747</v>
      </c>
      <c r="C385" s="321" t="s">
        <v>1786</v>
      </c>
      <c r="D385" s="321" t="s">
        <v>1747</v>
      </c>
      <c r="E385" s="321" t="s">
        <v>1747</v>
      </c>
      <c r="F385" s="321" t="s">
        <v>1747</v>
      </c>
      <c r="G385" s="328" t="s">
        <v>1747</v>
      </c>
      <c r="H385" s="328" t="s">
        <v>1747</v>
      </c>
      <c r="I385" s="328" t="s">
        <v>1747</v>
      </c>
      <c r="J385" s="328" t="s">
        <v>1747</v>
      </c>
    </row>
    <row r="386" spans="1:10" x14ac:dyDescent="0.25">
      <c r="A386" s="327" t="s">
        <v>1801</v>
      </c>
      <c r="B386" s="328" t="s">
        <v>1747</v>
      </c>
      <c r="C386" s="321" t="s">
        <v>1786</v>
      </c>
      <c r="D386" s="321" t="s">
        <v>1747</v>
      </c>
      <c r="E386" s="321" t="s">
        <v>1747</v>
      </c>
      <c r="F386" s="321" t="s">
        <v>1747</v>
      </c>
      <c r="G386" s="328" t="s">
        <v>1747</v>
      </c>
      <c r="H386" s="328" t="s">
        <v>1747</v>
      </c>
      <c r="I386" s="328" t="s">
        <v>1747</v>
      </c>
      <c r="J386" s="328" t="s">
        <v>1747</v>
      </c>
    </row>
    <row r="387" spans="1:10" x14ac:dyDescent="0.25">
      <c r="A387" s="327" t="s">
        <v>719</v>
      </c>
      <c r="B387" s="328" t="s">
        <v>1760</v>
      </c>
      <c r="C387" s="321" t="s">
        <v>1786</v>
      </c>
      <c r="D387" s="321" t="s">
        <v>1864</v>
      </c>
      <c r="E387" s="321" t="s">
        <v>1760</v>
      </c>
      <c r="F387" s="321" t="s">
        <v>1760</v>
      </c>
      <c r="G387" s="328" t="s">
        <v>1760</v>
      </c>
      <c r="H387" s="328" t="s">
        <v>1760</v>
      </c>
      <c r="I387" s="328" t="s">
        <v>1760</v>
      </c>
      <c r="J387" s="328" t="s">
        <v>1740</v>
      </c>
    </row>
    <row r="388" spans="1:10" x14ac:dyDescent="0.25">
      <c r="A388" s="326" t="s">
        <v>1865</v>
      </c>
      <c r="B388" s="321">
        <v>5677477.8602666184</v>
      </c>
      <c r="C388" s="321" t="s">
        <v>1786</v>
      </c>
      <c r="D388" s="322" t="s">
        <v>1744</v>
      </c>
      <c r="E388" s="322" t="s">
        <v>1744</v>
      </c>
      <c r="F388" s="322" t="s">
        <v>1744</v>
      </c>
      <c r="G388" s="321">
        <v>121329.28064552911</v>
      </c>
      <c r="H388" s="321" t="s">
        <v>1762</v>
      </c>
      <c r="I388" s="321" t="s">
        <v>1762</v>
      </c>
      <c r="J388" s="321" t="s">
        <v>1762</v>
      </c>
    </row>
    <row r="389" spans="1:10" x14ac:dyDescent="0.25">
      <c r="A389" s="327" t="s">
        <v>1797</v>
      </c>
      <c r="B389" s="328">
        <v>5122279.9912827471</v>
      </c>
      <c r="C389" s="321" t="s">
        <v>1786</v>
      </c>
      <c r="D389" s="321">
        <v>19.402931317907768</v>
      </c>
      <c r="E389" s="321" t="s">
        <v>1740</v>
      </c>
      <c r="F389" s="321" t="s">
        <v>1740</v>
      </c>
      <c r="G389" s="328">
        <v>99387.246861952342</v>
      </c>
      <c r="H389" s="328" t="s">
        <v>1740</v>
      </c>
      <c r="I389" s="328" t="s">
        <v>1740</v>
      </c>
      <c r="J389" s="328" t="s">
        <v>1740</v>
      </c>
    </row>
    <row r="390" spans="1:10" x14ac:dyDescent="0.25">
      <c r="A390" s="327" t="s">
        <v>1798</v>
      </c>
      <c r="B390" s="328">
        <v>208587.74337946158</v>
      </c>
      <c r="C390" s="321" t="s">
        <v>1786</v>
      </c>
      <c r="D390" s="321">
        <v>70.948187124442754</v>
      </c>
      <c r="E390" s="321" t="s">
        <v>1740</v>
      </c>
      <c r="F390" s="321" t="s">
        <v>1740</v>
      </c>
      <c r="G390" s="328">
        <v>14798.922249151285</v>
      </c>
      <c r="H390" s="328" t="s">
        <v>1740</v>
      </c>
      <c r="I390" s="328" t="s">
        <v>1740</v>
      </c>
      <c r="J390" s="328" t="s">
        <v>1740</v>
      </c>
    </row>
    <row r="391" spans="1:10" x14ac:dyDescent="0.25">
      <c r="A391" s="327" t="s">
        <v>1799</v>
      </c>
      <c r="B391" s="328">
        <v>346610.12560441019</v>
      </c>
      <c r="C391" s="321" t="s">
        <v>1786</v>
      </c>
      <c r="D391" s="321">
        <v>20.608490654938318</v>
      </c>
      <c r="E391" s="321" t="s">
        <v>1740</v>
      </c>
      <c r="F391" s="321" t="s">
        <v>1740</v>
      </c>
      <c r="G391" s="328">
        <v>7143.1115344254831</v>
      </c>
      <c r="H391" s="328" t="s">
        <v>1740</v>
      </c>
      <c r="I391" s="328" t="s">
        <v>1740</v>
      </c>
      <c r="J391" s="328" t="s">
        <v>1740</v>
      </c>
    </row>
    <row r="392" spans="1:10" x14ac:dyDescent="0.25">
      <c r="A392" s="327" t="s">
        <v>1800</v>
      </c>
      <c r="B392" s="328" t="s">
        <v>1747</v>
      </c>
      <c r="C392" s="321" t="s">
        <v>1786</v>
      </c>
      <c r="D392" s="321" t="s">
        <v>1747</v>
      </c>
      <c r="E392" s="321" t="s">
        <v>1747</v>
      </c>
      <c r="F392" s="321" t="s">
        <v>1747</v>
      </c>
      <c r="G392" s="328" t="s">
        <v>1747</v>
      </c>
      <c r="H392" s="328" t="s">
        <v>1747</v>
      </c>
      <c r="I392" s="328" t="s">
        <v>1747</v>
      </c>
      <c r="J392" s="328" t="s">
        <v>1747</v>
      </c>
    </row>
    <row r="393" spans="1:10" x14ac:dyDescent="0.25">
      <c r="A393" s="327" t="s">
        <v>1801</v>
      </c>
      <c r="B393" s="328" t="s">
        <v>1747</v>
      </c>
      <c r="C393" s="321" t="s">
        <v>1786</v>
      </c>
      <c r="D393" s="321" t="s">
        <v>1747</v>
      </c>
      <c r="E393" s="321" t="s">
        <v>1747</v>
      </c>
      <c r="F393" s="321" t="s">
        <v>1747</v>
      </c>
      <c r="G393" s="328" t="s">
        <v>1747</v>
      </c>
      <c r="H393" s="328" t="s">
        <v>1747</v>
      </c>
      <c r="I393" s="328" t="s">
        <v>1747</v>
      </c>
      <c r="J393" s="328" t="s">
        <v>1747</v>
      </c>
    </row>
    <row r="394" spans="1:10" x14ac:dyDescent="0.25">
      <c r="A394" s="327" t="s">
        <v>719</v>
      </c>
      <c r="B394" s="328" t="s">
        <v>1740</v>
      </c>
      <c r="C394" s="321" t="s">
        <v>1786</v>
      </c>
      <c r="D394" s="321" t="s">
        <v>1740</v>
      </c>
      <c r="E394" s="321" t="s">
        <v>1740</v>
      </c>
      <c r="F394" s="321" t="s">
        <v>1740</v>
      </c>
      <c r="G394" s="328" t="s">
        <v>1740</v>
      </c>
      <c r="H394" s="328" t="s">
        <v>1740</v>
      </c>
      <c r="I394" s="328" t="s">
        <v>1740</v>
      </c>
      <c r="J394" s="328" t="s">
        <v>1740</v>
      </c>
    </row>
    <row r="395" spans="1:10" x14ac:dyDescent="0.25">
      <c r="A395" s="337" t="s">
        <v>1866</v>
      </c>
      <c r="B395" s="321">
        <v>388367.15745382814</v>
      </c>
      <c r="C395" s="321" t="s">
        <v>1786</v>
      </c>
      <c r="D395" s="322" t="s">
        <v>1744</v>
      </c>
      <c r="E395" s="322" t="s">
        <v>1744</v>
      </c>
      <c r="F395" s="322" t="s">
        <v>1744</v>
      </c>
      <c r="G395" s="321">
        <v>28046.5637376296</v>
      </c>
      <c r="H395" s="321">
        <v>0.48826677857</v>
      </c>
      <c r="I395" s="321">
        <v>0.78160963399831995</v>
      </c>
      <c r="J395" s="322" t="s">
        <v>1744</v>
      </c>
    </row>
    <row r="396" spans="1:10" x14ac:dyDescent="0.25">
      <c r="A396" s="326" t="s">
        <v>1867</v>
      </c>
      <c r="B396" s="321">
        <v>388367.15745382814</v>
      </c>
      <c r="C396" s="321" t="s">
        <v>1786</v>
      </c>
      <c r="D396" s="322" t="s">
        <v>1744</v>
      </c>
      <c r="E396" s="322" t="s">
        <v>1744</v>
      </c>
      <c r="F396" s="322" t="s">
        <v>1744</v>
      </c>
      <c r="G396" s="321">
        <v>28046.5637376296</v>
      </c>
      <c r="H396" s="321">
        <v>0.48826677857</v>
      </c>
      <c r="I396" s="321">
        <v>0.78160963399831995</v>
      </c>
      <c r="J396" s="322" t="s">
        <v>1744</v>
      </c>
    </row>
    <row r="397" spans="1:10" x14ac:dyDescent="0.25">
      <c r="A397" s="327" t="s">
        <v>1797</v>
      </c>
      <c r="B397" s="328">
        <v>388367.15745382814</v>
      </c>
      <c r="C397" s="321" t="s">
        <v>1786</v>
      </c>
      <c r="D397" s="321">
        <v>72.216620791277833</v>
      </c>
      <c r="E397" s="321">
        <v>1.2572298383084799</v>
      </c>
      <c r="F397" s="321">
        <v>2.0125533763529999</v>
      </c>
      <c r="G397" s="328">
        <v>28046.5637376296</v>
      </c>
      <c r="H397" s="328">
        <v>0.48826677857</v>
      </c>
      <c r="I397" s="328">
        <v>0.78160963399831995</v>
      </c>
      <c r="J397" s="322" t="s">
        <v>1744</v>
      </c>
    </row>
    <row r="398" spans="1:10" x14ac:dyDescent="0.25">
      <c r="A398" s="327" t="s">
        <v>1798</v>
      </c>
      <c r="B398" s="328" t="s">
        <v>1747</v>
      </c>
      <c r="C398" s="321" t="s">
        <v>1786</v>
      </c>
      <c r="D398" s="321" t="s">
        <v>1747</v>
      </c>
      <c r="E398" s="321" t="s">
        <v>1747</v>
      </c>
      <c r="F398" s="321" t="s">
        <v>1747</v>
      </c>
      <c r="G398" s="328" t="s">
        <v>1747</v>
      </c>
      <c r="H398" s="328" t="s">
        <v>1747</v>
      </c>
      <c r="I398" s="328" t="s">
        <v>1747</v>
      </c>
      <c r="J398" s="322" t="s">
        <v>1744</v>
      </c>
    </row>
    <row r="399" spans="1:10" x14ac:dyDescent="0.25">
      <c r="A399" s="327" t="s">
        <v>1799</v>
      </c>
      <c r="B399" s="328" t="s">
        <v>1747</v>
      </c>
      <c r="C399" s="321" t="s">
        <v>1786</v>
      </c>
      <c r="D399" s="321" t="s">
        <v>1747</v>
      </c>
      <c r="E399" s="321" t="s">
        <v>1747</v>
      </c>
      <c r="F399" s="321" t="s">
        <v>1747</v>
      </c>
      <c r="G399" s="328" t="s">
        <v>1747</v>
      </c>
      <c r="H399" s="328" t="s">
        <v>1747</v>
      </c>
      <c r="I399" s="328" t="s">
        <v>1747</v>
      </c>
      <c r="J399" s="322" t="s">
        <v>1744</v>
      </c>
    </row>
    <row r="400" spans="1:10" x14ac:dyDescent="0.25">
      <c r="A400" s="327" t="s">
        <v>1800</v>
      </c>
      <c r="B400" s="328" t="s">
        <v>1747</v>
      </c>
      <c r="C400" s="321" t="s">
        <v>1786</v>
      </c>
      <c r="D400" s="321" t="s">
        <v>1747</v>
      </c>
      <c r="E400" s="321" t="s">
        <v>1747</v>
      </c>
      <c r="F400" s="321" t="s">
        <v>1747</v>
      </c>
      <c r="G400" s="328" t="s">
        <v>1747</v>
      </c>
      <c r="H400" s="328" t="s">
        <v>1747</v>
      </c>
      <c r="I400" s="328" t="s">
        <v>1747</v>
      </c>
      <c r="J400" s="322" t="s">
        <v>1744</v>
      </c>
    </row>
    <row r="401" spans="1:13" x14ac:dyDescent="0.25">
      <c r="A401" s="327" t="s">
        <v>719</v>
      </c>
      <c r="B401" s="328" t="s">
        <v>1747</v>
      </c>
      <c r="C401" s="321" t="s">
        <v>1786</v>
      </c>
      <c r="D401" s="321" t="s">
        <v>1747</v>
      </c>
      <c r="E401" s="321" t="s">
        <v>1747</v>
      </c>
      <c r="F401" s="321" t="s">
        <v>1747</v>
      </c>
      <c r="G401" s="328" t="s">
        <v>1747</v>
      </c>
      <c r="H401" s="328" t="s">
        <v>1747</v>
      </c>
      <c r="I401" s="328" t="s">
        <v>1747</v>
      </c>
      <c r="J401" s="322" t="s">
        <v>1744</v>
      </c>
    </row>
    <row r="402" spans="1:13" x14ac:dyDescent="0.25">
      <c r="A402" s="65" t="s">
        <v>1868</v>
      </c>
      <c r="B402" s="257"/>
      <c r="C402" s="257"/>
      <c r="D402" s="257"/>
      <c r="E402" s="257"/>
      <c r="F402" s="257"/>
      <c r="G402" s="257"/>
      <c r="H402" s="257"/>
      <c r="I402" s="257"/>
      <c r="J402" s="257"/>
    </row>
    <row r="403" spans="1:13" x14ac:dyDescent="0.25">
      <c r="A403" s="341" t="s">
        <v>1869</v>
      </c>
      <c r="B403" s="322" t="s">
        <v>1744</v>
      </c>
      <c r="C403" s="322" t="s">
        <v>1744</v>
      </c>
      <c r="D403" s="322" t="s">
        <v>1744</v>
      </c>
      <c r="E403" s="322" t="s">
        <v>1744</v>
      </c>
      <c r="F403" s="322" t="s">
        <v>1744</v>
      </c>
      <c r="G403" s="322" t="s">
        <v>1744</v>
      </c>
      <c r="H403" s="322" t="s">
        <v>1744</v>
      </c>
      <c r="I403" s="322" t="s">
        <v>1744</v>
      </c>
      <c r="J403" s="322" t="s">
        <v>1744</v>
      </c>
    </row>
    <row r="404" spans="1:13" x14ac:dyDescent="0.25">
      <c r="A404" s="330" t="s">
        <v>1792</v>
      </c>
      <c r="B404" s="328" t="s">
        <v>1740</v>
      </c>
      <c r="C404" s="321" t="s">
        <v>1786</v>
      </c>
      <c r="D404" s="321" t="s">
        <v>1740</v>
      </c>
      <c r="E404" s="321" t="s">
        <v>1740</v>
      </c>
      <c r="F404" s="321" t="s">
        <v>1740</v>
      </c>
      <c r="G404" s="328" t="s">
        <v>1740</v>
      </c>
      <c r="H404" s="328" t="s">
        <v>1740</v>
      </c>
      <c r="I404" s="328" t="s">
        <v>1740</v>
      </c>
      <c r="J404" s="328" t="s">
        <v>1740</v>
      </c>
    </row>
    <row r="405" spans="1:13" x14ac:dyDescent="0.25">
      <c r="A405" s="330" t="s">
        <v>1870</v>
      </c>
      <c r="B405" s="328" t="s">
        <v>1740</v>
      </c>
      <c r="C405" s="321" t="s">
        <v>1786</v>
      </c>
      <c r="D405" s="321" t="s">
        <v>1740</v>
      </c>
      <c r="E405" s="321" t="s">
        <v>1740</v>
      </c>
      <c r="F405" s="321" t="s">
        <v>1740</v>
      </c>
      <c r="G405" s="328" t="s">
        <v>1740</v>
      </c>
      <c r="H405" s="328" t="s">
        <v>1740</v>
      </c>
      <c r="I405" s="328" t="s">
        <v>1740</v>
      </c>
      <c r="J405" s="328" t="s">
        <v>1740</v>
      </c>
    </row>
    <row r="407" spans="1:13" x14ac:dyDescent="0.25">
      <c r="A407" s="58" t="s">
        <v>1871</v>
      </c>
      <c r="B407" s="66">
        <f>SUM(B215,B401)</f>
        <v>345378.91663054173</v>
      </c>
      <c r="C407" s="66">
        <f t="shared" ref="C407:J407" si="7">SUM(C215,C401)</f>
        <v>0</v>
      </c>
      <c r="D407" s="66">
        <f t="shared" si="7"/>
        <v>65.065035461819363</v>
      </c>
      <c r="E407" s="66">
        <f t="shared" si="7"/>
        <v>1.358677241335E-2</v>
      </c>
      <c r="F407" s="66">
        <f t="shared" si="7"/>
        <v>1.399403229176E-2</v>
      </c>
      <c r="G407" s="66">
        <f t="shared" si="7"/>
        <v>22472.091458330953</v>
      </c>
      <c r="H407" s="66">
        <f t="shared" si="7"/>
        <v>4.6925847366299997E-3</v>
      </c>
      <c r="I407" s="66">
        <f t="shared" si="7"/>
        <v>4.8332437122200001E-3</v>
      </c>
      <c r="J407" s="66">
        <f t="shared" si="7"/>
        <v>0</v>
      </c>
    </row>
    <row r="409" spans="1:13" ht="15.75" x14ac:dyDescent="0.25">
      <c r="A409" s="399" t="s">
        <v>1872</v>
      </c>
      <c r="B409" s="399"/>
      <c r="C409" s="399"/>
      <c r="D409" s="399"/>
      <c r="E409" s="399"/>
      <c r="F409" s="399"/>
      <c r="G409" s="399"/>
      <c r="H409" s="216"/>
      <c r="I409" s="216"/>
      <c r="J409" s="216"/>
      <c r="K409" s="216"/>
      <c r="L409" s="216"/>
      <c r="M409" s="57" t="s">
        <v>1700</v>
      </c>
    </row>
    <row r="410" spans="1:13" ht="15.75" x14ac:dyDescent="0.25">
      <c r="A410" s="213" t="s">
        <v>1701</v>
      </c>
      <c r="B410" s="60"/>
      <c r="C410" s="60"/>
      <c r="D410" s="60"/>
      <c r="E410" s="60"/>
      <c r="F410" s="60"/>
      <c r="G410" s="60"/>
      <c r="H410" s="216"/>
      <c r="I410" s="216"/>
      <c r="J410" s="216"/>
      <c r="K410" s="216"/>
      <c r="L410" s="216"/>
      <c r="M410" s="57" t="s">
        <v>1702</v>
      </c>
    </row>
    <row r="411" spans="1:13" x14ac:dyDescent="0.25">
      <c r="A411" s="218"/>
      <c r="B411" s="216"/>
      <c r="C411" s="216"/>
      <c r="D411" s="216"/>
      <c r="E411" s="216"/>
      <c r="F411" s="216"/>
      <c r="G411" s="216"/>
      <c r="H411" s="216"/>
      <c r="I411" s="216"/>
      <c r="J411" s="216"/>
      <c r="K411" s="216"/>
      <c r="L411" s="217"/>
      <c r="M411" s="57" t="s">
        <v>1703</v>
      </c>
    </row>
    <row r="412" spans="1:13" x14ac:dyDescent="0.25">
      <c r="A412" s="216"/>
      <c r="B412" s="216"/>
      <c r="C412" s="216"/>
      <c r="D412" s="216"/>
      <c r="E412" s="216"/>
      <c r="F412" s="216"/>
      <c r="G412" s="216"/>
      <c r="H412" s="216"/>
      <c r="I412" s="216"/>
      <c r="J412" s="216"/>
      <c r="K412" s="216"/>
      <c r="L412" s="216"/>
      <c r="M412" s="219"/>
    </row>
    <row r="413" spans="1:13" ht="38.25" x14ac:dyDescent="0.25">
      <c r="A413" s="342" t="s">
        <v>1704</v>
      </c>
      <c r="B413" s="343" t="s">
        <v>1705</v>
      </c>
      <c r="C413" s="344" t="s">
        <v>1706</v>
      </c>
      <c r="D413" s="344" t="s">
        <v>1707</v>
      </c>
      <c r="E413" s="345" t="s">
        <v>1873</v>
      </c>
      <c r="F413" s="345" t="s">
        <v>1874</v>
      </c>
      <c r="G413" s="346" t="s">
        <v>1875</v>
      </c>
      <c r="H413" s="344" t="s">
        <v>1876</v>
      </c>
      <c r="I413" s="347" t="s">
        <v>1877</v>
      </c>
      <c r="J413" s="344" t="s">
        <v>1878</v>
      </c>
      <c r="K413" s="345" t="s">
        <v>651</v>
      </c>
      <c r="L413" s="345" t="s">
        <v>1709</v>
      </c>
      <c r="M413" s="348" t="s">
        <v>1879</v>
      </c>
    </row>
    <row r="414" spans="1:13" ht="15.75" thickBot="1" x14ac:dyDescent="0.3">
      <c r="A414" s="220"/>
      <c r="B414" s="422" t="s">
        <v>1711</v>
      </c>
      <c r="C414" s="422"/>
      <c r="D414" s="423"/>
      <c r="E414" s="424" t="s">
        <v>1880</v>
      </c>
      <c r="F414" s="422"/>
      <c r="G414" s="423"/>
      <c r="H414" s="424" t="s">
        <v>1711</v>
      </c>
      <c r="I414" s="425"/>
      <c r="J414" s="425"/>
      <c r="K414" s="425"/>
      <c r="L414" s="425"/>
      <c r="M414" s="426"/>
    </row>
    <row r="415" spans="1:13" ht="15.75" thickTop="1" x14ac:dyDescent="0.25">
      <c r="A415" s="221" t="s">
        <v>1881</v>
      </c>
      <c r="B415" s="349">
        <v>194388.53120401071</v>
      </c>
      <c r="C415" s="349">
        <v>4.4228396639999996</v>
      </c>
      <c r="D415" s="349">
        <v>83.655309749766346</v>
      </c>
      <c r="E415" s="349">
        <v>120191.11711244726</v>
      </c>
      <c r="F415" s="349">
        <v>6716.3061943704279</v>
      </c>
      <c r="G415" s="349">
        <v>7230.4559117999988</v>
      </c>
      <c r="H415" s="349">
        <v>0.51771056610323996</v>
      </c>
      <c r="I415" s="349">
        <v>2.8530150025699998E-2</v>
      </c>
      <c r="J415" s="349">
        <v>572.16514495327442</v>
      </c>
      <c r="K415" s="349">
        <v>1557.1939910195872</v>
      </c>
      <c r="L415" s="349">
        <v>5849.2197121443369</v>
      </c>
      <c r="M415" s="349">
        <v>830.75987228203655</v>
      </c>
    </row>
    <row r="416" spans="1:13" x14ac:dyDescent="0.25">
      <c r="A416" s="350" t="s">
        <v>1882</v>
      </c>
      <c r="B416" s="349">
        <v>70637.721174907623</v>
      </c>
      <c r="C416" s="322" t="s">
        <v>1744</v>
      </c>
      <c r="D416" s="322" t="s">
        <v>1744</v>
      </c>
      <c r="E416" s="322" t="s">
        <v>1744</v>
      </c>
      <c r="F416" s="322" t="s">
        <v>1744</v>
      </c>
      <c r="G416" s="322" t="s">
        <v>1744</v>
      </c>
      <c r="H416" s="322" t="s">
        <v>1744</v>
      </c>
      <c r="I416" s="322" t="s">
        <v>1744</v>
      </c>
      <c r="J416" s="349" t="s">
        <v>1740</v>
      </c>
      <c r="K416" s="349" t="s">
        <v>1740</v>
      </c>
      <c r="L416" s="349" t="s">
        <v>1740</v>
      </c>
      <c r="M416" s="349">
        <v>134.03649648504052</v>
      </c>
    </row>
    <row r="417" spans="1:13" x14ac:dyDescent="0.25">
      <c r="A417" s="351" t="s">
        <v>1883</v>
      </c>
      <c r="B417" s="349">
        <v>46194.121028708993</v>
      </c>
      <c r="C417" s="322" t="s">
        <v>1744</v>
      </c>
      <c r="D417" s="322" t="s">
        <v>1744</v>
      </c>
      <c r="E417" s="322" t="s">
        <v>1744</v>
      </c>
      <c r="F417" s="322" t="s">
        <v>1744</v>
      </c>
      <c r="G417" s="322" t="s">
        <v>1744</v>
      </c>
      <c r="H417" s="322" t="s">
        <v>1744</v>
      </c>
      <c r="I417" s="322" t="s">
        <v>1744</v>
      </c>
      <c r="J417" s="322" t="s">
        <v>1744</v>
      </c>
      <c r="K417" s="322" t="s">
        <v>1744</v>
      </c>
      <c r="L417" s="322" t="s">
        <v>1744</v>
      </c>
      <c r="M417" s="328">
        <v>134.03649648504052</v>
      </c>
    </row>
    <row r="418" spans="1:13" x14ac:dyDescent="0.25">
      <c r="A418" s="351" t="s">
        <v>1884</v>
      </c>
      <c r="B418" s="349">
        <v>14551.955897401811</v>
      </c>
      <c r="C418" s="322" t="s">
        <v>1744</v>
      </c>
      <c r="D418" s="322" t="s">
        <v>1744</v>
      </c>
      <c r="E418" s="322" t="s">
        <v>1744</v>
      </c>
      <c r="F418" s="322" t="s">
        <v>1744</v>
      </c>
      <c r="G418" s="322" t="s">
        <v>1744</v>
      </c>
      <c r="H418" s="322" t="s">
        <v>1744</v>
      </c>
      <c r="I418" s="322" t="s">
        <v>1744</v>
      </c>
      <c r="J418" s="322" t="s">
        <v>1744</v>
      </c>
      <c r="K418" s="322" t="s">
        <v>1744</v>
      </c>
      <c r="L418" s="322" t="s">
        <v>1744</v>
      </c>
      <c r="M418" s="322" t="s">
        <v>1744</v>
      </c>
    </row>
    <row r="419" spans="1:13" x14ac:dyDescent="0.25">
      <c r="A419" s="351" t="s">
        <v>1885</v>
      </c>
      <c r="B419" s="349">
        <v>2432.4049712060923</v>
      </c>
      <c r="C419" s="322" t="s">
        <v>1744</v>
      </c>
      <c r="D419" s="322" t="s">
        <v>1744</v>
      </c>
      <c r="E419" s="322" t="s">
        <v>1744</v>
      </c>
      <c r="F419" s="322" t="s">
        <v>1744</v>
      </c>
      <c r="G419" s="322" t="s">
        <v>1744</v>
      </c>
      <c r="H419" s="322" t="s">
        <v>1744</v>
      </c>
      <c r="I419" s="322" t="s">
        <v>1744</v>
      </c>
      <c r="J419" s="322" t="s">
        <v>1744</v>
      </c>
      <c r="K419" s="322" t="s">
        <v>1744</v>
      </c>
      <c r="L419" s="322" t="s">
        <v>1744</v>
      </c>
      <c r="M419" s="322" t="s">
        <v>1744</v>
      </c>
    </row>
    <row r="420" spans="1:13" x14ac:dyDescent="0.25">
      <c r="A420" s="351" t="s">
        <v>1886</v>
      </c>
      <c r="B420" s="349">
        <v>7459.2392775907283</v>
      </c>
      <c r="C420" s="322" t="s">
        <v>1744</v>
      </c>
      <c r="D420" s="322" t="s">
        <v>1744</v>
      </c>
      <c r="E420" s="322" t="s">
        <v>1744</v>
      </c>
      <c r="F420" s="322" t="s">
        <v>1744</v>
      </c>
      <c r="G420" s="322" t="s">
        <v>1744</v>
      </c>
      <c r="H420" s="322" t="s">
        <v>1744</v>
      </c>
      <c r="I420" s="322" t="s">
        <v>1744</v>
      </c>
      <c r="J420" s="349" t="s">
        <v>1740</v>
      </c>
      <c r="K420" s="349" t="s">
        <v>1740</v>
      </c>
      <c r="L420" s="349" t="s">
        <v>1740</v>
      </c>
      <c r="M420" s="349" t="s">
        <v>1740</v>
      </c>
    </row>
    <row r="421" spans="1:13" x14ac:dyDescent="0.25">
      <c r="A421" s="222" t="s">
        <v>1887</v>
      </c>
      <c r="B421" s="349">
        <v>46553.765996456706</v>
      </c>
      <c r="C421" s="349">
        <v>3.4620000000000002</v>
      </c>
      <c r="D421" s="349">
        <v>69.090317678675007</v>
      </c>
      <c r="E421" s="349">
        <v>20040.325102040817</v>
      </c>
      <c r="F421" s="349" t="s">
        <v>1740</v>
      </c>
      <c r="G421" s="349" t="s">
        <v>1740</v>
      </c>
      <c r="H421" s="349" t="s">
        <v>1740</v>
      </c>
      <c r="I421" s="349" t="s">
        <v>1740</v>
      </c>
      <c r="J421" s="349">
        <v>55.249069497127223</v>
      </c>
      <c r="K421" s="349">
        <v>188.72091220254887</v>
      </c>
      <c r="L421" s="349">
        <v>213.37603828081271</v>
      </c>
      <c r="M421" s="349">
        <v>228.15769905799976</v>
      </c>
    </row>
    <row r="422" spans="1:13" x14ac:dyDescent="0.25">
      <c r="A422" s="247" t="s">
        <v>1888</v>
      </c>
      <c r="B422" s="349">
        <v>9177.0984327999995</v>
      </c>
      <c r="C422" s="349" t="s">
        <v>1740</v>
      </c>
      <c r="D422" s="349" t="s">
        <v>1740</v>
      </c>
      <c r="E422" s="322" t="s">
        <v>1744</v>
      </c>
      <c r="F422" s="322" t="s">
        <v>1744</v>
      </c>
      <c r="G422" s="322" t="s">
        <v>1744</v>
      </c>
      <c r="H422" s="322" t="s">
        <v>1744</v>
      </c>
      <c r="I422" s="322" t="s">
        <v>1744</v>
      </c>
      <c r="J422" s="328" t="s">
        <v>1718</v>
      </c>
      <c r="K422" s="328" t="s">
        <v>1718</v>
      </c>
      <c r="L422" s="328" t="s">
        <v>1718</v>
      </c>
      <c r="M422" s="328" t="s">
        <v>1718</v>
      </c>
    </row>
    <row r="423" spans="1:13" x14ac:dyDescent="0.25">
      <c r="A423" s="351" t="s">
        <v>1889</v>
      </c>
      <c r="B423" s="322" t="s">
        <v>1744</v>
      </c>
      <c r="C423" s="322" t="s">
        <v>1744</v>
      </c>
      <c r="D423" s="349">
        <v>37.974850892036372</v>
      </c>
      <c r="E423" s="322" t="s">
        <v>1744</v>
      </c>
      <c r="F423" s="322" t="s">
        <v>1744</v>
      </c>
      <c r="G423" s="322" t="s">
        <v>1744</v>
      </c>
      <c r="H423" s="322" t="s">
        <v>1744</v>
      </c>
      <c r="I423" s="322" t="s">
        <v>1744</v>
      </c>
      <c r="J423" s="328" t="s">
        <v>1718</v>
      </c>
      <c r="K423" s="322" t="s">
        <v>1744</v>
      </c>
      <c r="L423" s="322" t="s">
        <v>1744</v>
      </c>
      <c r="M423" s="322" t="s">
        <v>1744</v>
      </c>
    </row>
    <row r="424" spans="1:13" x14ac:dyDescent="0.25">
      <c r="A424" s="351" t="s">
        <v>1890</v>
      </c>
      <c r="B424" s="349" t="s">
        <v>1740</v>
      </c>
      <c r="C424" s="322" t="s">
        <v>1744</v>
      </c>
      <c r="D424" s="349">
        <v>23.960466786638641</v>
      </c>
      <c r="E424" s="322" t="s">
        <v>1744</v>
      </c>
      <c r="F424" s="322" t="s">
        <v>1744</v>
      </c>
      <c r="G424" s="322" t="s">
        <v>1744</v>
      </c>
      <c r="H424" s="322" t="s">
        <v>1744</v>
      </c>
      <c r="I424" s="322" t="s">
        <v>1744</v>
      </c>
      <c r="J424" s="328" t="s">
        <v>1718</v>
      </c>
      <c r="K424" s="328" t="s">
        <v>1718</v>
      </c>
      <c r="L424" s="328" t="s">
        <v>1718</v>
      </c>
      <c r="M424" s="322" t="s">
        <v>1744</v>
      </c>
    </row>
    <row r="425" spans="1:13" x14ac:dyDescent="0.25">
      <c r="A425" s="351" t="s">
        <v>1891</v>
      </c>
      <c r="B425" s="349" t="s">
        <v>1864</v>
      </c>
      <c r="C425" s="322" t="s">
        <v>1744</v>
      </c>
      <c r="D425" s="349">
        <v>7.1550000000000002</v>
      </c>
      <c r="E425" s="322" t="s">
        <v>1744</v>
      </c>
      <c r="F425" s="322" t="s">
        <v>1744</v>
      </c>
      <c r="G425" s="322" t="s">
        <v>1744</v>
      </c>
      <c r="H425" s="322" t="s">
        <v>1744</v>
      </c>
      <c r="I425" s="322" t="s">
        <v>1744</v>
      </c>
      <c r="J425" s="322" t="s">
        <v>1744</v>
      </c>
      <c r="K425" s="322" t="s">
        <v>1744</v>
      </c>
      <c r="L425" s="328" t="s">
        <v>1718</v>
      </c>
      <c r="M425" s="328" t="s">
        <v>1718</v>
      </c>
    </row>
    <row r="426" spans="1:13" x14ac:dyDescent="0.25">
      <c r="A426" s="351" t="s">
        <v>1892</v>
      </c>
      <c r="B426" s="349">
        <v>91.7</v>
      </c>
      <c r="C426" s="349">
        <v>0.40600000000000003</v>
      </c>
      <c r="D426" s="322" t="s">
        <v>1744</v>
      </c>
      <c r="E426" s="322" t="s">
        <v>1744</v>
      </c>
      <c r="F426" s="322" t="s">
        <v>1744</v>
      </c>
      <c r="G426" s="322" t="s">
        <v>1744</v>
      </c>
      <c r="H426" s="322" t="s">
        <v>1744</v>
      </c>
      <c r="I426" s="322" t="s">
        <v>1744</v>
      </c>
      <c r="J426" s="328" t="s">
        <v>1718</v>
      </c>
      <c r="K426" s="328" t="s">
        <v>1718</v>
      </c>
      <c r="L426" s="328" t="s">
        <v>1718</v>
      </c>
      <c r="M426" s="328" t="s">
        <v>1718</v>
      </c>
    </row>
    <row r="427" spans="1:13" x14ac:dyDescent="0.25">
      <c r="A427" s="351" t="s">
        <v>1893</v>
      </c>
      <c r="B427" s="349">
        <v>1755.3999999999999</v>
      </c>
      <c r="C427" s="322" t="s">
        <v>1744</v>
      </c>
      <c r="D427" s="322" t="s">
        <v>1744</v>
      </c>
      <c r="E427" s="322" t="s">
        <v>1744</v>
      </c>
      <c r="F427" s="322" t="s">
        <v>1744</v>
      </c>
      <c r="G427" s="322" t="s">
        <v>1744</v>
      </c>
      <c r="H427" s="322" t="s">
        <v>1744</v>
      </c>
      <c r="I427" s="322" t="s">
        <v>1744</v>
      </c>
      <c r="J427" s="322" t="s">
        <v>1744</v>
      </c>
      <c r="K427" s="322" t="s">
        <v>1744</v>
      </c>
      <c r="L427" s="322" t="s">
        <v>1744</v>
      </c>
      <c r="M427" s="322" t="s">
        <v>1744</v>
      </c>
    </row>
    <row r="428" spans="1:13" x14ac:dyDescent="0.25">
      <c r="A428" s="351" t="s">
        <v>1894</v>
      </c>
      <c r="B428" s="349">
        <v>1655.306718597858</v>
      </c>
      <c r="C428" s="322" t="s">
        <v>1744</v>
      </c>
      <c r="D428" s="322" t="s">
        <v>1744</v>
      </c>
      <c r="E428" s="322" t="s">
        <v>1744</v>
      </c>
      <c r="F428" s="322" t="s">
        <v>1744</v>
      </c>
      <c r="G428" s="322" t="s">
        <v>1744</v>
      </c>
      <c r="H428" s="322" t="s">
        <v>1744</v>
      </c>
      <c r="I428" s="322" t="s">
        <v>1744</v>
      </c>
      <c r="J428" s="322" t="s">
        <v>1744</v>
      </c>
      <c r="K428" s="322" t="s">
        <v>1744</v>
      </c>
      <c r="L428" s="322" t="s">
        <v>1744</v>
      </c>
      <c r="M428" s="322" t="s">
        <v>1744</v>
      </c>
    </row>
    <row r="429" spans="1:13" x14ac:dyDescent="0.25">
      <c r="A429" s="351" t="s">
        <v>1895</v>
      </c>
      <c r="B429" s="349">
        <v>27383.218865213978</v>
      </c>
      <c r="C429" s="349">
        <v>3.056</v>
      </c>
      <c r="D429" s="322" t="s">
        <v>1744</v>
      </c>
      <c r="E429" s="322" t="s">
        <v>1744</v>
      </c>
      <c r="F429" s="322" t="s">
        <v>1744</v>
      </c>
      <c r="G429" s="322" t="s">
        <v>1744</v>
      </c>
      <c r="H429" s="322" t="s">
        <v>1744</v>
      </c>
      <c r="I429" s="322" t="s">
        <v>1744</v>
      </c>
      <c r="J429" s="328" t="s">
        <v>1718</v>
      </c>
      <c r="K429" s="328" t="s">
        <v>1718</v>
      </c>
      <c r="L429" s="328" t="s">
        <v>1718</v>
      </c>
      <c r="M429" s="328" t="s">
        <v>1718</v>
      </c>
    </row>
    <row r="430" spans="1:13" x14ac:dyDescent="0.25">
      <c r="A430" s="351" t="s">
        <v>1896</v>
      </c>
      <c r="B430" s="322" t="s">
        <v>1744</v>
      </c>
      <c r="C430" s="322" t="s">
        <v>1744</v>
      </c>
      <c r="D430" s="322" t="s">
        <v>1744</v>
      </c>
      <c r="E430" s="349">
        <v>20040.325102040817</v>
      </c>
      <c r="F430" s="349" t="s">
        <v>1740</v>
      </c>
      <c r="G430" s="349" t="s">
        <v>1740</v>
      </c>
      <c r="H430" s="349" t="s">
        <v>1740</v>
      </c>
      <c r="I430" s="349" t="s">
        <v>1740</v>
      </c>
      <c r="J430" s="322" t="s">
        <v>1744</v>
      </c>
      <c r="K430" s="322" t="s">
        <v>1744</v>
      </c>
      <c r="L430" s="322" t="s">
        <v>1744</v>
      </c>
      <c r="M430" s="322" t="s">
        <v>1744</v>
      </c>
    </row>
    <row r="431" spans="1:13" x14ac:dyDescent="0.25">
      <c r="A431" s="352" t="s">
        <v>1897</v>
      </c>
      <c r="B431" s="349">
        <v>6491.041979844872</v>
      </c>
      <c r="C431" s="349" t="s">
        <v>1762</v>
      </c>
      <c r="D431" s="349" t="s">
        <v>1740</v>
      </c>
      <c r="E431" s="349" t="s">
        <v>1740</v>
      </c>
      <c r="F431" s="349" t="s">
        <v>1740</v>
      </c>
      <c r="G431" s="349" t="s">
        <v>1740</v>
      </c>
      <c r="H431" s="349" t="s">
        <v>1740</v>
      </c>
      <c r="I431" s="349" t="s">
        <v>1740</v>
      </c>
      <c r="J431" s="349">
        <v>55.249069497127223</v>
      </c>
      <c r="K431" s="349">
        <v>188.72091220254887</v>
      </c>
      <c r="L431" s="349">
        <v>213.37603828081271</v>
      </c>
      <c r="M431" s="349">
        <v>228.15769905799976</v>
      </c>
    </row>
    <row r="432" spans="1:13" x14ac:dyDescent="0.25">
      <c r="A432" s="350" t="s">
        <v>1898</v>
      </c>
      <c r="B432" s="349">
        <v>77197.044032646372</v>
      </c>
      <c r="C432" s="349">
        <v>0.96083966399999998</v>
      </c>
      <c r="D432" s="349" t="s">
        <v>1740</v>
      </c>
      <c r="E432" s="349" t="s">
        <v>1762</v>
      </c>
      <c r="F432" s="349">
        <v>3439.7541856200496</v>
      </c>
      <c r="G432" s="349" t="s">
        <v>1740</v>
      </c>
      <c r="H432" s="349">
        <v>0.12041830440901</v>
      </c>
      <c r="I432" s="349" t="s">
        <v>1740</v>
      </c>
      <c r="J432" s="349">
        <v>60.032090854165958</v>
      </c>
      <c r="K432" s="349">
        <v>752.39490757758881</v>
      </c>
      <c r="L432" s="349">
        <v>44.874287061635293</v>
      </c>
      <c r="M432" s="349">
        <v>158.39225986800554</v>
      </c>
    </row>
    <row r="433" spans="1:13" x14ac:dyDescent="0.25">
      <c r="A433" s="351" t="s">
        <v>1899</v>
      </c>
      <c r="B433" s="349">
        <v>70076.465574306625</v>
      </c>
      <c r="C433" s="349">
        <v>0.57413966400000005</v>
      </c>
      <c r="D433" s="322" t="s">
        <v>1744</v>
      </c>
      <c r="E433" s="322" t="s">
        <v>1744</v>
      </c>
      <c r="F433" s="322" t="s">
        <v>1744</v>
      </c>
      <c r="G433" s="322" t="s">
        <v>1744</v>
      </c>
      <c r="H433" s="322" t="s">
        <v>1744</v>
      </c>
      <c r="I433" s="322" t="s">
        <v>1744</v>
      </c>
      <c r="J433" s="328" t="s">
        <v>1718</v>
      </c>
      <c r="K433" s="328" t="s">
        <v>1718</v>
      </c>
      <c r="L433" s="328" t="s">
        <v>1718</v>
      </c>
      <c r="M433" s="328" t="s">
        <v>1718</v>
      </c>
    </row>
    <row r="434" spans="1:13" x14ac:dyDescent="0.25">
      <c r="A434" s="351" t="s">
        <v>1900</v>
      </c>
      <c r="B434" s="349">
        <v>1391.9</v>
      </c>
      <c r="C434" s="349">
        <v>0.38669999999999999</v>
      </c>
      <c r="D434" s="322" t="s">
        <v>1744</v>
      </c>
      <c r="E434" s="322" t="s">
        <v>1744</v>
      </c>
      <c r="F434" s="322" t="s">
        <v>1744</v>
      </c>
      <c r="G434" s="322" t="s">
        <v>1744</v>
      </c>
      <c r="H434" s="322" t="s">
        <v>1744</v>
      </c>
      <c r="I434" s="322" t="s">
        <v>1744</v>
      </c>
      <c r="J434" s="328" t="s">
        <v>1718</v>
      </c>
      <c r="K434" s="328" t="s">
        <v>1718</v>
      </c>
      <c r="L434" s="328" t="s">
        <v>1718</v>
      </c>
      <c r="M434" s="328" t="s">
        <v>1718</v>
      </c>
    </row>
    <row r="435" spans="1:13" x14ac:dyDescent="0.25">
      <c r="A435" s="351" t="s">
        <v>1901</v>
      </c>
      <c r="B435" s="349">
        <v>4142.0497045616085</v>
      </c>
      <c r="C435" s="322" t="s">
        <v>1744</v>
      </c>
      <c r="D435" s="322" t="s">
        <v>1744</v>
      </c>
      <c r="E435" s="322" t="s">
        <v>1744</v>
      </c>
      <c r="F435" s="349">
        <v>3439.7541856200496</v>
      </c>
      <c r="G435" s="322" t="s">
        <v>1744</v>
      </c>
      <c r="H435" s="349" t="s">
        <v>1740</v>
      </c>
      <c r="I435" s="322" t="s">
        <v>1744</v>
      </c>
      <c r="J435" s="328" t="s">
        <v>1718</v>
      </c>
      <c r="K435" s="328" t="s">
        <v>1718</v>
      </c>
      <c r="L435" s="328" t="s">
        <v>1718</v>
      </c>
      <c r="M435" s="328" t="s">
        <v>1718</v>
      </c>
    </row>
    <row r="436" spans="1:13" x14ac:dyDescent="0.25">
      <c r="A436" s="352" t="s">
        <v>1902</v>
      </c>
      <c r="B436" s="349">
        <v>3.2962224463777599</v>
      </c>
      <c r="C436" s="322" t="s">
        <v>1744</v>
      </c>
      <c r="D436" s="322" t="s">
        <v>1744</v>
      </c>
      <c r="E436" s="349" t="s">
        <v>1762</v>
      </c>
      <c r="F436" s="349" t="s">
        <v>1740</v>
      </c>
      <c r="G436" s="349" t="s">
        <v>1740</v>
      </c>
      <c r="H436" s="349">
        <v>0.12041830440901</v>
      </c>
      <c r="I436" s="322" t="s">
        <v>1744</v>
      </c>
      <c r="J436" s="328" t="s">
        <v>1718</v>
      </c>
      <c r="K436" s="328" t="s">
        <v>1718</v>
      </c>
      <c r="L436" s="328" t="s">
        <v>1718</v>
      </c>
      <c r="M436" s="328" t="s">
        <v>1718</v>
      </c>
    </row>
    <row r="437" spans="1:13" x14ac:dyDescent="0.25">
      <c r="A437" s="353" t="s">
        <v>1903</v>
      </c>
      <c r="B437" s="349">
        <v>553.25</v>
      </c>
      <c r="C437" s="322" t="s">
        <v>1744</v>
      </c>
      <c r="D437" s="322" t="s">
        <v>1744</v>
      </c>
      <c r="E437" s="322" t="s">
        <v>1744</v>
      </c>
      <c r="F437" s="322" t="s">
        <v>1744</v>
      </c>
      <c r="G437" s="322" t="s">
        <v>1744</v>
      </c>
      <c r="H437" s="322" t="s">
        <v>1744</v>
      </c>
      <c r="I437" s="322" t="s">
        <v>1744</v>
      </c>
      <c r="J437" s="328" t="s">
        <v>1718</v>
      </c>
      <c r="K437" s="328" t="s">
        <v>1718</v>
      </c>
      <c r="L437" s="328" t="s">
        <v>1718</v>
      </c>
      <c r="M437" s="328" t="s">
        <v>1718</v>
      </c>
    </row>
    <row r="438" spans="1:13" x14ac:dyDescent="0.25">
      <c r="A438" s="353" t="s">
        <v>1904</v>
      </c>
      <c r="B438" s="349">
        <v>1030.0825313317564</v>
      </c>
      <c r="C438" s="322" t="s">
        <v>1744</v>
      </c>
      <c r="D438" s="322" t="s">
        <v>1744</v>
      </c>
      <c r="E438" s="322" t="s">
        <v>1744</v>
      </c>
      <c r="F438" s="322" t="s">
        <v>1744</v>
      </c>
      <c r="G438" s="322" t="s">
        <v>1744</v>
      </c>
      <c r="H438" s="322" t="s">
        <v>1744</v>
      </c>
      <c r="I438" s="322" t="s">
        <v>1744</v>
      </c>
      <c r="J438" s="328" t="s">
        <v>1718</v>
      </c>
      <c r="K438" s="328" t="s">
        <v>1718</v>
      </c>
      <c r="L438" s="328" t="s">
        <v>1718</v>
      </c>
      <c r="M438" s="328" t="s">
        <v>1718</v>
      </c>
    </row>
    <row r="439" spans="1:13" x14ac:dyDescent="0.25">
      <c r="A439" s="351" t="s">
        <v>1905</v>
      </c>
      <c r="B439" s="349" t="s">
        <v>1740</v>
      </c>
      <c r="C439" s="349" t="s">
        <v>1740</v>
      </c>
      <c r="D439" s="349" t="s">
        <v>1740</v>
      </c>
      <c r="E439" s="349" t="s">
        <v>1740</v>
      </c>
      <c r="F439" s="349" t="s">
        <v>1740</v>
      </c>
      <c r="G439" s="349" t="s">
        <v>1740</v>
      </c>
      <c r="H439" s="349" t="s">
        <v>1740</v>
      </c>
      <c r="I439" s="349" t="s">
        <v>1740</v>
      </c>
      <c r="J439" s="349">
        <v>60.032090854165958</v>
      </c>
      <c r="K439" s="349">
        <v>752.39490757758881</v>
      </c>
      <c r="L439" s="349">
        <v>44.874287061635293</v>
      </c>
      <c r="M439" s="349">
        <v>158.39225986800554</v>
      </c>
    </row>
    <row r="440" spans="1:13" x14ac:dyDescent="0.25">
      <c r="A440" s="248" t="s">
        <v>1906</v>
      </c>
      <c r="B440" s="349" t="s">
        <v>1718</v>
      </c>
      <c r="C440" s="349" t="s">
        <v>1740</v>
      </c>
      <c r="D440" s="349" t="s">
        <v>1740</v>
      </c>
      <c r="E440" s="322" t="s">
        <v>1744</v>
      </c>
      <c r="F440" s="322" t="s">
        <v>1744</v>
      </c>
      <c r="G440" s="322" t="s">
        <v>1744</v>
      </c>
      <c r="H440" s="322" t="s">
        <v>1744</v>
      </c>
      <c r="I440" s="322" t="s">
        <v>1744</v>
      </c>
      <c r="J440" s="349" t="s">
        <v>1740</v>
      </c>
      <c r="K440" s="349" t="s">
        <v>1740</v>
      </c>
      <c r="L440" s="349" t="s">
        <v>1740</v>
      </c>
      <c r="M440" s="349" t="s">
        <v>1740</v>
      </c>
    </row>
    <row r="441" spans="1:13" x14ac:dyDescent="0.25">
      <c r="A441" s="354" t="s">
        <v>1907</v>
      </c>
      <c r="B441" s="349" t="s">
        <v>1718</v>
      </c>
      <c r="C441" s="349" t="s">
        <v>1740</v>
      </c>
      <c r="D441" s="349" t="s">
        <v>1740</v>
      </c>
      <c r="E441" s="322" t="s">
        <v>1744</v>
      </c>
      <c r="F441" s="322" t="s">
        <v>1744</v>
      </c>
      <c r="G441" s="322" t="s">
        <v>1744</v>
      </c>
      <c r="H441" s="322" t="s">
        <v>1744</v>
      </c>
      <c r="I441" s="322" t="s">
        <v>1744</v>
      </c>
      <c r="J441" s="328" t="s">
        <v>1740</v>
      </c>
      <c r="K441" s="328" t="s">
        <v>1740</v>
      </c>
      <c r="L441" s="328" t="s">
        <v>1740</v>
      </c>
      <c r="M441" s="328" t="s">
        <v>1740</v>
      </c>
    </row>
    <row r="442" spans="1:13" x14ac:dyDescent="0.25">
      <c r="A442" s="354" t="s">
        <v>1908</v>
      </c>
      <c r="B442" s="349" t="s">
        <v>1718</v>
      </c>
      <c r="C442" s="349" t="s">
        <v>1740</v>
      </c>
      <c r="D442" s="349" t="s">
        <v>1740</v>
      </c>
      <c r="E442" s="322" t="s">
        <v>1744</v>
      </c>
      <c r="F442" s="322" t="s">
        <v>1744</v>
      </c>
      <c r="G442" s="322" t="s">
        <v>1744</v>
      </c>
      <c r="H442" s="322" t="s">
        <v>1744</v>
      </c>
      <c r="I442" s="322" t="s">
        <v>1744</v>
      </c>
      <c r="J442" s="328" t="s">
        <v>1740</v>
      </c>
      <c r="K442" s="328" t="s">
        <v>1740</v>
      </c>
      <c r="L442" s="328" t="s">
        <v>1740</v>
      </c>
      <c r="M442" s="328" t="s">
        <v>1740</v>
      </c>
    </row>
    <row r="443" spans="1:13" x14ac:dyDescent="0.25">
      <c r="A443" s="355" t="s">
        <v>1909</v>
      </c>
      <c r="B443" s="349" t="s">
        <v>1718</v>
      </c>
      <c r="C443" s="349" t="s">
        <v>1740</v>
      </c>
      <c r="D443" s="349" t="s">
        <v>1740</v>
      </c>
      <c r="E443" s="322" t="s">
        <v>1744</v>
      </c>
      <c r="F443" s="322" t="s">
        <v>1744</v>
      </c>
      <c r="G443" s="322" t="s">
        <v>1744</v>
      </c>
      <c r="H443" s="322" t="s">
        <v>1744</v>
      </c>
      <c r="I443" s="322" t="s">
        <v>1744</v>
      </c>
      <c r="J443" s="349" t="s">
        <v>1740</v>
      </c>
      <c r="K443" s="349" t="s">
        <v>1740</v>
      </c>
      <c r="L443" s="349" t="s">
        <v>1740</v>
      </c>
      <c r="M443" s="349" t="s">
        <v>1740</v>
      </c>
    </row>
    <row r="444" spans="1:13" x14ac:dyDescent="0.25">
      <c r="A444" s="356" t="s">
        <v>1910</v>
      </c>
      <c r="B444" s="322" t="s">
        <v>1744</v>
      </c>
      <c r="C444" s="322" t="s">
        <v>1744</v>
      </c>
      <c r="D444" s="322" t="s">
        <v>1744</v>
      </c>
      <c r="E444" s="349">
        <v>205.03642790644966</v>
      </c>
      <c r="F444" s="349">
        <v>3258.5392489035653</v>
      </c>
      <c r="G444" s="349" t="s">
        <v>1847</v>
      </c>
      <c r="H444" s="349">
        <v>3.1103247907929999E-2</v>
      </c>
      <c r="I444" s="349">
        <v>2.8530150025699998E-2</v>
      </c>
      <c r="J444" s="322" t="s">
        <v>1744</v>
      </c>
      <c r="K444" s="322" t="s">
        <v>1744</v>
      </c>
      <c r="L444" s="322" t="s">
        <v>1744</v>
      </c>
      <c r="M444" s="322" t="s">
        <v>1744</v>
      </c>
    </row>
    <row r="445" spans="1:13" x14ac:dyDescent="0.25">
      <c r="A445" s="354" t="s">
        <v>1911</v>
      </c>
      <c r="B445" s="322" t="s">
        <v>1744</v>
      </c>
      <c r="C445" s="322" t="s">
        <v>1744</v>
      </c>
      <c r="D445" s="322" t="s">
        <v>1744</v>
      </c>
      <c r="E445" s="349">
        <v>203.14150729415826</v>
      </c>
      <c r="F445" s="349">
        <v>3249.4595465139037</v>
      </c>
      <c r="G445" s="349" t="s">
        <v>1760</v>
      </c>
      <c r="H445" s="349">
        <v>3.0668042743200001E-2</v>
      </c>
      <c r="I445" s="349">
        <v>2.8530150025699998E-2</v>
      </c>
      <c r="J445" s="322" t="s">
        <v>1744</v>
      </c>
      <c r="K445" s="322" t="s">
        <v>1744</v>
      </c>
      <c r="L445" s="322" t="s">
        <v>1744</v>
      </c>
      <c r="M445" s="322" t="s">
        <v>1744</v>
      </c>
    </row>
    <row r="446" spans="1:13" x14ac:dyDescent="0.25">
      <c r="A446" s="354" t="s">
        <v>1912</v>
      </c>
      <c r="B446" s="322" t="s">
        <v>1744</v>
      </c>
      <c r="C446" s="322" t="s">
        <v>1744</v>
      </c>
      <c r="D446" s="322" t="s">
        <v>1744</v>
      </c>
      <c r="E446" s="349" t="s">
        <v>1760</v>
      </c>
      <c r="F446" s="349" t="s">
        <v>1760</v>
      </c>
      <c r="G446" s="349" t="s">
        <v>1760</v>
      </c>
      <c r="H446" s="349" t="s">
        <v>1760</v>
      </c>
      <c r="I446" s="349" t="s">
        <v>1760</v>
      </c>
      <c r="J446" s="322" t="s">
        <v>1744</v>
      </c>
      <c r="K446" s="322" t="s">
        <v>1744</v>
      </c>
      <c r="L446" s="322" t="s">
        <v>1744</v>
      </c>
      <c r="M446" s="322" t="s">
        <v>1744</v>
      </c>
    </row>
    <row r="447" spans="1:13" x14ac:dyDescent="0.25">
      <c r="A447" s="354" t="s">
        <v>1913</v>
      </c>
      <c r="B447" s="322" t="s">
        <v>1744</v>
      </c>
      <c r="C447" s="322" t="s">
        <v>1744</v>
      </c>
      <c r="D447" s="322" t="s">
        <v>1744</v>
      </c>
      <c r="E447" s="349">
        <v>0.10311480095790999</v>
      </c>
      <c r="F447" s="349">
        <v>3.6569522277920501</v>
      </c>
      <c r="G447" s="349" t="s">
        <v>1760</v>
      </c>
      <c r="H447" s="349" t="s">
        <v>1747</v>
      </c>
      <c r="I447" s="349" t="s">
        <v>1747</v>
      </c>
      <c r="J447" s="322" t="s">
        <v>1744</v>
      </c>
      <c r="K447" s="322" t="s">
        <v>1744</v>
      </c>
      <c r="L447" s="322" t="s">
        <v>1744</v>
      </c>
      <c r="M447" s="322" t="s">
        <v>1744</v>
      </c>
    </row>
    <row r="448" spans="1:13" x14ac:dyDescent="0.25">
      <c r="A448" s="354" t="s">
        <v>1914</v>
      </c>
      <c r="B448" s="322" t="s">
        <v>1744</v>
      </c>
      <c r="C448" s="322" t="s">
        <v>1744</v>
      </c>
      <c r="D448" s="322" t="s">
        <v>1744</v>
      </c>
      <c r="E448" s="349">
        <v>1.6984600970478201</v>
      </c>
      <c r="F448" s="349">
        <v>3.5883231618697602</v>
      </c>
      <c r="G448" s="349" t="s">
        <v>1747</v>
      </c>
      <c r="H448" s="349">
        <v>3.4476945044E-4</v>
      </c>
      <c r="I448" s="349" t="s">
        <v>1747</v>
      </c>
      <c r="J448" s="322" t="s">
        <v>1744</v>
      </c>
      <c r="K448" s="322" t="s">
        <v>1744</v>
      </c>
      <c r="L448" s="322" t="s">
        <v>1744</v>
      </c>
      <c r="M448" s="322" t="s">
        <v>1744</v>
      </c>
    </row>
    <row r="449" spans="1:13" x14ac:dyDescent="0.25">
      <c r="A449" s="354" t="s">
        <v>1915</v>
      </c>
      <c r="B449" s="322" t="s">
        <v>1744</v>
      </c>
      <c r="C449" s="322" t="s">
        <v>1744</v>
      </c>
      <c r="D449" s="322" t="s">
        <v>1744</v>
      </c>
      <c r="E449" s="349">
        <v>9.3345714285669998E-2</v>
      </c>
      <c r="F449" s="349">
        <v>1.83442699999999</v>
      </c>
      <c r="G449" s="349" t="s">
        <v>1760</v>
      </c>
      <c r="H449" s="349">
        <v>9.0435714290000002E-5</v>
      </c>
      <c r="I449" s="349" t="s">
        <v>1747</v>
      </c>
      <c r="J449" s="322" t="s">
        <v>1744</v>
      </c>
      <c r="K449" s="322" t="s">
        <v>1744</v>
      </c>
      <c r="L449" s="322" t="s">
        <v>1744</v>
      </c>
      <c r="M449" s="322" t="s">
        <v>1744</v>
      </c>
    </row>
    <row r="450" spans="1:13" x14ac:dyDescent="0.25">
      <c r="A450" s="249" t="s">
        <v>1916</v>
      </c>
      <c r="B450" s="322" t="s">
        <v>1744</v>
      </c>
      <c r="C450" s="322" t="s">
        <v>1744</v>
      </c>
      <c r="D450" s="322" t="s">
        <v>1744</v>
      </c>
      <c r="E450" s="349">
        <v>99945.755582500002</v>
      </c>
      <c r="F450" s="349">
        <v>15.660888</v>
      </c>
      <c r="G450" s="349">
        <v>7230.4559117999988</v>
      </c>
      <c r="H450" s="349" t="s">
        <v>1740</v>
      </c>
      <c r="I450" s="349" t="s">
        <v>1740</v>
      </c>
      <c r="J450" s="322" t="s">
        <v>1744</v>
      </c>
      <c r="K450" s="322" t="s">
        <v>1744</v>
      </c>
      <c r="L450" s="322" t="s">
        <v>1744</v>
      </c>
      <c r="M450" s="322" t="s">
        <v>1744</v>
      </c>
    </row>
    <row r="451" spans="1:13" x14ac:dyDescent="0.25">
      <c r="A451" s="354" t="s">
        <v>1917</v>
      </c>
      <c r="B451" s="322" t="s">
        <v>1744</v>
      </c>
      <c r="C451" s="322" t="s">
        <v>1744</v>
      </c>
      <c r="D451" s="322" t="s">
        <v>1744</v>
      </c>
      <c r="E451" s="349">
        <v>89653.230582500008</v>
      </c>
      <c r="F451" s="349" t="s">
        <v>1740</v>
      </c>
      <c r="G451" s="349" t="s">
        <v>1794</v>
      </c>
      <c r="H451" s="349" t="s">
        <v>1740</v>
      </c>
      <c r="I451" s="349" t="s">
        <v>1740</v>
      </c>
      <c r="J451" s="322" t="s">
        <v>1744</v>
      </c>
      <c r="K451" s="322" t="s">
        <v>1744</v>
      </c>
      <c r="L451" s="322" t="s">
        <v>1744</v>
      </c>
      <c r="M451" s="322" t="s">
        <v>1744</v>
      </c>
    </row>
    <row r="452" spans="1:13" x14ac:dyDescent="0.25">
      <c r="A452" s="354" t="s">
        <v>1918</v>
      </c>
      <c r="B452" s="322" t="s">
        <v>1744</v>
      </c>
      <c r="C452" s="322" t="s">
        <v>1744</v>
      </c>
      <c r="D452" s="322" t="s">
        <v>1744</v>
      </c>
      <c r="E452" s="349">
        <v>1457.742</v>
      </c>
      <c r="F452" s="349" t="s">
        <v>1740</v>
      </c>
      <c r="G452" s="349" t="s">
        <v>1718</v>
      </c>
      <c r="H452" s="349" t="s">
        <v>1740</v>
      </c>
      <c r="I452" s="349" t="s">
        <v>1740</v>
      </c>
      <c r="J452" s="322" t="s">
        <v>1744</v>
      </c>
      <c r="K452" s="322" t="s">
        <v>1744</v>
      </c>
      <c r="L452" s="322" t="s">
        <v>1744</v>
      </c>
      <c r="M452" s="322" t="s">
        <v>1744</v>
      </c>
    </row>
    <row r="453" spans="1:13" x14ac:dyDescent="0.25">
      <c r="A453" s="354" t="s">
        <v>1919</v>
      </c>
      <c r="B453" s="322" t="s">
        <v>1744</v>
      </c>
      <c r="C453" s="322" t="s">
        <v>1744</v>
      </c>
      <c r="D453" s="322" t="s">
        <v>1744</v>
      </c>
      <c r="E453" s="349">
        <v>301.25799999999998</v>
      </c>
      <c r="F453" s="349">
        <v>15.660888</v>
      </c>
      <c r="G453" s="349" t="s">
        <v>1718</v>
      </c>
      <c r="H453" s="349" t="s">
        <v>1740</v>
      </c>
      <c r="I453" s="349" t="s">
        <v>1740</v>
      </c>
      <c r="J453" s="322" t="s">
        <v>1744</v>
      </c>
      <c r="K453" s="322" t="s">
        <v>1744</v>
      </c>
      <c r="L453" s="322" t="s">
        <v>1744</v>
      </c>
      <c r="M453" s="322" t="s">
        <v>1744</v>
      </c>
    </row>
    <row r="454" spans="1:13" x14ac:dyDescent="0.25">
      <c r="A454" s="354" t="s">
        <v>1920</v>
      </c>
      <c r="B454" s="322" t="s">
        <v>1744</v>
      </c>
      <c r="C454" s="322" t="s">
        <v>1744</v>
      </c>
      <c r="D454" s="322" t="s">
        <v>1744</v>
      </c>
      <c r="E454" s="349">
        <v>8533.5249999999996</v>
      </c>
      <c r="F454" s="349" t="s">
        <v>1740</v>
      </c>
      <c r="G454" s="349" t="s">
        <v>1804</v>
      </c>
      <c r="H454" s="349" t="s">
        <v>1740</v>
      </c>
      <c r="I454" s="349" t="s">
        <v>1740</v>
      </c>
      <c r="J454" s="322" t="s">
        <v>1744</v>
      </c>
      <c r="K454" s="322" t="s">
        <v>1744</v>
      </c>
      <c r="L454" s="322" t="s">
        <v>1744</v>
      </c>
      <c r="M454" s="322" t="s">
        <v>1744</v>
      </c>
    </row>
    <row r="455" spans="1:13" x14ac:dyDescent="0.25">
      <c r="A455" s="354" t="s">
        <v>1921</v>
      </c>
      <c r="B455" s="322" t="s">
        <v>1744</v>
      </c>
      <c r="C455" s="322" t="s">
        <v>1744</v>
      </c>
      <c r="D455" s="322" t="s">
        <v>1744</v>
      </c>
      <c r="E455" s="349" t="s">
        <v>1740</v>
      </c>
      <c r="F455" s="349" t="s">
        <v>1740</v>
      </c>
      <c r="G455" s="349" t="s">
        <v>1718</v>
      </c>
      <c r="H455" s="349" t="s">
        <v>1740</v>
      </c>
      <c r="I455" s="349" t="s">
        <v>1740</v>
      </c>
      <c r="J455" s="322" t="s">
        <v>1744</v>
      </c>
      <c r="K455" s="322" t="s">
        <v>1744</v>
      </c>
      <c r="L455" s="322" t="s">
        <v>1744</v>
      </c>
      <c r="M455" s="322" t="s">
        <v>1744</v>
      </c>
    </row>
    <row r="456" spans="1:13" x14ac:dyDescent="0.25">
      <c r="A456" s="355" t="s">
        <v>1922</v>
      </c>
      <c r="B456" s="322" t="s">
        <v>1744</v>
      </c>
      <c r="C456" s="322" t="s">
        <v>1744</v>
      </c>
      <c r="D456" s="322" t="s">
        <v>1744</v>
      </c>
      <c r="E456" s="349" t="s">
        <v>1740</v>
      </c>
      <c r="F456" s="349" t="s">
        <v>1740</v>
      </c>
      <c r="G456" s="349">
        <v>7230.4559117999988</v>
      </c>
      <c r="H456" s="349" t="s">
        <v>1740</v>
      </c>
      <c r="I456" s="349" t="s">
        <v>1740</v>
      </c>
      <c r="J456" s="322" t="s">
        <v>1744</v>
      </c>
      <c r="K456" s="322" t="s">
        <v>1744</v>
      </c>
      <c r="L456" s="322" t="s">
        <v>1744</v>
      </c>
      <c r="M456" s="322" t="s">
        <v>1744</v>
      </c>
    </row>
    <row r="457" spans="1:13" x14ac:dyDescent="0.25">
      <c r="A457" s="356" t="s">
        <v>1923</v>
      </c>
      <c r="B457" s="349" t="s">
        <v>1864</v>
      </c>
      <c r="C457" s="349" t="s">
        <v>1864</v>
      </c>
      <c r="D457" s="349">
        <v>14.15208194400004</v>
      </c>
      <c r="E457" s="349" t="s">
        <v>1740</v>
      </c>
      <c r="F457" s="349">
        <v>2.3518718468133701</v>
      </c>
      <c r="G457" s="349" t="s">
        <v>1740</v>
      </c>
      <c r="H457" s="349">
        <v>0.36618901378629998</v>
      </c>
      <c r="I457" s="349" t="s">
        <v>1740</v>
      </c>
      <c r="J457" s="349">
        <v>3.0595650574289701</v>
      </c>
      <c r="K457" s="349">
        <v>2.2218459027463999</v>
      </c>
      <c r="L457" s="349">
        <v>3851.2231308671667</v>
      </c>
      <c r="M457" s="349">
        <v>0.17191986356898001</v>
      </c>
    </row>
    <row r="458" spans="1:13" x14ac:dyDescent="0.25">
      <c r="A458" s="354" t="s">
        <v>1924</v>
      </c>
      <c r="B458" s="322" t="s">
        <v>1744</v>
      </c>
      <c r="C458" s="322" t="s">
        <v>1744</v>
      </c>
      <c r="D458" s="322" t="s">
        <v>1744</v>
      </c>
      <c r="E458" s="349" t="s">
        <v>1740</v>
      </c>
      <c r="F458" s="349">
        <v>2.3518718468133701</v>
      </c>
      <c r="G458" s="349" t="s">
        <v>1740</v>
      </c>
      <c r="H458" s="349">
        <v>0.36618901378629998</v>
      </c>
      <c r="I458" s="349" t="s">
        <v>1740</v>
      </c>
      <c r="J458" s="322" t="s">
        <v>1744</v>
      </c>
      <c r="K458" s="322" t="s">
        <v>1744</v>
      </c>
      <c r="L458" s="322" t="s">
        <v>1744</v>
      </c>
      <c r="M458" s="322" t="s">
        <v>1744</v>
      </c>
    </row>
    <row r="459" spans="1:13" x14ac:dyDescent="0.25">
      <c r="A459" s="354" t="s">
        <v>1925</v>
      </c>
      <c r="B459" s="322" t="s">
        <v>1744</v>
      </c>
      <c r="C459" s="322" t="s">
        <v>1744</v>
      </c>
      <c r="D459" s="322" t="s">
        <v>1744</v>
      </c>
      <c r="E459" s="322" t="s">
        <v>1744</v>
      </c>
      <c r="F459" s="349" t="s">
        <v>1740</v>
      </c>
      <c r="G459" s="349" t="s">
        <v>1744</v>
      </c>
      <c r="H459" s="349" t="s">
        <v>1760</v>
      </c>
      <c r="I459" s="322" t="s">
        <v>1744</v>
      </c>
      <c r="J459" s="322" t="s">
        <v>1744</v>
      </c>
      <c r="K459" s="322" t="s">
        <v>1744</v>
      </c>
      <c r="L459" s="322" t="s">
        <v>1744</v>
      </c>
      <c r="M459" s="322" t="s">
        <v>1744</v>
      </c>
    </row>
    <row r="460" spans="1:13" x14ac:dyDescent="0.25">
      <c r="A460" s="354" t="s">
        <v>1926</v>
      </c>
      <c r="B460" s="322" t="s">
        <v>1744</v>
      </c>
      <c r="C460" s="322" t="s">
        <v>1744</v>
      </c>
      <c r="D460" s="349">
        <v>14.15208194400004</v>
      </c>
      <c r="E460" s="322" t="s">
        <v>1744</v>
      </c>
      <c r="F460" s="322" t="s">
        <v>1744</v>
      </c>
      <c r="G460" s="322" t="s">
        <v>1744</v>
      </c>
      <c r="H460" s="322" t="s">
        <v>1744</v>
      </c>
      <c r="I460" s="322" t="s">
        <v>1744</v>
      </c>
      <c r="J460" s="322" t="s">
        <v>1744</v>
      </c>
      <c r="K460" s="322" t="s">
        <v>1744</v>
      </c>
      <c r="L460" s="322" t="s">
        <v>1744</v>
      </c>
      <c r="M460" s="322" t="s">
        <v>1744</v>
      </c>
    </row>
    <row r="461" spans="1:13" x14ac:dyDescent="0.25">
      <c r="A461" s="354" t="s">
        <v>1927</v>
      </c>
      <c r="B461" s="349" t="s">
        <v>1864</v>
      </c>
      <c r="C461" s="349" t="s">
        <v>1864</v>
      </c>
      <c r="D461" s="349" t="s">
        <v>1864</v>
      </c>
      <c r="E461" s="349" t="s">
        <v>1740</v>
      </c>
      <c r="F461" s="349" t="s">
        <v>1740</v>
      </c>
      <c r="G461" s="349" t="s">
        <v>1740</v>
      </c>
      <c r="H461" s="349" t="s">
        <v>1740</v>
      </c>
      <c r="I461" s="349" t="s">
        <v>1740</v>
      </c>
      <c r="J461" s="349">
        <v>3.0595650574289701</v>
      </c>
      <c r="K461" s="349">
        <v>2.2218459027463999</v>
      </c>
      <c r="L461" s="349">
        <v>3851.2231308671667</v>
      </c>
      <c r="M461" s="349">
        <v>0.17191986356898001</v>
      </c>
    </row>
    <row r="462" spans="1:13" x14ac:dyDescent="0.25">
      <c r="A462" s="248" t="s">
        <v>1928</v>
      </c>
      <c r="B462" s="349" t="s">
        <v>1762</v>
      </c>
      <c r="C462" s="349" t="s">
        <v>1740</v>
      </c>
      <c r="D462" s="349">
        <v>0.41291012709129998</v>
      </c>
      <c r="E462" s="349" t="s">
        <v>1754</v>
      </c>
      <c r="F462" s="349" t="s">
        <v>1754</v>
      </c>
      <c r="G462" s="349" t="s">
        <v>1740</v>
      </c>
      <c r="H462" s="349" t="s">
        <v>1754</v>
      </c>
      <c r="I462" s="349" t="s">
        <v>1754</v>
      </c>
      <c r="J462" s="349">
        <v>453.82441954455231</v>
      </c>
      <c r="K462" s="349">
        <v>613.85632533670321</v>
      </c>
      <c r="L462" s="349">
        <v>1739.7462559347221</v>
      </c>
      <c r="M462" s="349">
        <v>310.00149700742173</v>
      </c>
    </row>
    <row r="464" spans="1:13" x14ac:dyDescent="0.25">
      <c r="A464" s="58" t="s">
        <v>1929</v>
      </c>
      <c r="B464" s="66">
        <f>B415</f>
        <v>194388.53120401071</v>
      </c>
      <c r="C464" s="66">
        <f t="shared" ref="C464:M464" si="8">C415</f>
        <v>4.4228396639999996</v>
      </c>
      <c r="D464" s="66">
        <f t="shared" si="8"/>
        <v>83.655309749766346</v>
      </c>
      <c r="E464" s="66">
        <f t="shared" si="8"/>
        <v>120191.11711244726</v>
      </c>
      <c r="F464" s="66">
        <f t="shared" si="8"/>
        <v>6716.3061943704279</v>
      </c>
      <c r="G464" s="66">
        <f t="shared" si="8"/>
        <v>7230.4559117999988</v>
      </c>
      <c r="H464" s="66">
        <f t="shared" si="8"/>
        <v>0.51771056610323996</v>
      </c>
      <c r="I464" s="66">
        <f t="shared" si="8"/>
        <v>2.8530150025699998E-2</v>
      </c>
      <c r="J464" s="66">
        <f t="shared" si="8"/>
        <v>572.16514495327442</v>
      </c>
      <c r="K464" s="66">
        <f t="shared" si="8"/>
        <v>1557.1939910195872</v>
      </c>
      <c r="L464" s="66">
        <f t="shared" si="8"/>
        <v>5849.2197121443369</v>
      </c>
      <c r="M464" s="66">
        <f t="shared" si="8"/>
        <v>830.75987228203655</v>
      </c>
    </row>
    <row r="466" spans="1:36" ht="17.25" x14ac:dyDescent="0.25">
      <c r="A466" s="429" t="s">
        <v>1930</v>
      </c>
      <c r="B466" s="429"/>
      <c r="C466" s="429"/>
      <c r="D466" s="429"/>
      <c r="E466" s="429"/>
      <c r="F466" s="429"/>
      <c r="G466" s="429"/>
      <c r="H466" s="429"/>
      <c r="I466" s="429"/>
      <c r="J466" s="429"/>
      <c r="K466" s="429"/>
      <c r="L466" s="429"/>
      <c r="M466" s="429"/>
      <c r="N466" s="429"/>
      <c r="O466" s="429"/>
      <c r="P466" s="429"/>
      <c r="Q466" s="429"/>
      <c r="R466" s="219"/>
      <c r="S466" s="219"/>
      <c r="T466" s="219"/>
      <c r="U466" s="219"/>
      <c r="V466" s="219"/>
      <c r="W466" s="219"/>
      <c r="X466" s="219"/>
      <c r="Y466" s="219"/>
      <c r="Z466" s="219"/>
      <c r="AA466" s="219"/>
      <c r="AB466" s="219"/>
      <c r="AC466" s="219"/>
      <c r="AD466" s="219"/>
      <c r="AE466" s="219"/>
      <c r="AF466" s="223"/>
      <c r="AG466" s="219"/>
      <c r="AH466" s="219"/>
      <c r="AI466" s="57" t="s">
        <v>1700</v>
      </c>
      <c r="AJ466" s="217"/>
    </row>
    <row r="467" spans="1:36" ht="15.75" x14ac:dyDescent="0.25">
      <c r="A467" s="224" t="s">
        <v>1931</v>
      </c>
      <c r="B467" s="67"/>
      <c r="C467" s="67"/>
      <c r="D467" s="67"/>
      <c r="E467" s="67"/>
      <c r="F467" s="67"/>
      <c r="G467" s="67"/>
      <c r="H467" s="67"/>
      <c r="I467" s="67"/>
      <c r="J467" s="67"/>
      <c r="K467" s="67"/>
      <c r="L467" s="67"/>
      <c r="M467" s="67"/>
      <c r="N467" s="67"/>
      <c r="O467" s="67"/>
      <c r="P467" s="67"/>
      <c r="Q467" s="67"/>
      <c r="R467" s="219"/>
      <c r="S467" s="219"/>
      <c r="T467" s="219"/>
      <c r="U467" s="219"/>
      <c r="V467" s="219"/>
      <c r="W467" s="219"/>
      <c r="X467" s="219"/>
      <c r="Y467" s="219"/>
      <c r="Z467" s="219"/>
      <c r="AA467" s="219"/>
      <c r="AB467" s="219"/>
      <c r="AC467" s="219"/>
      <c r="AD467" s="219"/>
      <c r="AE467" s="219"/>
      <c r="AF467" s="223"/>
      <c r="AG467" s="217"/>
      <c r="AH467" s="217"/>
      <c r="AI467" s="57" t="s">
        <v>1702</v>
      </c>
      <c r="AJ467" s="217"/>
    </row>
    <row r="468" spans="1:36" x14ac:dyDescent="0.25">
      <c r="A468" s="68"/>
      <c r="B468" s="219"/>
      <c r="C468" s="219"/>
      <c r="D468" s="219"/>
      <c r="E468" s="219"/>
      <c r="F468" s="219"/>
      <c r="G468" s="219"/>
      <c r="H468" s="219"/>
      <c r="I468" s="219"/>
      <c r="J468" s="219"/>
      <c r="K468" s="219"/>
      <c r="L468" s="219"/>
      <c r="M468" s="219"/>
      <c r="N468" s="219"/>
      <c r="O468" s="219"/>
      <c r="P468" s="219"/>
      <c r="Q468" s="219"/>
      <c r="R468" s="219"/>
      <c r="S468" s="219"/>
      <c r="T468" s="219"/>
      <c r="U468" s="219"/>
      <c r="V468" s="219"/>
      <c r="W468" s="219"/>
      <c r="X468" s="219"/>
      <c r="Y468" s="219"/>
      <c r="Z468" s="219"/>
      <c r="AA468" s="219"/>
      <c r="AB468" s="219"/>
      <c r="AC468" s="219"/>
      <c r="AD468" s="219"/>
      <c r="AE468" s="219"/>
      <c r="AF468" s="223"/>
      <c r="AG468" s="217"/>
      <c r="AH468" s="217"/>
      <c r="AI468" s="57" t="s">
        <v>1703</v>
      </c>
      <c r="AJ468" s="217"/>
    </row>
    <row r="469" spans="1:36" x14ac:dyDescent="0.25">
      <c r="A469" s="225"/>
      <c r="B469" s="219"/>
      <c r="C469" s="219"/>
      <c r="D469" s="219"/>
      <c r="E469" s="219"/>
      <c r="F469" s="219"/>
      <c r="G469" s="219"/>
      <c r="H469" s="219"/>
      <c r="I469" s="219"/>
      <c r="J469" s="219"/>
      <c r="K469" s="219"/>
      <c r="L469" s="219"/>
      <c r="M469" s="219"/>
      <c r="N469" s="219"/>
      <c r="O469" s="219"/>
      <c r="P469" s="219"/>
      <c r="Q469" s="219"/>
      <c r="R469" s="219"/>
      <c r="S469" s="219"/>
      <c r="T469" s="219"/>
      <c r="U469" s="219"/>
      <c r="V469" s="219"/>
      <c r="W469" s="219"/>
      <c r="X469" s="219"/>
      <c r="Y469" s="219"/>
      <c r="Z469" s="219"/>
      <c r="AA469" s="219"/>
      <c r="AB469" s="219"/>
      <c r="AC469" s="219"/>
      <c r="AD469" s="219"/>
      <c r="AE469" s="219"/>
      <c r="AF469" s="219"/>
      <c r="AG469" s="219"/>
      <c r="AH469" s="219"/>
      <c r="AI469" s="219"/>
      <c r="AJ469" s="219"/>
    </row>
    <row r="470" spans="1:36" ht="64.5" customHeight="1" x14ac:dyDescent="0.25">
      <c r="A470" s="444" t="s">
        <v>1704</v>
      </c>
      <c r="B470" s="357" t="s">
        <v>1932</v>
      </c>
      <c r="C470" s="358" t="s">
        <v>1933</v>
      </c>
      <c r="D470" s="358" t="s">
        <v>1934</v>
      </c>
      <c r="E470" s="358" t="s">
        <v>1935</v>
      </c>
      <c r="F470" s="358" t="s">
        <v>1936</v>
      </c>
      <c r="G470" s="358" t="s">
        <v>1937</v>
      </c>
      <c r="H470" s="358" t="s">
        <v>1938</v>
      </c>
      <c r="I470" s="358" t="s">
        <v>1939</v>
      </c>
      <c r="J470" s="358" t="s">
        <v>1940</v>
      </c>
      <c r="K470" s="358" t="s">
        <v>1941</v>
      </c>
      <c r="L470" s="358" t="s">
        <v>1942</v>
      </c>
      <c r="M470" s="358" t="s">
        <v>1943</v>
      </c>
      <c r="N470" s="358" t="s">
        <v>1944</v>
      </c>
      <c r="O470" s="358" t="s">
        <v>1945</v>
      </c>
      <c r="P470" s="358" t="s">
        <v>1946</v>
      </c>
      <c r="Q470" s="358" t="s">
        <v>1947</v>
      </c>
      <c r="R470" s="358" t="s">
        <v>1948</v>
      </c>
      <c r="S470" s="359" t="s">
        <v>1949</v>
      </c>
      <c r="T470" s="359" t="s">
        <v>1950</v>
      </c>
      <c r="U470" s="360" t="s">
        <v>1951</v>
      </c>
      <c r="V470" s="358" t="s">
        <v>1952</v>
      </c>
      <c r="W470" s="361" t="s">
        <v>1953</v>
      </c>
      <c r="X470" s="361" t="s">
        <v>1954</v>
      </c>
      <c r="Y470" s="361" t="s">
        <v>1955</v>
      </c>
      <c r="Z470" s="361" t="s">
        <v>1956</v>
      </c>
      <c r="AA470" s="361" t="s">
        <v>1957</v>
      </c>
      <c r="AB470" s="361" t="s">
        <v>1958</v>
      </c>
      <c r="AC470" s="361" t="s">
        <v>1959</v>
      </c>
      <c r="AD470" s="362" t="s">
        <v>1960</v>
      </c>
      <c r="AE470" s="362" t="s">
        <v>1961</v>
      </c>
      <c r="AF470" s="360" t="s">
        <v>1962</v>
      </c>
      <c r="AG470" s="358" t="s">
        <v>1963</v>
      </c>
      <c r="AH470" s="360" t="s">
        <v>1875</v>
      </c>
      <c r="AI470" s="359" t="s">
        <v>1876</v>
      </c>
      <c r="AJ470" s="363" t="s">
        <v>1964</v>
      </c>
    </row>
    <row r="471" spans="1:36" ht="38.25" thickBot="1" x14ac:dyDescent="0.3">
      <c r="A471" s="445"/>
      <c r="B471" s="424" t="s">
        <v>1965</v>
      </c>
      <c r="C471" s="422"/>
      <c r="D471" s="422"/>
      <c r="E471" s="422"/>
      <c r="F471" s="422"/>
      <c r="G471" s="422"/>
      <c r="H471" s="422"/>
      <c r="I471" s="422"/>
      <c r="J471" s="422"/>
      <c r="K471" s="422"/>
      <c r="L471" s="422"/>
      <c r="M471" s="422"/>
      <c r="N471" s="422"/>
      <c r="O471" s="422"/>
      <c r="P471" s="422"/>
      <c r="Q471" s="422"/>
      <c r="R471" s="423"/>
      <c r="S471" s="238"/>
      <c r="T471" s="238"/>
      <c r="U471" s="430" t="s">
        <v>1966</v>
      </c>
      <c r="V471" s="431"/>
      <c r="W471" s="424" t="s">
        <v>1965</v>
      </c>
      <c r="X471" s="422"/>
      <c r="Y471" s="422"/>
      <c r="Z471" s="422"/>
      <c r="AA471" s="422"/>
      <c r="AB471" s="422"/>
      <c r="AC471" s="423"/>
      <c r="AD471" s="238"/>
      <c r="AE471" s="238"/>
      <c r="AF471" s="430" t="s">
        <v>1966</v>
      </c>
      <c r="AG471" s="431"/>
      <c r="AH471" s="226" t="s">
        <v>1880</v>
      </c>
      <c r="AI471" s="239" t="s">
        <v>1965</v>
      </c>
      <c r="AJ471" s="227" t="s">
        <v>1965</v>
      </c>
    </row>
    <row r="472" spans="1:36" ht="15.75" thickTop="1" x14ac:dyDescent="0.25">
      <c r="A472" s="228" t="s">
        <v>1967</v>
      </c>
      <c r="B472" s="349">
        <v>1368.6407622854913</v>
      </c>
      <c r="C472" s="349">
        <v>398.21997774743551</v>
      </c>
      <c r="D472" s="349">
        <v>1.9808273483516601</v>
      </c>
      <c r="E472" s="349" t="s">
        <v>1968</v>
      </c>
      <c r="F472" s="349">
        <v>2580.4423400000001</v>
      </c>
      <c r="G472" s="349" t="s">
        <v>1969</v>
      </c>
      <c r="H472" s="349">
        <v>56029.164606593971</v>
      </c>
      <c r="I472" s="349" t="s">
        <v>1969</v>
      </c>
      <c r="J472" s="349">
        <v>2093.1475999999998</v>
      </c>
      <c r="K472" s="349" t="s">
        <v>1969</v>
      </c>
      <c r="L472" s="349" t="s">
        <v>1968</v>
      </c>
      <c r="M472" s="349" t="s">
        <v>1969</v>
      </c>
      <c r="N472" s="349" t="s">
        <v>1969</v>
      </c>
      <c r="O472" s="349" t="s">
        <v>1969</v>
      </c>
      <c r="P472" s="349" t="s">
        <v>1969</v>
      </c>
      <c r="Q472" s="349">
        <v>117.73</v>
      </c>
      <c r="R472" s="349" t="s">
        <v>1969</v>
      </c>
      <c r="S472" s="349" t="s">
        <v>1968</v>
      </c>
      <c r="T472" s="349" t="s">
        <v>1968</v>
      </c>
      <c r="U472" s="349">
        <v>1.6984600970478201</v>
      </c>
      <c r="V472" s="322" t="s">
        <v>1744</v>
      </c>
      <c r="W472" s="349">
        <v>540.06916717032652</v>
      </c>
      <c r="X472" s="349">
        <v>206.85707686944318</v>
      </c>
      <c r="Y472" s="349">
        <v>9.0276703162196608</v>
      </c>
      <c r="Z472" s="349" t="s">
        <v>1969</v>
      </c>
      <c r="AA472" s="349">
        <v>11.47912170919709</v>
      </c>
      <c r="AB472" s="349" t="s">
        <v>1969</v>
      </c>
      <c r="AC472" s="349" t="s">
        <v>1968</v>
      </c>
      <c r="AD472" s="349" t="s">
        <v>1969</v>
      </c>
      <c r="AE472" s="349" t="s">
        <v>1969</v>
      </c>
      <c r="AF472" s="349">
        <v>3.5894286775586801</v>
      </c>
      <c r="AG472" s="322" t="s">
        <v>1744</v>
      </c>
      <c r="AH472" s="349">
        <v>7230.4559117999988</v>
      </c>
      <c r="AI472" s="349">
        <v>517.71056610324001</v>
      </c>
      <c r="AJ472" s="349">
        <v>28.530150025699999</v>
      </c>
    </row>
    <row r="473" spans="1:36" x14ac:dyDescent="0.25">
      <c r="A473" s="228" t="s">
        <v>1970</v>
      </c>
      <c r="B473" s="349">
        <v>1354.0760204081632</v>
      </c>
      <c r="C473" s="349" t="s">
        <v>1740</v>
      </c>
      <c r="D473" s="349" t="s">
        <v>1740</v>
      </c>
      <c r="E473" s="349" t="s">
        <v>1740</v>
      </c>
      <c r="F473" s="349" t="s">
        <v>1740</v>
      </c>
      <c r="G473" s="349" t="s">
        <v>1740</v>
      </c>
      <c r="H473" s="349" t="s">
        <v>1740</v>
      </c>
      <c r="I473" s="349" t="s">
        <v>1740</v>
      </c>
      <c r="J473" s="349" t="s">
        <v>1740</v>
      </c>
      <c r="K473" s="349" t="s">
        <v>1740</v>
      </c>
      <c r="L473" s="349" t="s">
        <v>1740</v>
      </c>
      <c r="M473" s="349" t="s">
        <v>1740</v>
      </c>
      <c r="N473" s="349" t="s">
        <v>1740</v>
      </c>
      <c r="O473" s="349" t="s">
        <v>1740</v>
      </c>
      <c r="P473" s="349" t="s">
        <v>1740</v>
      </c>
      <c r="Q473" s="349" t="s">
        <v>1740</v>
      </c>
      <c r="R473" s="349" t="s">
        <v>1740</v>
      </c>
      <c r="S473" s="349" t="s">
        <v>1740</v>
      </c>
      <c r="T473" s="349" t="s">
        <v>1740</v>
      </c>
      <c r="U473" s="349" t="s">
        <v>1740</v>
      </c>
      <c r="V473" s="322" t="s">
        <v>1744</v>
      </c>
      <c r="W473" s="349" t="s">
        <v>1740</v>
      </c>
      <c r="X473" s="349" t="s">
        <v>1740</v>
      </c>
      <c r="Y473" s="349" t="s">
        <v>1740</v>
      </c>
      <c r="Z473" s="349" t="s">
        <v>1740</v>
      </c>
      <c r="AA473" s="349" t="s">
        <v>1740</v>
      </c>
      <c r="AB473" s="349" t="s">
        <v>1740</v>
      </c>
      <c r="AC473" s="349" t="s">
        <v>1740</v>
      </c>
      <c r="AD473" s="349" t="s">
        <v>1740</v>
      </c>
      <c r="AE473" s="349" t="s">
        <v>1740</v>
      </c>
      <c r="AF473" s="349" t="s">
        <v>1740</v>
      </c>
      <c r="AG473" s="322" t="s">
        <v>1744</v>
      </c>
      <c r="AH473" s="349" t="s">
        <v>1740</v>
      </c>
      <c r="AI473" s="349" t="s">
        <v>1740</v>
      </c>
      <c r="AJ473" s="349" t="s">
        <v>1740</v>
      </c>
    </row>
    <row r="474" spans="1:36" x14ac:dyDescent="0.25">
      <c r="A474" s="364" t="s">
        <v>1971</v>
      </c>
      <c r="B474" s="349">
        <v>1354.0760204081632</v>
      </c>
      <c r="C474" s="349" t="s">
        <v>1740</v>
      </c>
      <c r="D474" s="349" t="s">
        <v>1740</v>
      </c>
      <c r="E474" s="349" t="s">
        <v>1740</v>
      </c>
      <c r="F474" s="349" t="s">
        <v>1740</v>
      </c>
      <c r="G474" s="349" t="s">
        <v>1740</v>
      </c>
      <c r="H474" s="349" t="s">
        <v>1740</v>
      </c>
      <c r="I474" s="349" t="s">
        <v>1740</v>
      </c>
      <c r="J474" s="349" t="s">
        <v>1740</v>
      </c>
      <c r="K474" s="349" t="s">
        <v>1740</v>
      </c>
      <c r="L474" s="349" t="s">
        <v>1740</v>
      </c>
      <c r="M474" s="349" t="s">
        <v>1740</v>
      </c>
      <c r="N474" s="349" t="s">
        <v>1740</v>
      </c>
      <c r="O474" s="349" t="s">
        <v>1740</v>
      </c>
      <c r="P474" s="349" t="s">
        <v>1740</v>
      </c>
      <c r="Q474" s="349" t="s">
        <v>1740</v>
      </c>
      <c r="R474" s="349" t="s">
        <v>1740</v>
      </c>
      <c r="S474" s="349" t="s">
        <v>1740</v>
      </c>
      <c r="T474" s="349" t="s">
        <v>1740</v>
      </c>
      <c r="U474" s="349" t="s">
        <v>1740</v>
      </c>
      <c r="V474" s="322" t="s">
        <v>1744</v>
      </c>
      <c r="W474" s="349" t="s">
        <v>1740</v>
      </c>
      <c r="X474" s="349" t="s">
        <v>1740</v>
      </c>
      <c r="Y474" s="349" t="s">
        <v>1740</v>
      </c>
      <c r="Z474" s="349" t="s">
        <v>1740</v>
      </c>
      <c r="AA474" s="349" t="s">
        <v>1740</v>
      </c>
      <c r="AB474" s="349" t="s">
        <v>1740</v>
      </c>
      <c r="AC474" s="349" t="s">
        <v>1740</v>
      </c>
      <c r="AD474" s="349" t="s">
        <v>1740</v>
      </c>
      <c r="AE474" s="349" t="s">
        <v>1740</v>
      </c>
      <c r="AF474" s="349" t="s">
        <v>1740</v>
      </c>
      <c r="AG474" s="322" t="s">
        <v>1744</v>
      </c>
      <c r="AH474" s="349" t="s">
        <v>1740</v>
      </c>
      <c r="AI474" s="349" t="s">
        <v>1740</v>
      </c>
      <c r="AJ474" s="349" t="s">
        <v>1740</v>
      </c>
    </row>
    <row r="475" spans="1:36" x14ac:dyDescent="0.25">
      <c r="A475" s="365" t="s">
        <v>1972</v>
      </c>
      <c r="B475" s="349">
        <v>1354.0760204081632</v>
      </c>
      <c r="C475" s="349" t="s">
        <v>1740</v>
      </c>
      <c r="D475" s="349" t="s">
        <v>1740</v>
      </c>
      <c r="E475" s="349" t="s">
        <v>1740</v>
      </c>
      <c r="F475" s="349" t="s">
        <v>1740</v>
      </c>
      <c r="G475" s="349" t="s">
        <v>1740</v>
      </c>
      <c r="H475" s="349" t="s">
        <v>1740</v>
      </c>
      <c r="I475" s="349" t="s">
        <v>1740</v>
      </c>
      <c r="J475" s="349" t="s">
        <v>1740</v>
      </c>
      <c r="K475" s="349" t="s">
        <v>1740</v>
      </c>
      <c r="L475" s="349" t="s">
        <v>1740</v>
      </c>
      <c r="M475" s="349" t="s">
        <v>1740</v>
      </c>
      <c r="N475" s="349" t="s">
        <v>1740</v>
      </c>
      <c r="O475" s="349" t="s">
        <v>1740</v>
      </c>
      <c r="P475" s="349" t="s">
        <v>1740</v>
      </c>
      <c r="Q475" s="349" t="s">
        <v>1740</v>
      </c>
      <c r="R475" s="349" t="s">
        <v>1740</v>
      </c>
      <c r="S475" s="349" t="s">
        <v>1740</v>
      </c>
      <c r="T475" s="349" t="s">
        <v>1740</v>
      </c>
      <c r="U475" s="349" t="s">
        <v>1740</v>
      </c>
      <c r="V475" s="322" t="s">
        <v>1744</v>
      </c>
      <c r="W475" s="349" t="s">
        <v>1740</v>
      </c>
      <c r="X475" s="349" t="s">
        <v>1740</v>
      </c>
      <c r="Y475" s="349" t="s">
        <v>1740</v>
      </c>
      <c r="Z475" s="349" t="s">
        <v>1740</v>
      </c>
      <c r="AA475" s="349" t="s">
        <v>1740</v>
      </c>
      <c r="AB475" s="349" t="s">
        <v>1740</v>
      </c>
      <c r="AC475" s="349" t="s">
        <v>1740</v>
      </c>
      <c r="AD475" s="349" t="s">
        <v>1740</v>
      </c>
      <c r="AE475" s="349" t="s">
        <v>1740</v>
      </c>
      <c r="AF475" s="349" t="s">
        <v>1740</v>
      </c>
      <c r="AG475" s="322" t="s">
        <v>1744</v>
      </c>
      <c r="AH475" s="349" t="s">
        <v>1740</v>
      </c>
      <c r="AI475" s="349" t="s">
        <v>1740</v>
      </c>
      <c r="AJ475" s="349" t="s">
        <v>1740</v>
      </c>
    </row>
    <row r="476" spans="1:36" x14ac:dyDescent="0.25">
      <c r="A476" s="365" t="s">
        <v>1973</v>
      </c>
      <c r="B476" s="349" t="s">
        <v>1740</v>
      </c>
      <c r="C476" s="349" t="s">
        <v>1740</v>
      </c>
      <c r="D476" s="349" t="s">
        <v>1740</v>
      </c>
      <c r="E476" s="349" t="s">
        <v>1740</v>
      </c>
      <c r="F476" s="349" t="s">
        <v>1740</v>
      </c>
      <c r="G476" s="349" t="s">
        <v>1740</v>
      </c>
      <c r="H476" s="349" t="s">
        <v>1740</v>
      </c>
      <c r="I476" s="349" t="s">
        <v>1740</v>
      </c>
      <c r="J476" s="349" t="s">
        <v>1740</v>
      </c>
      <c r="K476" s="349" t="s">
        <v>1740</v>
      </c>
      <c r="L476" s="349" t="s">
        <v>1740</v>
      </c>
      <c r="M476" s="349" t="s">
        <v>1740</v>
      </c>
      <c r="N476" s="349" t="s">
        <v>1740</v>
      </c>
      <c r="O476" s="349" t="s">
        <v>1740</v>
      </c>
      <c r="P476" s="349" t="s">
        <v>1740</v>
      </c>
      <c r="Q476" s="349" t="s">
        <v>1740</v>
      </c>
      <c r="R476" s="349" t="s">
        <v>1740</v>
      </c>
      <c r="S476" s="349" t="s">
        <v>1740</v>
      </c>
      <c r="T476" s="349" t="s">
        <v>1740</v>
      </c>
      <c r="U476" s="349" t="s">
        <v>1740</v>
      </c>
      <c r="V476" s="322" t="s">
        <v>1744</v>
      </c>
      <c r="W476" s="349" t="s">
        <v>1740</v>
      </c>
      <c r="X476" s="349" t="s">
        <v>1740</v>
      </c>
      <c r="Y476" s="349" t="s">
        <v>1740</v>
      </c>
      <c r="Z476" s="349" t="s">
        <v>1740</v>
      </c>
      <c r="AA476" s="349" t="s">
        <v>1740</v>
      </c>
      <c r="AB476" s="349" t="s">
        <v>1740</v>
      </c>
      <c r="AC476" s="349" t="s">
        <v>1740</v>
      </c>
      <c r="AD476" s="349" t="s">
        <v>1740</v>
      </c>
      <c r="AE476" s="349" t="s">
        <v>1740</v>
      </c>
      <c r="AF476" s="349" t="s">
        <v>1740</v>
      </c>
      <c r="AG476" s="322" t="s">
        <v>1744</v>
      </c>
      <c r="AH476" s="349" t="s">
        <v>1740</v>
      </c>
      <c r="AI476" s="349" t="s">
        <v>1740</v>
      </c>
      <c r="AJ476" s="349" t="s">
        <v>1740</v>
      </c>
    </row>
    <row r="477" spans="1:36" x14ac:dyDescent="0.25">
      <c r="A477" s="364" t="s">
        <v>1974</v>
      </c>
      <c r="B477" s="349" t="s">
        <v>1740</v>
      </c>
      <c r="C477" s="349" t="s">
        <v>1740</v>
      </c>
      <c r="D477" s="349" t="s">
        <v>1740</v>
      </c>
      <c r="E477" s="349" t="s">
        <v>1740</v>
      </c>
      <c r="F477" s="349" t="s">
        <v>1740</v>
      </c>
      <c r="G477" s="349" t="s">
        <v>1740</v>
      </c>
      <c r="H477" s="349" t="s">
        <v>1740</v>
      </c>
      <c r="I477" s="349" t="s">
        <v>1740</v>
      </c>
      <c r="J477" s="349" t="s">
        <v>1740</v>
      </c>
      <c r="K477" s="349" t="s">
        <v>1740</v>
      </c>
      <c r="L477" s="349" t="s">
        <v>1740</v>
      </c>
      <c r="M477" s="349" t="s">
        <v>1740</v>
      </c>
      <c r="N477" s="349" t="s">
        <v>1740</v>
      </c>
      <c r="O477" s="349" t="s">
        <v>1740</v>
      </c>
      <c r="P477" s="349" t="s">
        <v>1740</v>
      </c>
      <c r="Q477" s="349" t="s">
        <v>1740</v>
      </c>
      <c r="R477" s="349" t="s">
        <v>1740</v>
      </c>
      <c r="S477" s="349" t="s">
        <v>1740</v>
      </c>
      <c r="T477" s="349" t="s">
        <v>1740</v>
      </c>
      <c r="U477" s="349" t="s">
        <v>1740</v>
      </c>
      <c r="V477" s="322" t="s">
        <v>1744</v>
      </c>
      <c r="W477" s="349" t="s">
        <v>1740</v>
      </c>
      <c r="X477" s="349" t="s">
        <v>1740</v>
      </c>
      <c r="Y477" s="349" t="s">
        <v>1740</v>
      </c>
      <c r="Z477" s="349" t="s">
        <v>1740</v>
      </c>
      <c r="AA477" s="349" t="s">
        <v>1740</v>
      </c>
      <c r="AB477" s="349" t="s">
        <v>1740</v>
      </c>
      <c r="AC477" s="349" t="s">
        <v>1740</v>
      </c>
      <c r="AD477" s="349" t="s">
        <v>1740</v>
      </c>
      <c r="AE477" s="349" t="s">
        <v>1740</v>
      </c>
      <c r="AF477" s="349" t="s">
        <v>1740</v>
      </c>
      <c r="AG477" s="322" t="s">
        <v>1744</v>
      </c>
      <c r="AH477" s="349" t="s">
        <v>1740</v>
      </c>
      <c r="AI477" s="349" t="s">
        <v>1740</v>
      </c>
      <c r="AJ477" s="349" t="s">
        <v>1740</v>
      </c>
    </row>
    <row r="478" spans="1:36" x14ac:dyDescent="0.25">
      <c r="A478" s="228" t="s">
        <v>1975</v>
      </c>
      <c r="B478" s="349" t="s">
        <v>1740</v>
      </c>
      <c r="C478" s="349" t="s">
        <v>1740</v>
      </c>
      <c r="D478" s="349" t="s">
        <v>1740</v>
      </c>
      <c r="E478" s="349" t="s">
        <v>1740</v>
      </c>
      <c r="F478" s="349" t="s">
        <v>1740</v>
      </c>
      <c r="G478" s="349" t="s">
        <v>1740</v>
      </c>
      <c r="H478" s="349" t="s">
        <v>1762</v>
      </c>
      <c r="I478" s="349" t="s">
        <v>1740</v>
      </c>
      <c r="J478" s="349" t="s">
        <v>1740</v>
      </c>
      <c r="K478" s="349" t="s">
        <v>1740</v>
      </c>
      <c r="L478" s="349" t="s">
        <v>1740</v>
      </c>
      <c r="M478" s="349" t="s">
        <v>1740</v>
      </c>
      <c r="N478" s="349" t="s">
        <v>1740</v>
      </c>
      <c r="O478" s="349" t="s">
        <v>1740</v>
      </c>
      <c r="P478" s="349" t="s">
        <v>1740</v>
      </c>
      <c r="Q478" s="349" t="s">
        <v>1740</v>
      </c>
      <c r="R478" s="349" t="s">
        <v>1740</v>
      </c>
      <c r="S478" s="349" t="s">
        <v>1740</v>
      </c>
      <c r="T478" s="349" t="s">
        <v>1740</v>
      </c>
      <c r="U478" s="349" t="s">
        <v>1740</v>
      </c>
      <c r="V478" s="322" t="s">
        <v>1744</v>
      </c>
      <c r="W478" s="349">
        <v>391.00292248704386</v>
      </c>
      <c r="X478" s="349">
        <v>45.101851511540602</v>
      </c>
      <c r="Y478" s="349" t="s">
        <v>1740</v>
      </c>
      <c r="Z478" s="349" t="s">
        <v>1740</v>
      </c>
      <c r="AA478" s="349" t="s">
        <v>1740</v>
      </c>
      <c r="AB478" s="349" t="s">
        <v>1740</v>
      </c>
      <c r="AC478" s="349" t="s">
        <v>1740</v>
      </c>
      <c r="AD478" s="349" t="s">
        <v>1740</v>
      </c>
      <c r="AE478" s="349" t="s">
        <v>1740</v>
      </c>
      <c r="AF478" s="349" t="s">
        <v>1740</v>
      </c>
      <c r="AG478" s="322" t="s">
        <v>1744</v>
      </c>
      <c r="AH478" s="349" t="s">
        <v>1740</v>
      </c>
      <c r="AI478" s="349">
        <v>120.41830440901001</v>
      </c>
      <c r="AJ478" s="349" t="s">
        <v>1740</v>
      </c>
    </row>
    <row r="479" spans="1:36" x14ac:dyDescent="0.25">
      <c r="A479" s="364" t="s">
        <v>1976</v>
      </c>
      <c r="B479" s="322" t="s">
        <v>1744</v>
      </c>
      <c r="C479" s="322" t="s">
        <v>1744</v>
      </c>
      <c r="D479" s="322" t="s">
        <v>1744</v>
      </c>
      <c r="E479" s="322" t="s">
        <v>1744</v>
      </c>
      <c r="F479" s="322" t="s">
        <v>1744</v>
      </c>
      <c r="G479" s="322" t="s">
        <v>1744</v>
      </c>
      <c r="H479" s="322" t="s">
        <v>1744</v>
      </c>
      <c r="I479" s="322" t="s">
        <v>1744</v>
      </c>
      <c r="J479" s="322" t="s">
        <v>1744</v>
      </c>
      <c r="K479" s="322" t="s">
        <v>1744</v>
      </c>
      <c r="L479" s="322" t="s">
        <v>1744</v>
      </c>
      <c r="M479" s="322" t="s">
        <v>1744</v>
      </c>
      <c r="N479" s="322" t="s">
        <v>1744</v>
      </c>
      <c r="O479" s="322" t="s">
        <v>1744</v>
      </c>
      <c r="P479" s="322" t="s">
        <v>1744</v>
      </c>
      <c r="Q479" s="322" t="s">
        <v>1744</v>
      </c>
      <c r="R479" s="322" t="s">
        <v>1744</v>
      </c>
      <c r="S479" s="322" t="s">
        <v>1744</v>
      </c>
      <c r="T479" s="322" t="s">
        <v>1744</v>
      </c>
      <c r="U479" s="322" t="s">
        <v>1744</v>
      </c>
      <c r="V479" s="322" t="s">
        <v>1744</v>
      </c>
      <c r="W479" s="349">
        <v>391.00292248704386</v>
      </c>
      <c r="X479" s="349">
        <v>45.101851511540602</v>
      </c>
      <c r="Y479" s="349" t="s">
        <v>1740</v>
      </c>
      <c r="Z479" s="349" t="s">
        <v>1740</v>
      </c>
      <c r="AA479" s="349" t="s">
        <v>1740</v>
      </c>
      <c r="AB479" s="349" t="s">
        <v>1740</v>
      </c>
      <c r="AC479" s="349" t="s">
        <v>1740</v>
      </c>
      <c r="AD479" s="349" t="s">
        <v>1740</v>
      </c>
      <c r="AE479" s="349" t="s">
        <v>1740</v>
      </c>
      <c r="AF479" s="349" t="s">
        <v>1740</v>
      </c>
      <c r="AG479" s="322" t="s">
        <v>1744</v>
      </c>
      <c r="AH479" s="322" t="s">
        <v>1744</v>
      </c>
      <c r="AI479" s="349" t="s">
        <v>1740</v>
      </c>
      <c r="AJ479" s="322" t="s">
        <v>1744</v>
      </c>
    </row>
    <row r="480" spans="1:36" x14ac:dyDescent="0.25">
      <c r="A480" s="364" t="s">
        <v>1977</v>
      </c>
      <c r="B480" s="349" t="s">
        <v>1740</v>
      </c>
      <c r="C480" s="349" t="s">
        <v>1740</v>
      </c>
      <c r="D480" s="349" t="s">
        <v>1740</v>
      </c>
      <c r="E480" s="349" t="s">
        <v>1740</v>
      </c>
      <c r="F480" s="349" t="s">
        <v>1740</v>
      </c>
      <c r="G480" s="349" t="s">
        <v>1740</v>
      </c>
      <c r="H480" s="349" t="s">
        <v>1747</v>
      </c>
      <c r="I480" s="349" t="s">
        <v>1740</v>
      </c>
      <c r="J480" s="349" t="s">
        <v>1740</v>
      </c>
      <c r="K480" s="349" t="s">
        <v>1740</v>
      </c>
      <c r="L480" s="349" t="s">
        <v>1740</v>
      </c>
      <c r="M480" s="349" t="s">
        <v>1740</v>
      </c>
      <c r="N480" s="349" t="s">
        <v>1740</v>
      </c>
      <c r="O480" s="349" t="s">
        <v>1740</v>
      </c>
      <c r="P480" s="349" t="s">
        <v>1740</v>
      </c>
      <c r="Q480" s="349" t="s">
        <v>1740</v>
      </c>
      <c r="R480" s="349" t="s">
        <v>1740</v>
      </c>
      <c r="S480" s="349" t="s">
        <v>1740</v>
      </c>
      <c r="T480" s="349" t="s">
        <v>1740</v>
      </c>
      <c r="U480" s="349" t="s">
        <v>1740</v>
      </c>
      <c r="V480" s="322" t="s">
        <v>1744</v>
      </c>
      <c r="W480" s="349" t="s">
        <v>1740</v>
      </c>
      <c r="X480" s="349" t="s">
        <v>1740</v>
      </c>
      <c r="Y480" s="349" t="s">
        <v>1740</v>
      </c>
      <c r="Z480" s="349" t="s">
        <v>1740</v>
      </c>
      <c r="AA480" s="349" t="s">
        <v>1740</v>
      </c>
      <c r="AB480" s="349" t="s">
        <v>1740</v>
      </c>
      <c r="AC480" s="349" t="s">
        <v>1740</v>
      </c>
      <c r="AD480" s="349" t="s">
        <v>1740</v>
      </c>
      <c r="AE480" s="349" t="s">
        <v>1740</v>
      </c>
      <c r="AF480" s="349" t="s">
        <v>1740</v>
      </c>
      <c r="AG480" s="322" t="s">
        <v>1744</v>
      </c>
      <c r="AH480" s="349" t="s">
        <v>1740</v>
      </c>
      <c r="AI480" s="349">
        <v>120.41830440900908</v>
      </c>
      <c r="AJ480" s="322" t="s">
        <v>1744</v>
      </c>
    </row>
    <row r="481" spans="1:36" x14ac:dyDescent="0.25">
      <c r="A481" s="366" t="s">
        <v>1978</v>
      </c>
      <c r="B481" s="349" t="s">
        <v>1740</v>
      </c>
      <c r="C481" s="349" t="s">
        <v>1740</v>
      </c>
      <c r="D481" s="349" t="s">
        <v>1740</v>
      </c>
      <c r="E481" s="349" t="s">
        <v>1740</v>
      </c>
      <c r="F481" s="349" t="s">
        <v>1740</v>
      </c>
      <c r="G481" s="349" t="s">
        <v>1740</v>
      </c>
      <c r="H481" s="349" t="s">
        <v>1740</v>
      </c>
      <c r="I481" s="349" t="s">
        <v>1740</v>
      </c>
      <c r="J481" s="349" t="s">
        <v>1740</v>
      </c>
      <c r="K481" s="349" t="s">
        <v>1740</v>
      </c>
      <c r="L481" s="349" t="s">
        <v>1740</v>
      </c>
      <c r="M481" s="349" t="s">
        <v>1740</v>
      </c>
      <c r="N481" s="349" t="s">
        <v>1740</v>
      </c>
      <c r="O481" s="349" t="s">
        <v>1740</v>
      </c>
      <c r="P481" s="349" t="s">
        <v>1740</v>
      </c>
      <c r="Q481" s="349" t="s">
        <v>1740</v>
      </c>
      <c r="R481" s="349" t="s">
        <v>1740</v>
      </c>
      <c r="S481" s="349" t="s">
        <v>1740</v>
      </c>
      <c r="T481" s="349" t="s">
        <v>1740</v>
      </c>
      <c r="U481" s="349" t="s">
        <v>1740</v>
      </c>
      <c r="V481" s="322" t="s">
        <v>1744</v>
      </c>
      <c r="W481" s="349" t="s">
        <v>1740</v>
      </c>
      <c r="X481" s="349" t="s">
        <v>1740</v>
      </c>
      <c r="Y481" s="349" t="s">
        <v>1740</v>
      </c>
      <c r="Z481" s="349" t="s">
        <v>1740</v>
      </c>
      <c r="AA481" s="349" t="s">
        <v>1740</v>
      </c>
      <c r="AB481" s="349" t="s">
        <v>1740</v>
      </c>
      <c r="AC481" s="349" t="s">
        <v>1740</v>
      </c>
      <c r="AD481" s="349" t="s">
        <v>1740</v>
      </c>
      <c r="AE481" s="349" t="s">
        <v>1740</v>
      </c>
      <c r="AF481" s="349" t="s">
        <v>1740</v>
      </c>
      <c r="AG481" s="322" t="s">
        <v>1744</v>
      </c>
      <c r="AH481" s="349" t="s">
        <v>1740</v>
      </c>
      <c r="AI481" s="349" t="s">
        <v>1740</v>
      </c>
      <c r="AJ481" s="349" t="s">
        <v>1740</v>
      </c>
    </row>
    <row r="482" spans="1:36" x14ac:dyDescent="0.25">
      <c r="A482" s="367" t="s">
        <v>1910</v>
      </c>
      <c r="B482" s="349">
        <v>13.68474187732811</v>
      </c>
      <c r="C482" s="349">
        <v>0.90067774743551998</v>
      </c>
      <c r="D482" s="349">
        <v>1.9808273483516601</v>
      </c>
      <c r="E482" s="349" t="s">
        <v>1979</v>
      </c>
      <c r="F482" s="349" t="s">
        <v>1979</v>
      </c>
      <c r="G482" s="349" t="s">
        <v>1847</v>
      </c>
      <c r="H482" s="349">
        <v>9.5065939709600006E-3</v>
      </c>
      <c r="I482" s="349" t="s">
        <v>1847</v>
      </c>
      <c r="J482" s="349" t="s">
        <v>1979</v>
      </c>
      <c r="K482" s="349" t="s">
        <v>1847</v>
      </c>
      <c r="L482" s="349" t="s">
        <v>1979</v>
      </c>
      <c r="M482" s="349" t="s">
        <v>1847</v>
      </c>
      <c r="N482" s="349" t="s">
        <v>1847</v>
      </c>
      <c r="O482" s="349" t="s">
        <v>1847</v>
      </c>
      <c r="P482" s="349" t="s">
        <v>1847</v>
      </c>
      <c r="Q482" s="349" t="s">
        <v>1979</v>
      </c>
      <c r="R482" s="349" t="s">
        <v>1847</v>
      </c>
      <c r="S482" s="349" t="s">
        <v>1979</v>
      </c>
      <c r="T482" s="349" t="s">
        <v>1979</v>
      </c>
      <c r="U482" s="349">
        <v>1.6984600970478201</v>
      </c>
      <c r="V482" s="322" t="s">
        <v>1744</v>
      </c>
      <c r="W482" s="349">
        <v>146.62879409508059</v>
      </c>
      <c r="X482" s="349">
        <v>161.75522535790259</v>
      </c>
      <c r="Y482" s="349">
        <v>9.0276703162196608</v>
      </c>
      <c r="Z482" s="349" t="s">
        <v>1847</v>
      </c>
      <c r="AA482" s="349">
        <v>11.47912170919709</v>
      </c>
      <c r="AB482" s="349" t="s">
        <v>1847</v>
      </c>
      <c r="AC482" s="349" t="s">
        <v>1979</v>
      </c>
      <c r="AD482" s="349" t="s">
        <v>1847</v>
      </c>
      <c r="AE482" s="349" t="s">
        <v>1847</v>
      </c>
      <c r="AF482" s="349">
        <v>3.5894286775586801</v>
      </c>
      <c r="AG482" s="322" t="s">
        <v>1744</v>
      </c>
      <c r="AH482" s="349" t="s">
        <v>1847</v>
      </c>
      <c r="AI482" s="349">
        <v>31.103247907929191</v>
      </c>
      <c r="AJ482" s="349">
        <v>28.530150025703989</v>
      </c>
    </row>
    <row r="483" spans="1:36" x14ac:dyDescent="0.25">
      <c r="A483" s="364" t="s">
        <v>1911</v>
      </c>
      <c r="B483" s="349">
        <v>13.671467518190029</v>
      </c>
      <c r="C483" s="349">
        <v>0.90067774743551998</v>
      </c>
      <c r="D483" s="349">
        <v>1.9808273483516601</v>
      </c>
      <c r="E483" s="349" t="s">
        <v>1747</v>
      </c>
      <c r="F483" s="349" t="s">
        <v>1747</v>
      </c>
      <c r="G483" s="349" t="s">
        <v>1747</v>
      </c>
      <c r="H483" s="349">
        <v>9.5065939709600006E-3</v>
      </c>
      <c r="I483" s="349" t="s">
        <v>1747</v>
      </c>
      <c r="J483" s="349" t="s">
        <v>1747</v>
      </c>
      <c r="K483" s="349" t="s">
        <v>1747</v>
      </c>
      <c r="L483" s="349" t="s">
        <v>1747</v>
      </c>
      <c r="M483" s="349" t="s">
        <v>1747</v>
      </c>
      <c r="N483" s="349" t="s">
        <v>1747</v>
      </c>
      <c r="O483" s="349" t="s">
        <v>1747</v>
      </c>
      <c r="P483" s="349" t="s">
        <v>1747</v>
      </c>
      <c r="Q483" s="349" t="s">
        <v>1747</v>
      </c>
      <c r="R483" s="349" t="s">
        <v>1747</v>
      </c>
      <c r="S483" s="349" t="s">
        <v>1747</v>
      </c>
      <c r="T483" s="349" t="s">
        <v>1747</v>
      </c>
      <c r="U483" s="349" t="s">
        <v>1760</v>
      </c>
      <c r="V483" s="322" t="s">
        <v>1744</v>
      </c>
      <c r="W483" s="349">
        <v>146.16040121254008</v>
      </c>
      <c r="X483" s="349">
        <v>161.67811829648733</v>
      </c>
      <c r="Y483" s="349">
        <v>8.9719417447910903</v>
      </c>
      <c r="Z483" s="349" t="s">
        <v>1747</v>
      </c>
      <c r="AA483" s="349">
        <v>11.42114438969833</v>
      </c>
      <c r="AB483" s="349" t="s">
        <v>1747</v>
      </c>
      <c r="AC483" s="349" t="s">
        <v>1747</v>
      </c>
      <c r="AD483" s="349" t="s">
        <v>1747</v>
      </c>
      <c r="AE483" s="349" t="s">
        <v>1747</v>
      </c>
      <c r="AF483" s="349">
        <v>1.1055156889200001E-3</v>
      </c>
      <c r="AG483" s="322" t="s">
        <v>1744</v>
      </c>
      <c r="AH483" s="349" t="s">
        <v>1760</v>
      </c>
      <c r="AI483" s="349">
        <v>30.668042743204541</v>
      </c>
      <c r="AJ483" s="349">
        <v>28.530150025703989</v>
      </c>
    </row>
    <row r="484" spans="1:36" x14ac:dyDescent="0.25">
      <c r="A484" s="364" t="s">
        <v>1912</v>
      </c>
      <c r="B484" s="349" t="s">
        <v>1760</v>
      </c>
      <c r="C484" s="349" t="s">
        <v>1760</v>
      </c>
      <c r="D484" s="349" t="s">
        <v>1760</v>
      </c>
      <c r="E484" s="349" t="s">
        <v>1760</v>
      </c>
      <c r="F484" s="349" t="s">
        <v>1760</v>
      </c>
      <c r="G484" s="349" t="s">
        <v>1760</v>
      </c>
      <c r="H484" s="349" t="s">
        <v>1760</v>
      </c>
      <c r="I484" s="349" t="s">
        <v>1760</v>
      </c>
      <c r="J484" s="349" t="s">
        <v>1760</v>
      </c>
      <c r="K484" s="349" t="s">
        <v>1760</v>
      </c>
      <c r="L484" s="349" t="s">
        <v>1760</v>
      </c>
      <c r="M484" s="349" t="s">
        <v>1760</v>
      </c>
      <c r="N484" s="349" t="s">
        <v>1760</v>
      </c>
      <c r="O484" s="349" t="s">
        <v>1760</v>
      </c>
      <c r="P484" s="349" t="s">
        <v>1760</v>
      </c>
      <c r="Q484" s="349" t="s">
        <v>1760</v>
      </c>
      <c r="R484" s="349" t="s">
        <v>1760</v>
      </c>
      <c r="S484" s="349" t="s">
        <v>1760</v>
      </c>
      <c r="T484" s="349" t="s">
        <v>1760</v>
      </c>
      <c r="U484" s="349" t="s">
        <v>1760</v>
      </c>
      <c r="V484" s="322" t="s">
        <v>1744</v>
      </c>
      <c r="W484" s="349" t="s">
        <v>1760</v>
      </c>
      <c r="X484" s="349" t="s">
        <v>1760</v>
      </c>
      <c r="Y484" s="349" t="s">
        <v>1760</v>
      </c>
      <c r="Z484" s="349" t="s">
        <v>1760</v>
      </c>
      <c r="AA484" s="349" t="s">
        <v>1760</v>
      </c>
      <c r="AB484" s="349" t="s">
        <v>1760</v>
      </c>
      <c r="AC484" s="349" t="s">
        <v>1760</v>
      </c>
      <c r="AD484" s="349" t="s">
        <v>1760</v>
      </c>
      <c r="AE484" s="349" t="s">
        <v>1760</v>
      </c>
      <c r="AF484" s="349" t="s">
        <v>1760</v>
      </c>
      <c r="AG484" s="322" t="s">
        <v>1744</v>
      </c>
      <c r="AH484" s="349" t="s">
        <v>1760</v>
      </c>
      <c r="AI484" s="349" t="s">
        <v>1760</v>
      </c>
      <c r="AJ484" s="349" t="s">
        <v>1760</v>
      </c>
    </row>
    <row r="485" spans="1:36" x14ac:dyDescent="0.25">
      <c r="A485" s="364" t="s">
        <v>1913</v>
      </c>
      <c r="B485" s="349">
        <v>6.9672162809399996E-3</v>
      </c>
      <c r="C485" s="349" t="s">
        <v>1760</v>
      </c>
      <c r="D485" s="349" t="s">
        <v>1760</v>
      </c>
      <c r="E485" s="349" t="s">
        <v>1760</v>
      </c>
      <c r="F485" s="349" t="s">
        <v>1760</v>
      </c>
      <c r="G485" s="349" t="s">
        <v>1760</v>
      </c>
      <c r="H485" s="349" t="s">
        <v>1760</v>
      </c>
      <c r="I485" s="349" t="s">
        <v>1760</v>
      </c>
      <c r="J485" s="349" t="s">
        <v>1760</v>
      </c>
      <c r="K485" s="349" t="s">
        <v>1760</v>
      </c>
      <c r="L485" s="349" t="s">
        <v>1760</v>
      </c>
      <c r="M485" s="349" t="s">
        <v>1760</v>
      </c>
      <c r="N485" s="349" t="s">
        <v>1760</v>
      </c>
      <c r="O485" s="349" t="s">
        <v>1760</v>
      </c>
      <c r="P485" s="349" t="s">
        <v>1760</v>
      </c>
      <c r="Q485" s="349" t="s">
        <v>1760</v>
      </c>
      <c r="R485" s="349" t="s">
        <v>1760</v>
      </c>
      <c r="S485" s="349" t="s">
        <v>1760</v>
      </c>
      <c r="T485" s="349" t="s">
        <v>1760</v>
      </c>
      <c r="U485" s="349" t="s">
        <v>1760</v>
      </c>
      <c r="V485" s="322" t="s">
        <v>1744</v>
      </c>
      <c r="W485" s="349">
        <v>0.41169288254051001</v>
      </c>
      <c r="X485" s="349">
        <v>5.0035632843830002E-2</v>
      </c>
      <c r="Y485" s="349" t="s">
        <v>1760</v>
      </c>
      <c r="Z485" s="349" t="s">
        <v>1760</v>
      </c>
      <c r="AA485" s="349">
        <v>3.9874807019000001E-4</v>
      </c>
      <c r="AB485" s="349" t="s">
        <v>1760</v>
      </c>
      <c r="AC485" s="349" t="s">
        <v>1760</v>
      </c>
      <c r="AD485" s="349" t="s">
        <v>1760</v>
      </c>
      <c r="AE485" s="349" t="s">
        <v>1760</v>
      </c>
      <c r="AF485" s="349" t="s">
        <v>1760</v>
      </c>
      <c r="AG485" s="322" t="s">
        <v>1744</v>
      </c>
      <c r="AH485" s="349" t="s">
        <v>1760</v>
      </c>
      <c r="AI485" s="349" t="s">
        <v>1747</v>
      </c>
      <c r="AJ485" s="349" t="s">
        <v>1747</v>
      </c>
    </row>
    <row r="486" spans="1:36" x14ac:dyDescent="0.25">
      <c r="A486" s="364" t="s">
        <v>1914</v>
      </c>
      <c r="B486" s="349" t="s">
        <v>1718</v>
      </c>
      <c r="C486" s="349" t="s">
        <v>1718</v>
      </c>
      <c r="D486" s="349" t="s">
        <v>1747</v>
      </c>
      <c r="E486" s="349" t="s">
        <v>1718</v>
      </c>
      <c r="F486" s="349" t="s">
        <v>1718</v>
      </c>
      <c r="G486" s="349" t="s">
        <v>1747</v>
      </c>
      <c r="H486" s="349" t="s">
        <v>1718</v>
      </c>
      <c r="I486" s="349" t="s">
        <v>1747</v>
      </c>
      <c r="J486" s="349" t="s">
        <v>1718</v>
      </c>
      <c r="K486" s="349" t="s">
        <v>1747</v>
      </c>
      <c r="L486" s="349" t="s">
        <v>1718</v>
      </c>
      <c r="M486" s="349" t="s">
        <v>1747</v>
      </c>
      <c r="N486" s="349" t="s">
        <v>1747</v>
      </c>
      <c r="O486" s="349" t="s">
        <v>1747</v>
      </c>
      <c r="P486" s="349" t="s">
        <v>1747</v>
      </c>
      <c r="Q486" s="349" t="s">
        <v>1718</v>
      </c>
      <c r="R486" s="349" t="s">
        <v>1747</v>
      </c>
      <c r="S486" s="349" t="s">
        <v>1718</v>
      </c>
      <c r="T486" s="349" t="s">
        <v>1718</v>
      </c>
      <c r="U486" s="349">
        <v>1.6984600970478201</v>
      </c>
      <c r="V486" s="322" t="s">
        <v>1744</v>
      </c>
      <c r="W486" s="349" t="s">
        <v>1718</v>
      </c>
      <c r="X486" s="349" t="s">
        <v>1718</v>
      </c>
      <c r="Y486" s="349" t="s">
        <v>1747</v>
      </c>
      <c r="Z486" s="349" t="s">
        <v>1747</v>
      </c>
      <c r="AA486" s="349" t="s">
        <v>1747</v>
      </c>
      <c r="AB486" s="349" t="s">
        <v>1747</v>
      </c>
      <c r="AC486" s="349" t="s">
        <v>1718</v>
      </c>
      <c r="AD486" s="349" t="s">
        <v>1747</v>
      </c>
      <c r="AE486" s="349" t="s">
        <v>1747</v>
      </c>
      <c r="AF486" s="349">
        <v>3.5883231618697602</v>
      </c>
      <c r="AG486" s="322" t="s">
        <v>1744</v>
      </c>
      <c r="AH486" s="349" t="s">
        <v>1747</v>
      </c>
      <c r="AI486" s="349">
        <v>0.34476945043893997</v>
      </c>
      <c r="AJ486" s="349" t="s">
        <v>1747</v>
      </c>
    </row>
    <row r="487" spans="1:36" x14ac:dyDescent="0.25">
      <c r="A487" s="364" t="s">
        <v>1980</v>
      </c>
      <c r="B487" s="349">
        <v>6.3071428571400004E-3</v>
      </c>
      <c r="C487" s="349" t="s">
        <v>1760</v>
      </c>
      <c r="D487" s="349" t="s">
        <v>1760</v>
      </c>
      <c r="E487" s="349" t="s">
        <v>1760</v>
      </c>
      <c r="F487" s="349" t="s">
        <v>1760</v>
      </c>
      <c r="G487" s="349" t="s">
        <v>1760</v>
      </c>
      <c r="H487" s="349" t="s">
        <v>1760</v>
      </c>
      <c r="I487" s="349" t="s">
        <v>1760</v>
      </c>
      <c r="J487" s="349" t="s">
        <v>1760</v>
      </c>
      <c r="K487" s="349" t="s">
        <v>1760</v>
      </c>
      <c r="L487" s="349" t="s">
        <v>1760</v>
      </c>
      <c r="M487" s="349" t="s">
        <v>1760</v>
      </c>
      <c r="N487" s="349" t="s">
        <v>1760</v>
      </c>
      <c r="O487" s="349" t="s">
        <v>1760</v>
      </c>
      <c r="P487" s="349" t="s">
        <v>1760</v>
      </c>
      <c r="Q487" s="349" t="s">
        <v>1760</v>
      </c>
      <c r="R487" s="349" t="s">
        <v>1760</v>
      </c>
      <c r="S487" s="349" t="s">
        <v>1760</v>
      </c>
      <c r="T487" s="349" t="s">
        <v>1760</v>
      </c>
      <c r="U487" s="349" t="s">
        <v>1760</v>
      </c>
      <c r="V487" s="322" t="s">
        <v>1744</v>
      </c>
      <c r="W487" s="349">
        <v>5.67E-2</v>
      </c>
      <c r="X487" s="349">
        <v>2.7071428571429999E-2</v>
      </c>
      <c r="Y487" s="349">
        <v>5.5728571428570003E-2</v>
      </c>
      <c r="Z487" s="349" t="s">
        <v>1760</v>
      </c>
      <c r="AA487" s="349">
        <v>5.7578571428570001E-2</v>
      </c>
      <c r="AB487" s="349" t="s">
        <v>1760</v>
      </c>
      <c r="AC487" s="349" t="s">
        <v>1760</v>
      </c>
      <c r="AD487" s="349" t="s">
        <v>1760</v>
      </c>
      <c r="AE487" s="349" t="s">
        <v>1760</v>
      </c>
      <c r="AF487" s="349" t="s">
        <v>1760</v>
      </c>
      <c r="AG487" s="322" t="s">
        <v>1744</v>
      </c>
      <c r="AH487" s="349" t="s">
        <v>1760</v>
      </c>
      <c r="AI487" s="349">
        <v>9.0435714285709998E-2</v>
      </c>
      <c r="AJ487" s="349" t="s">
        <v>1747</v>
      </c>
    </row>
    <row r="488" spans="1:36" x14ac:dyDescent="0.25">
      <c r="A488" s="249" t="s">
        <v>1916</v>
      </c>
      <c r="B488" s="349">
        <v>0.88</v>
      </c>
      <c r="C488" s="349">
        <v>397.31929999999994</v>
      </c>
      <c r="D488" s="349" t="s">
        <v>1740</v>
      </c>
      <c r="E488" s="349" t="s">
        <v>1740</v>
      </c>
      <c r="F488" s="349">
        <v>2580.4423400000001</v>
      </c>
      <c r="G488" s="349" t="s">
        <v>1740</v>
      </c>
      <c r="H488" s="349">
        <v>56029.155100000004</v>
      </c>
      <c r="I488" s="349" t="s">
        <v>1740</v>
      </c>
      <c r="J488" s="349">
        <v>2093.1475999999998</v>
      </c>
      <c r="K488" s="349" t="s">
        <v>1740</v>
      </c>
      <c r="L488" s="349" t="s">
        <v>1740</v>
      </c>
      <c r="M488" s="349" t="s">
        <v>1740</v>
      </c>
      <c r="N488" s="349" t="s">
        <v>1740</v>
      </c>
      <c r="O488" s="349" t="s">
        <v>1740</v>
      </c>
      <c r="P488" s="349" t="s">
        <v>1740</v>
      </c>
      <c r="Q488" s="349">
        <v>117.73</v>
      </c>
      <c r="R488" s="349" t="s">
        <v>1740</v>
      </c>
      <c r="S488" s="349" t="s">
        <v>1740</v>
      </c>
      <c r="T488" s="349" t="s">
        <v>1740</v>
      </c>
      <c r="U488" s="349" t="s">
        <v>1740</v>
      </c>
      <c r="V488" s="322" t="s">
        <v>1744</v>
      </c>
      <c r="W488" s="349">
        <v>2.1192000000000002</v>
      </c>
      <c r="X488" s="349" t="s">
        <v>1740</v>
      </c>
      <c r="Y488" s="349" t="s">
        <v>1740</v>
      </c>
      <c r="Z488" s="349" t="s">
        <v>1740</v>
      </c>
      <c r="AA488" s="349" t="s">
        <v>1740</v>
      </c>
      <c r="AB488" s="349" t="s">
        <v>1740</v>
      </c>
      <c r="AC488" s="349" t="s">
        <v>1740</v>
      </c>
      <c r="AD488" s="349" t="s">
        <v>1740</v>
      </c>
      <c r="AE488" s="349" t="s">
        <v>1740</v>
      </c>
      <c r="AF488" s="349" t="s">
        <v>1740</v>
      </c>
      <c r="AG488" s="322" t="s">
        <v>1744</v>
      </c>
      <c r="AH488" s="349">
        <v>7230.4559117999988</v>
      </c>
      <c r="AI488" s="349" t="s">
        <v>1740</v>
      </c>
      <c r="AJ488" s="349" t="s">
        <v>1740</v>
      </c>
    </row>
    <row r="489" spans="1:36" x14ac:dyDescent="0.25">
      <c r="A489" s="364" t="s">
        <v>1917</v>
      </c>
      <c r="B489" s="349" t="s">
        <v>1740</v>
      </c>
      <c r="C489" s="349">
        <v>397.31929999999994</v>
      </c>
      <c r="D489" s="349" t="s">
        <v>1740</v>
      </c>
      <c r="E489" s="349" t="s">
        <v>1740</v>
      </c>
      <c r="F489" s="349">
        <v>2549.6623400000003</v>
      </c>
      <c r="G489" s="349" t="s">
        <v>1740</v>
      </c>
      <c r="H489" s="349">
        <v>49042.255100000002</v>
      </c>
      <c r="I489" s="349" t="s">
        <v>1740</v>
      </c>
      <c r="J489" s="349">
        <v>2093.1475999999998</v>
      </c>
      <c r="K489" s="349" t="s">
        <v>1740</v>
      </c>
      <c r="L489" s="349" t="s">
        <v>1740</v>
      </c>
      <c r="M489" s="349" t="s">
        <v>1740</v>
      </c>
      <c r="N489" s="349" t="s">
        <v>1740</v>
      </c>
      <c r="O489" s="349" t="s">
        <v>1740</v>
      </c>
      <c r="P489" s="349" t="s">
        <v>1740</v>
      </c>
      <c r="Q489" s="349">
        <v>99.33</v>
      </c>
      <c r="R489" s="349" t="s">
        <v>1740</v>
      </c>
      <c r="S489" s="349" t="s">
        <v>1740</v>
      </c>
      <c r="T489" s="349" t="s">
        <v>1740</v>
      </c>
      <c r="U489" s="349" t="s">
        <v>1740</v>
      </c>
      <c r="V489" s="322" t="s">
        <v>1744</v>
      </c>
      <c r="W489" s="349" t="s">
        <v>1740</v>
      </c>
      <c r="X489" s="349" t="s">
        <v>1740</v>
      </c>
      <c r="Y489" s="349" t="s">
        <v>1740</v>
      </c>
      <c r="Z489" s="349" t="s">
        <v>1740</v>
      </c>
      <c r="AA489" s="349" t="s">
        <v>1740</v>
      </c>
      <c r="AB489" s="349" t="s">
        <v>1740</v>
      </c>
      <c r="AC489" s="349" t="s">
        <v>1740</v>
      </c>
      <c r="AD489" s="349" t="s">
        <v>1740</v>
      </c>
      <c r="AE489" s="349" t="s">
        <v>1740</v>
      </c>
      <c r="AF489" s="349" t="s">
        <v>1740</v>
      </c>
      <c r="AG489" s="322" t="s">
        <v>1744</v>
      </c>
      <c r="AH489" s="349" t="s">
        <v>1794</v>
      </c>
      <c r="AI489" s="349" t="s">
        <v>1740</v>
      </c>
      <c r="AJ489" s="349" t="s">
        <v>1740</v>
      </c>
    </row>
    <row r="490" spans="1:36" x14ac:dyDescent="0.25">
      <c r="A490" s="364" t="s">
        <v>1918</v>
      </c>
      <c r="B490" s="349" t="s">
        <v>1740</v>
      </c>
      <c r="C490" s="349" t="s">
        <v>1740</v>
      </c>
      <c r="D490" s="349" t="s">
        <v>1740</v>
      </c>
      <c r="E490" s="349" t="s">
        <v>1740</v>
      </c>
      <c r="F490" s="349" t="s">
        <v>1740</v>
      </c>
      <c r="G490" s="349" t="s">
        <v>1740</v>
      </c>
      <c r="H490" s="349">
        <v>1019.4</v>
      </c>
      <c r="I490" s="349" t="s">
        <v>1740</v>
      </c>
      <c r="J490" s="349" t="s">
        <v>1740</v>
      </c>
      <c r="K490" s="349" t="s">
        <v>1740</v>
      </c>
      <c r="L490" s="349" t="s">
        <v>1740</v>
      </c>
      <c r="M490" s="349" t="s">
        <v>1740</v>
      </c>
      <c r="N490" s="349" t="s">
        <v>1740</v>
      </c>
      <c r="O490" s="349" t="s">
        <v>1740</v>
      </c>
      <c r="P490" s="349" t="s">
        <v>1740</v>
      </c>
      <c r="Q490" s="349" t="s">
        <v>1740</v>
      </c>
      <c r="R490" s="349" t="s">
        <v>1740</v>
      </c>
      <c r="S490" s="349" t="s">
        <v>1740</v>
      </c>
      <c r="T490" s="349" t="s">
        <v>1740</v>
      </c>
      <c r="U490" s="349" t="s">
        <v>1740</v>
      </c>
      <c r="V490" s="322" t="s">
        <v>1744</v>
      </c>
      <c r="W490" s="349" t="s">
        <v>1740</v>
      </c>
      <c r="X490" s="349" t="s">
        <v>1740</v>
      </c>
      <c r="Y490" s="349" t="s">
        <v>1740</v>
      </c>
      <c r="Z490" s="349" t="s">
        <v>1740</v>
      </c>
      <c r="AA490" s="349" t="s">
        <v>1740</v>
      </c>
      <c r="AB490" s="349" t="s">
        <v>1740</v>
      </c>
      <c r="AC490" s="349" t="s">
        <v>1740</v>
      </c>
      <c r="AD490" s="349" t="s">
        <v>1740</v>
      </c>
      <c r="AE490" s="349" t="s">
        <v>1740</v>
      </c>
      <c r="AF490" s="349" t="s">
        <v>1740</v>
      </c>
      <c r="AG490" s="322" t="s">
        <v>1744</v>
      </c>
      <c r="AH490" s="349" t="s">
        <v>1718</v>
      </c>
      <c r="AI490" s="349" t="s">
        <v>1740</v>
      </c>
      <c r="AJ490" s="349" t="s">
        <v>1740</v>
      </c>
    </row>
    <row r="491" spans="1:36" x14ac:dyDescent="0.25">
      <c r="A491" s="364" t="s">
        <v>1919</v>
      </c>
      <c r="B491" s="349">
        <v>0.88</v>
      </c>
      <c r="C491" s="349" t="s">
        <v>1740</v>
      </c>
      <c r="D491" s="349" t="s">
        <v>1740</v>
      </c>
      <c r="E491" s="349" t="s">
        <v>1740</v>
      </c>
      <c r="F491" s="349">
        <v>30.78</v>
      </c>
      <c r="G491" s="349" t="s">
        <v>1740</v>
      </c>
      <c r="H491" s="349" t="s">
        <v>1740</v>
      </c>
      <c r="I491" s="349" t="s">
        <v>1740</v>
      </c>
      <c r="J491" s="349" t="s">
        <v>1740</v>
      </c>
      <c r="K491" s="349" t="s">
        <v>1740</v>
      </c>
      <c r="L491" s="349" t="s">
        <v>1740</v>
      </c>
      <c r="M491" s="349" t="s">
        <v>1740</v>
      </c>
      <c r="N491" s="349" t="s">
        <v>1740</v>
      </c>
      <c r="O491" s="349" t="s">
        <v>1740</v>
      </c>
      <c r="P491" s="349" t="s">
        <v>1740</v>
      </c>
      <c r="Q491" s="349">
        <v>18.399999999999999</v>
      </c>
      <c r="R491" s="349" t="s">
        <v>1740</v>
      </c>
      <c r="S491" s="349" t="s">
        <v>1740</v>
      </c>
      <c r="T491" s="349" t="s">
        <v>1740</v>
      </c>
      <c r="U491" s="349" t="s">
        <v>1740</v>
      </c>
      <c r="V491" s="322" t="s">
        <v>1744</v>
      </c>
      <c r="W491" s="349">
        <v>2.1192000000000002</v>
      </c>
      <c r="X491" s="349" t="s">
        <v>1740</v>
      </c>
      <c r="Y491" s="349" t="s">
        <v>1740</v>
      </c>
      <c r="Z491" s="349" t="s">
        <v>1740</v>
      </c>
      <c r="AA491" s="349" t="s">
        <v>1740</v>
      </c>
      <c r="AB491" s="349" t="s">
        <v>1740</v>
      </c>
      <c r="AC491" s="349" t="s">
        <v>1740</v>
      </c>
      <c r="AD491" s="349" t="s">
        <v>1740</v>
      </c>
      <c r="AE491" s="349" t="s">
        <v>1740</v>
      </c>
      <c r="AF491" s="349" t="s">
        <v>1740</v>
      </c>
      <c r="AG491" s="322" t="s">
        <v>1744</v>
      </c>
      <c r="AH491" s="349" t="s">
        <v>1718</v>
      </c>
      <c r="AI491" s="349" t="s">
        <v>1740</v>
      </c>
      <c r="AJ491" s="349" t="s">
        <v>1740</v>
      </c>
    </row>
    <row r="492" spans="1:36" x14ac:dyDescent="0.25">
      <c r="A492" s="364" t="s">
        <v>1920</v>
      </c>
      <c r="B492" s="349" t="s">
        <v>1740</v>
      </c>
      <c r="C492" s="349" t="s">
        <v>1740</v>
      </c>
      <c r="D492" s="349" t="s">
        <v>1740</v>
      </c>
      <c r="E492" s="349" t="s">
        <v>1740</v>
      </c>
      <c r="F492" s="349" t="s">
        <v>1740</v>
      </c>
      <c r="G492" s="349" t="s">
        <v>1740</v>
      </c>
      <c r="H492" s="349">
        <v>5967.5</v>
      </c>
      <c r="I492" s="349" t="s">
        <v>1740</v>
      </c>
      <c r="J492" s="349" t="s">
        <v>1740</v>
      </c>
      <c r="K492" s="349" t="s">
        <v>1740</v>
      </c>
      <c r="L492" s="349" t="s">
        <v>1740</v>
      </c>
      <c r="M492" s="349" t="s">
        <v>1740</v>
      </c>
      <c r="N492" s="349" t="s">
        <v>1740</v>
      </c>
      <c r="O492" s="349" t="s">
        <v>1740</v>
      </c>
      <c r="P492" s="349" t="s">
        <v>1740</v>
      </c>
      <c r="Q492" s="349" t="s">
        <v>1740</v>
      </c>
      <c r="R492" s="349" t="s">
        <v>1740</v>
      </c>
      <c r="S492" s="349" t="s">
        <v>1740</v>
      </c>
      <c r="T492" s="349" t="s">
        <v>1740</v>
      </c>
      <c r="U492" s="349" t="s">
        <v>1740</v>
      </c>
      <c r="V492" s="322" t="s">
        <v>1744</v>
      </c>
      <c r="W492" s="349" t="s">
        <v>1740</v>
      </c>
      <c r="X492" s="349" t="s">
        <v>1740</v>
      </c>
      <c r="Y492" s="349" t="s">
        <v>1740</v>
      </c>
      <c r="Z492" s="349" t="s">
        <v>1740</v>
      </c>
      <c r="AA492" s="349" t="s">
        <v>1740</v>
      </c>
      <c r="AB492" s="349" t="s">
        <v>1740</v>
      </c>
      <c r="AC492" s="349" t="s">
        <v>1740</v>
      </c>
      <c r="AD492" s="349" t="s">
        <v>1740</v>
      </c>
      <c r="AE492" s="349" t="s">
        <v>1740</v>
      </c>
      <c r="AF492" s="349" t="s">
        <v>1740</v>
      </c>
      <c r="AG492" s="322" t="s">
        <v>1744</v>
      </c>
      <c r="AH492" s="349" t="s">
        <v>1804</v>
      </c>
      <c r="AI492" s="349" t="s">
        <v>1740</v>
      </c>
      <c r="AJ492" s="349" t="s">
        <v>1740</v>
      </c>
    </row>
    <row r="493" spans="1:36" x14ac:dyDescent="0.25">
      <c r="A493" s="364" t="s">
        <v>1921</v>
      </c>
      <c r="B493" s="349" t="s">
        <v>1740</v>
      </c>
      <c r="C493" s="349" t="s">
        <v>1740</v>
      </c>
      <c r="D493" s="349" t="s">
        <v>1740</v>
      </c>
      <c r="E493" s="349" t="s">
        <v>1740</v>
      </c>
      <c r="F493" s="349" t="s">
        <v>1740</v>
      </c>
      <c r="G493" s="349" t="s">
        <v>1740</v>
      </c>
      <c r="H493" s="349" t="s">
        <v>1740</v>
      </c>
      <c r="I493" s="349" t="s">
        <v>1740</v>
      </c>
      <c r="J493" s="349" t="s">
        <v>1740</v>
      </c>
      <c r="K493" s="349" t="s">
        <v>1740</v>
      </c>
      <c r="L493" s="349" t="s">
        <v>1740</v>
      </c>
      <c r="M493" s="349" t="s">
        <v>1740</v>
      </c>
      <c r="N493" s="349" t="s">
        <v>1740</v>
      </c>
      <c r="O493" s="349" t="s">
        <v>1740</v>
      </c>
      <c r="P493" s="349" t="s">
        <v>1740</v>
      </c>
      <c r="Q493" s="349" t="s">
        <v>1740</v>
      </c>
      <c r="R493" s="349" t="s">
        <v>1740</v>
      </c>
      <c r="S493" s="349" t="s">
        <v>1740</v>
      </c>
      <c r="T493" s="349" t="s">
        <v>1740</v>
      </c>
      <c r="U493" s="349" t="s">
        <v>1740</v>
      </c>
      <c r="V493" s="322" t="s">
        <v>1744</v>
      </c>
      <c r="W493" s="349" t="s">
        <v>1740</v>
      </c>
      <c r="X493" s="349" t="s">
        <v>1740</v>
      </c>
      <c r="Y493" s="349" t="s">
        <v>1740</v>
      </c>
      <c r="Z493" s="349" t="s">
        <v>1740</v>
      </c>
      <c r="AA493" s="349" t="s">
        <v>1740</v>
      </c>
      <c r="AB493" s="349" t="s">
        <v>1740</v>
      </c>
      <c r="AC493" s="349" t="s">
        <v>1740</v>
      </c>
      <c r="AD493" s="349" t="s">
        <v>1740</v>
      </c>
      <c r="AE493" s="349" t="s">
        <v>1740</v>
      </c>
      <c r="AF493" s="349" t="s">
        <v>1740</v>
      </c>
      <c r="AG493" s="322" t="s">
        <v>1744</v>
      </c>
      <c r="AH493" s="349" t="s">
        <v>1718</v>
      </c>
      <c r="AI493" s="349" t="s">
        <v>1740</v>
      </c>
      <c r="AJ493" s="349" t="s">
        <v>1740</v>
      </c>
    </row>
    <row r="494" spans="1:36" x14ac:dyDescent="0.25">
      <c r="A494" s="366" t="s">
        <v>1922</v>
      </c>
      <c r="B494" s="349" t="s">
        <v>1740</v>
      </c>
      <c r="C494" s="349" t="s">
        <v>1740</v>
      </c>
      <c r="D494" s="349" t="s">
        <v>1740</v>
      </c>
      <c r="E494" s="349" t="s">
        <v>1740</v>
      </c>
      <c r="F494" s="349" t="s">
        <v>1740</v>
      </c>
      <c r="G494" s="349" t="s">
        <v>1740</v>
      </c>
      <c r="H494" s="349" t="s">
        <v>1740</v>
      </c>
      <c r="I494" s="349" t="s">
        <v>1740</v>
      </c>
      <c r="J494" s="349" t="s">
        <v>1740</v>
      </c>
      <c r="K494" s="349" t="s">
        <v>1740</v>
      </c>
      <c r="L494" s="349" t="s">
        <v>1740</v>
      </c>
      <c r="M494" s="349" t="s">
        <v>1740</v>
      </c>
      <c r="N494" s="349" t="s">
        <v>1740</v>
      </c>
      <c r="O494" s="349" t="s">
        <v>1740</v>
      </c>
      <c r="P494" s="349" t="s">
        <v>1740</v>
      </c>
      <c r="Q494" s="349" t="s">
        <v>1740</v>
      </c>
      <c r="R494" s="349" t="s">
        <v>1740</v>
      </c>
      <c r="S494" s="349" t="s">
        <v>1740</v>
      </c>
      <c r="T494" s="349" t="s">
        <v>1740</v>
      </c>
      <c r="U494" s="349" t="s">
        <v>1740</v>
      </c>
      <c r="V494" s="322" t="s">
        <v>1744</v>
      </c>
      <c r="W494" s="349" t="s">
        <v>1740</v>
      </c>
      <c r="X494" s="349" t="s">
        <v>1740</v>
      </c>
      <c r="Y494" s="349" t="s">
        <v>1740</v>
      </c>
      <c r="Z494" s="349" t="s">
        <v>1740</v>
      </c>
      <c r="AA494" s="349" t="s">
        <v>1740</v>
      </c>
      <c r="AB494" s="349" t="s">
        <v>1740</v>
      </c>
      <c r="AC494" s="349" t="s">
        <v>1740</v>
      </c>
      <c r="AD494" s="349" t="s">
        <v>1740</v>
      </c>
      <c r="AE494" s="349" t="s">
        <v>1740</v>
      </c>
      <c r="AF494" s="349" t="s">
        <v>1740</v>
      </c>
      <c r="AG494" s="322" t="s">
        <v>1744</v>
      </c>
      <c r="AH494" s="349">
        <v>7230.4559117999988</v>
      </c>
      <c r="AI494" s="349" t="s">
        <v>1740</v>
      </c>
      <c r="AJ494" s="349" t="s">
        <v>1740</v>
      </c>
    </row>
    <row r="495" spans="1:36" x14ac:dyDescent="0.25">
      <c r="A495" s="356" t="s">
        <v>1923</v>
      </c>
      <c r="B495" s="349" t="s">
        <v>1740</v>
      </c>
      <c r="C495" s="349" t="s">
        <v>1740</v>
      </c>
      <c r="D495" s="349" t="s">
        <v>1740</v>
      </c>
      <c r="E495" s="349" t="s">
        <v>1740</v>
      </c>
      <c r="F495" s="349" t="s">
        <v>1740</v>
      </c>
      <c r="G495" s="349" t="s">
        <v>1740</v>
      </c>
      <c r="H495" s="349" t="s">
        <v>1740</v>
      </c>
      <c r="I495" s="349" t="s">
        <v>1740</v>
      </c>
      <c r="J495" s="349" t="s">
        <v>1740</v>
      </c>
      <c r="K495" s="349" t="s">
        <v>1740</v>
      </c>
      <c r="L495" s="349" t="s">
        <v>1740</v>
      </c>
      <c r="M495" s="349" t="s">
        <v>1740</v>
      </c>
      <c r="N495" s="349" t="s">
        <v>1740</v>
      </c>
      <c r="O495" s="349" t="s">
        <v>1740</v>
      </c>
      <c r="P495" s="349" t="s">
        <v>1740</v>
      </c>
      <c r="Q495" s="349" t="s">
        <v>1740</v>
      </c>
      <c r="R495" s="349" t="s">
        <v>1740</v>
      </c>
      <c r="S495" s="349" t="s">
        <v>1740</v>
      </c>
      <c r="T495" s="349" t="s">
        <v>1740</v>
      </c>
      <c r="U495" s="349" t="s">
        <v>1740</v>
      </c>
      <c r="V495" s="322" t="s">
        <v>1744</v>
      </c>
      <c r="W495" s="349">
        <v>0.31825058820208002</v>
      </c>
      <c r="X495" s="349" t="s">
        <v>1740</v>
      </c>
      <c r="Y495" s="349" t="s">
        <v>1740</v>
      </c>
      <c r="Z495" s="349" t="s">
        <v>1740</v>
      </c>
      <c r="AA495" s="349" t="s">
        <v>1740</v>
      </c>
      <c r="AB495" s="349" t="s">
        <v>1740</v>
      </c>
      <c r="AC495" s="349" t="s">
        <v>1740</v>
      </c>
      <c r="AD495" s="349" t="s">
        <v>1740</v>
      </c>
      <c r="AE495" s="349" t="s">
        <v>1740</v>
      </c>
      <c r="AF495" s="349" t="s">
        <v>1740</v>
      </c>
      <c r="AG495" s="322" t="s">
        <v>1744</v>
      </c>
      <c r="AH495" s="349" t="s">
        <v>1740</v>
      </c>
      <c r="AI495" s="349">
        <v>366.18901378629999</v>
      </c>
      <c r="AJ495" s="349" t="s">
        <v>1740</v>
      </c>
    </row>
    <row r="496" spans="1:36" x14ac:dyDescent="0.25">
      <c r="A496" s="364" t="s">
        <v>1924</v>
      </c>
      <c r="B496" s="349" t="s">
        <v>1740</v>
      </c>
      <c r="C496" s="349" t="s">
        <v>1740</v>
      </c>
      <c r="D496" s="349" t="s">
        <v>1740</v>
      </c>
      <c r="E496" s="349" t="s">
        <v>1740</v>
      </c>
      <c r="F496" s="349" t="s">
        <v>1740</v>
      </c>
      <c r="G496" s="349" t="s">
        <v>1740</v>
      </c>
      <c r="H496" s="349" t="s">
        <v>1740</v>
      </c>
      <c r="I496" s="349" t="s">
        <v>1740</v>
      </c>
      <c r="J496" s="349" t="s">
        <v>1740</v>
      </c>
      <c r="K496" s="349" t="s">
        <v>1740</v>
      </c>
      <c r="L496" s="349" t="s">
        <v>1740</v>
      </c>
      <c r="M496" s="349" t="s">
        <v>1740</v>
      </c>
      <c r="N496" s="349" t="s">
        <v>1740</v>
      </c>
      <c r="O496" s="349" t="s">
        <v>1740</v>
      </c>
      <c r="P496" s="349" t="s">
        <v>1740</v>
      </c>
      <c r="Q496" s="349" t="s">
        <v>1740</v>
      </c>
      <c r="R496" s="349" t="s">
        <v>1740</v>
      </c>
      <c r="S496" s="349" t="s">
        <v>1740</v>
      </c>
      <c r="T496" s="349" t="s">
        <v>1740</v>
      </c>
      <c r="U496" s="349" t="s">
        <v>1740</v>
      </c>
      <c r="V496" s="322" t="s">
        <v>1744</v>
      </c>
      <c r="W496" s="349">
        <v>0.31825058820208002</v>
      </c>
      <c r="X496" s="349" t="s">
        <v>1740</v>
      </c>
      <c r="Y496" s="349" t="s">
        <v>1740</v>
      </c>
      <c r="Z496" s="349" t="s">
        <v>1740</v>
      </c>
      <c r="AA496" s="349" t="s">
        <v>1740</v>
      </c>
      <c r="AB496" s="349" t="s">
        <v>1740</v>
      </c>
      <c r="AC496" s="349" t="s">
        <v>1740</v>
      </c>
      <c r="AD496" s="349" t="s">
        <v>1740</v>
      </c>
      <c r="AE496" s="349" t="s">
        <v>1740</v>
      </c>
      <c r="AF496" s="349" t="s">
        <v>1740</v>
      </c>
      <c r="AG496" s="322" t="s">
        <v>1744</v>
      </c>
      <c r="AH496" s="349" t="s">
        <v>1740</v>
      </c>
      <c r="AI496" s="349">
        <v>366.18901378630005</v>
      </c>
      <c r="AJ496" s="349" t="s">
        <v>1740</v>
      </c>
    </row>
    <row r="497" spans="1:36" x14ac:dyDescent="0.25">
      <c r="A497" s="364" t="s">
        <v>1981</v>
      </c>
      <c r="B497" s="322" t="s">
        <v>1744</v>
      </c>
      <c r="C497" s="322" t="s">
        <v>1744</v>
      </c>
      <c r="D497" s="322" t="s">
        <v>1744</v>
      </c>
      <c r="E497" s="322" t="s">
        <v>1744</v>
      </c>
      <c r="F497" s="322" t="s">
        <v>1744</v>
      </c>
      <c r="G497" s="322" t="s">
        <v>1744</v>
      </c>
      <c r="H497" s="322" t="s">
        <v>1744</v>
      </c>
      <c r="I497" s="322" t="s">
        <v>1744</v>
      </c>
      <c r="J497" s="322" t="s">
        <v>1744</v>
      </c>
      <c r="K497" s="322" t="s">
        <v>1744</v>
      </c>
      <c r="L497" s="322" t="s">
        <v>1744</v>
      </c>
      <c r="M497" s="322" t="s">
        <v>1744</v>
      </c>
      <c r="N497" s="322" t="s">
        <v>1744</v>
      </c>
      <c r="O497" s="322" t="s">
        <v>1744</v>
      </c>
      <c r="P497" s="322" t="s">
        <v>1744</v>
      </c>
      <c r="Q497" s="322" t="s">
        <v>1744</v>
      </c>
      <c r="R497" s="322" t="s">
        <v>1744</v>
      </c>
      <c r="S497" s="322" t="s">
        <v>1744</v>
      </c>
      <c r="T497" s="322" t="s">
        <v>1744</v>
      </c>
      <c r="U497" s="322" t="s">
        <v>1744</v>
      </c>
      <c r="V497" s="322" t="s">
        <v>1744</v>
      </c>
      <c r="W497" s="349" t="s">
        <v>1740</v>
      </c>
      <c r="X497" s="349" t="s">
        <v>1740</v>
      </c>
      <c r="Y497" s="349" t="s">
        <v>1740</v>
      </c>
      <c r="Z497" s="349" t="s">
        <v>1740</v>
      </c>
      <c r="AA497" s="349" t="s">
        <v>1740</v>
      </c>
      <c r="AB497" s="349" t="s">
        <v>1740</v>
      </c>
      <c r="AC497" s="349" t="s">
        <v>1740</v>
      </c>
      <c r="AD497" s="349" t="s">
        <v>1740</v>
      </c>
      <c r="AE497" s="349" t="s">
        <v>1740</v>
      </c>
      <c r="AF497" s="349" t="s">
        <v>1740</v>
      </c>
      <c r="AG497" s="322" t="s">
        <v>1744</v>
      </c>
      <c r="AH497" s="322" t="s">
        <v>1744</v>
      </c>
      <c r="AI497" s="349" t="s">
        <v>1760</v>
      </c>
      <c r="AJ497" s="322" t="s">
        <v>1744</v>
      </c>
    </row>
    <row r="498" spans="1:36" x14ac:dyDescent="0.25">
      <c r="A498" s="364" t="s">
        <v>1927</v>
      </c>
      <c r="B498" s="349" t="s">
        <v>1740</v>
      </c>
      <c r="C498" s="349" t="s">
        <v>1740</v>
      </c>
      <c r="D498" s="349" t="s">
        <v>1740</v>
      </c>
      <c r="E498" s="349" t="s">
        <v>1740</v>
      </c>
      <c r="F498" s="349" t="s">
        <v>1740</v>
      </c>
      <c r="G498" s="349" t="s">
        <v>1740</v>
      </c>
      <c r="H498" s="349" t="s">
        <v>1740</v>
      </c>
      <c r="I498" s="349" t="s">
        <v>1740</v>
      </c>
      <c r="J498" s="349" t="s">
        <v>1740</v>
      </c>
      <c r="K498" s="349" t="s">
        <v>1740</v>
      </c>
      <c r="L498" s="349" t="s">
        <v>1740</v>
      </c>
      <c r="M498" s="349" t="s">
        <v>1740</v>
      </c>
      <c r="N498" s="349" t="s">
        <v>1740</v>
      </c>
      <c r="O498" s="349" t="s">
        <v>1740</v>
      </c>
      <c r="P498" s="349" t="s">
        <v>1740</v>
      </c>
      <c r="Q498" s="349" t="s">
        <v>1740</v>
      </c>
      <c r="R498" s="349" t="s">
        <v>1740</v>
      </c>
      <c r="S498" s="349" t="s">
        <v>1740</v>
      </c>
      <c r="T498" s="349" t="s">
        <v>1740</v>
      </c>
      <c r="U498" s="349" t="s">
        <v>1740</v>
      </c>
      <c r="V498" s="322" t="s">
        <v>1744</v>
      </c>
      <c r="W498" s="349" t="s">
        <v>1740</v>
      </c>
      <c r="X498" s="349" t="s">
        <v>1740</v>
      </c>
      <c r="Y498" s="349" t="s">
        <v>1740</v>
      </c>
      <c r="Z498" s="349" t="s">
        <v>1740</v>
      </c>
      <c r="AA498" s="349" t="s">
        <v>1740</v>
      </c>
      <c r="AB498" s="349" t="s">
        <v>1740</v>
      </c>
      <c r="AC498" s="349" t="s">
        <v>1740</v>
      </c>
      <c r="AD498" s="349" t="s">
        <v>1740</v>
      </c>
      <c r="AE498" s="349" t="s">
        <v>1740</v>
      </c>
      <c r="AF498" s="349" t="s">
        <v>1740</v>
      </c>
      <c r="AG498" s="322" t="s">
        <v>1744</v>
      </c>
      <c r="AH498" s="349" t="s">
        <v>1740</v>
      </c>
      <c r="AI498" s="349" t="s">
        <v>1740</v>
      </c>
      <c r="AJ498" s="349" t="s">
        <v>1740</v>
      </c>
    </row>
    <row r="499" spans="1:36" x14ac:dyDescent="0.25">
      <c r="A499" s="229" t="s">
        <v>1982</v>
      </c>
      <c r="B499" s="349" t="s">
        <v>1754</v>
      </c>
      <c r="C499" s="349" t="s">
        <v>1740</v>
      </c>
      <c r="D499" s="349" t="s">
        <v>1740</v>
      </c>
      <c r="E499" s="349" t="s">
        <v>1740</v>
      </c>
      <c r="F499" s="349" t="s">
        <v>1740</v>
      </c>
      <c r="G499" s="349" t="s">
        <v>1740</v>
      </c>
      <c r="H499" s="349" t="s">
        <v>1740</v>
      </c>
      <c r="I499" s="349" t="s">
        <v>1740</v>
      </c>
      <c r="J499" s="349" t="s">
        <v>1740</v>
      </c>
      <c r="K499" s="349" t="s">
        <v>1740</v>
      </c>
      <c r="L499" s="349" t="s">
        <v>1740</v>
      </c>
      <c r="M499" s="349" t="s">
        <v>1740</v>
      </c>
      <c r="N499" s="349" t="s">
        <v>1740</v>
      </c>
      <c r="O499" s="349" t="s">
        <v>1740</v>
      </c>
      <c r="P499" s="349" t="s">
        <v>1740</v>
      </c>
      <c r="Q499" s="349" t="s">
        <v>1740</v>
      </c>
      <c r="R499" s="349" t="s">
        <v>1740</v>
      </c>
      <c r="S499" s="349" t="s">
        <v>1740</v>
      </c>
      <c r="T499" s="349" t="s">
        <v>1740</v>
      </c>
      <c r="U499" s="349" t="s">
        <v>1740</v>
      </c>
      <c r="V499" s="322" t="s">
        <v>1744</v>
      </c>
      <c r="W499" s="349" t="s">
        <v>1754</v>
      </c>
      <c r="X499" s="349" t="s">
        <v>1754</v>
      </c>
      <c r="Y499" s="349" t="s">
        <v>1754</v>
      </c>
      <c r="Z499" s="349" t="s">
        <v>1740</v>
      </c>
      <c r="AA499" s="349" t="s">
        <v>1754</v>
      </c>
      <c r="AB499" s="349" t="s">
        <v>1740</v>
      </c>
      <c r="AC499" s="349" t="s">
        <v>1740</v>
      </c>
      <c r="AD499" s="349" t="s">
        <v>1740</v>
      </c>
      <c r="AE499" s="349" t="s">
        <v>1740</v>
      </c>
      <c r="AF499" s="349" t="s">
        <v>1740</v>
      </c>
      <c r="AG499" s="322" t="s">
        <v>1744</v>
      </c>
      <c r="AH499" s="349" t="s">
        <v>1740</v>
      </c>
      <c r="AI499" s="349" t="s">
        <v>1754</v>
      </c>
      <c r="AJ499" s="349" t="s">
        <v>1754</v>
      </c>
    </row>
    <row r="500" spans="1:36" x14ac:dyDescent="0.25">
      <c r="A500" s="368" t="s">
        <v>1983</v>
      </c>
      <c r="B500" s="349" t="s">
        <v>1754</v>
      </c>
      <c r="C500" s="349" t="s">
        <v>1740</v>
      </c>
      <c r="D500" s="349" t="s">
        <v>1740</v>
      </c>
      <c r="E500" s="349" t="s">
        <v>1740</v>
      </c>
      <c r="F500" s="349" t="s">
        <v>1740</v>
      </c>
      <c r="G500" s="349" t="s">
        <v>1740</v>
      </c>
      <c r="H500" s="349" t="s">
        <v>1740</v>
      </c>
      <c r="I500" s="349" t="s">
        <v>1740</v>
      </c>
      <c r="J500" s="349" t="s">
        <v>1740</v>
      </c>
      <c r="K500" s="349" t="s">
        <v>1740</v>
      </c>
      <c r="L500" s="349" t="s">
        <v>1740</v>
      </c>
      <c r="M500" s="349" t="s">
        <v>1740</v>
      </c>
      <c r="N500" s="349" t="s">
        <v>1740</v>
      </c>
      <c r="O500" s="349" t="s">
        <v>1740</v>
      </c>
      <c r="P500" s="349" t="s">
        <v>1740</v>
      </c>
      <c r="Q500" s="349" t="s">
        <v>1740</v>
      </c>
      <c r="R500" s="349" t="s">
        <v>1740</v>
      </c>
      <c r="S500" s="349" t="s">
        <v>1740</v>
      </c>
      <c r="T500" s="349" t="s">
        <v>1740</v>
      </c>
      <c r="U500" s="349" t="s">
        <v>1740</v>
      </c>
      <c r="V500" s="322" t="s">
        <v>1744</v>
      </c>
      <c r="W500" s="349" t="s">
        <v>1754</v>
      </c>
      <c r="X500" s="349" t="s">
        <v>1754</v>
      </c>
      <c r="Y500" s="349" t="s">
        <v>1754</v>
      </c>
      <c r="Z500" s="349" t="s">
        <v>1740</v>
      </c>
      <c r="AA500" s="349" t="s">
        <v>1754</v>
      </c>
      <c r="AB500" s="349" t="s">
        <v>1740</v>
      </c>
      <c r="AC500" s="349" t="s">
        <v>1740</v>
      </c>
      <c r="AD500" s="349" t="s">
        <v>1740</v>
      </c>
      <c r="AE500" s="349" t="s">
        <v>1740</v>
      </c>
      <c r="AF500" s="349" t="s">
        <v>1740</v>
      </c>
      <c r="AG500" s="322" t="s">
        <v>1744</v>
      </c>
      <c r="AH500" s="349" t="s">
        <v>1740</v>
      </c>
      <c r="AI500" s="349" t="s">
        <v>1754</v>
      </c>
      <c r="AJ500" s="349" t="s">
        <v>1754</v>
      </c>
    </row>
    <row r="501" spans="1:36" ht="15.75" customHeight="1" thickBot="1" x14ac:dyDescent="0.3">
      <c r="A501" s="230" t="s">
        <v>1984</v>
      </c>
      <c r="B501" s="430" t="s">
        <v>1966</v>
      </c>
      <c r="C501" s="432"/>
      <c r="D501" s="432"/>
      <c r="E501" s="432"/>
      <c r="F501" s="432"/>
      <c r="G501" s="432"/>
      <c r="H501" s="432"/>
      <c r="I501" s="432"/>
      <c r="J501" s="432"/>
      <c r="K501" s="432"/>
      <c r="L501" s="432"/>
      <c r="M501" s="432"/>
      <c r="N501" s="432"/>
      <c r="O501" s="432"/>
      <c r="P501" s="432"/>
      <c r="Q501" s="432"/>
      <c r="R501" s="432"/>
      <c r="S501" s="432"/>
      <c r="T501" s="432"/>
      <c r="U501" s="432"/>
      <c r="V501" s="432"/>
      <c r="W501" s="432"/>
      <c r="X501" s="432"/>
      <c r="Y501" s="432"/>
      <c r="Z501" s="432"/>
      <c r="AA501" s="432"/>
      <c r="AB501" s="432"/>
      <c r="AC501" s="432"/>
      <c r="AD501" s="432"/>
      <c r="AE501" s="432"/>
      <c r="AF501" s="432"/>
      <c r="AG501" s="432"/>
      <c r="AH501" s="432"/>
      <c r="AI501" s="432"/>
      <c r="AJ501" s="433"/>
    </row>
    <row r="502" spans="1:36" ht="15.75" thickTop="1" x14ac:dyDescent="0.25">
      <c r="A502" s="228" t="s">
        <v>1985</v>
      </c>
      <c r="B502" s="349">
        <v>20255.88328182527</v>
      </c>
      <c r="C502" s="349">
        <v>268.79848497951895</v>
      </c>
      <c r="D502" s="349">
        <v>0.18223611604834999</v>
      </c>
      <c r="E502" s="349" t="s">
        <v>1968</v>
      </c>
      <c r="F502" s="349">
        <v>9031.5481900000013</v>
      </c>
      <c r="G502" s="349" t="s">
        <v>1969</v>
      </c>
      <c r="H502" s="349">
        <v>80121.705387429378</v>
      </c>
      <c r="I502" s="349" t="s">
        <v>1969</v>
      </c>
      <c r="J502" s="349">
        <v>9356.369772</v>
      </c>
      <c r="K502" s="349" t="s">
        <v>1969</v>
      </c>
      <c r="L502" s="349" t="s">
        <v>1968</v>
      </c>
      <c r="M502" s="349" t="s">
        <v>1969</v>
      </c>
      <c r="N502" s="349" t="s">
        <v>1969</v>
      </c>
      <c r="O502" s="349" t="s">
        <v>1969</v>
      </c>
      <c r="P502" s="349" t="s">
        <v>1969</v>
      </c>
      <c r="Q502" s="349">
        <v>1154.9313</v>
      </c>
      <c r="R502" s="349" t="s">
        <v>1969</v>
      </c>
      <c r="S502" s="349" t="s">
        <v>1968</v>
      </c>
      <c r="T502" s="349" t="s">
        <v>1968</v>
      </c>
      <c r="U502" s="349">
        <v>1.6984600970478201</v>
      </c>
      <c r="V502" s="322" t="s">
        <v>1744</v>
      </c>
      <c r="W502" s="349">
        <v>3991.1111453887138</v>
      </c>
      <c r="X502" s="349">
        <v>2523.6563378072069</v>
      </c>
      <c r="Y502" s="349">
        <v>79.714328892219598</v>
      </c>
      <c r="Z502" s="349" t="s">
        <v>1969</v>
      </c>
      <c r="AA502" s="349">
        <v>118.23495360473002</v>
      </c>
      <c r="AB502" s="349" t="s">
        <v>1969</v>
      </c>
      <c r="AC502" s="349" t="s">
        <v>1968</v>
      </c>
      <c r="AD502" s="349" t="s">
        <v>1969</v>
      </c>
      <c r="AE502" s="349" t="s">
        <v>1969</v>
      </c>
      <c r="AF502" s="349">
        <v>3.5894286775586801</v>
      </c>
      <c r="AG502" s="322" t="s">
        <v>1744</v>
      </c>
      <c r="AH502" s="349">
        <v>7230.4559117999988</v>
      </c>
      <c r="AI502" s="349">
        <v>11803.800907153873</v>
      </c>
      <c r="AJ502" s="349">
        <v>490.71858044203998</v>
      </c>
    </row>
    <row r="503" spans="1:36" x14ac:dyDescent="0.25">
      <c r="A503" s="369" t="s">
        <v>1986</v>
      </c>
      <c r="B503" s="349">
        <v>20040.325102040817</v>
      </c>
      <c r="C503" s="349" t="s">
        <v>1740</v>
      </c>
      <c r="D503" s="349" t="s">
        <v>1740</v>
      </c>
      <c r="E503" s="349" t="s">
        <v>1740</v>
      </c>
      <c r="F503" s="349" t="s">
        <v>1740</v>
      </c>
      <c r="G503" s="349" t="s">
        <v>1740</v>
      </c>
      <c r="H503" s="349" t="s">
        <v>1740</v>
      </c>
      <c r="I503" s="349" t="s">
        <v>1740</v>
      </c>
      <c r="J503" s="349" t="s">
        <v>1740</v>
      </c>
      <c r="K503" s="349" t="s">
        <v>1740</v>
      </c>
      <c r="L503" s="349" t="s">
        <v>1740</v>
      </c>
      <c r="M503" s="349" t="s">
        <v>1740</v>
      </c>
      <c r="N503" s="349" t="s">
        <v>1740</v>
      </c>
      <c r="O503" s="349" t="s">
        <v>1740</v>
      </c>
      <c r="P503" s="349" t="s">
        <v>1740</v>
      </c>
      <c r="Q503" s="349" t="s">
        <v>1740</v>
      </c>
      <c r="R503" s="349" t="s">
        <v>1740</v>
      </c>
      <c r="S503" s="349" t="s">
        <v>1740</v>
      </c>
      <c r="T503" s="349" t="s">
        <v>1740</v>
      </c>
      <c r="U503" s="349" t="s">
        <v>1740</v>
      </c>
      <c r="V503" s="322" t="s">
        <v>1744</v>
      </c>
      <c r="W503" s="349" t="s">
        <v>1740</v>
      </c>
      <c r="X503" s="349" t="s">
        <v>1740</v>
      </c>
      <c r="Y503" s="349" t="s">
        <v>1740</v>
      </c>
      <c r="Z503" s="349" t="s">
        <v>1740</v>
      </c>
      <c r="AA503" s="349" t="s">
        <v>1740</v>
      </c>
      <c r="AB503" s="349" t="s">
        <v>1740</v>
      </c>
      <c r="AC503" s="349" t="s">
        <v>1740</v>
      </c>
      <c r="AD503" s="349" t="s">
        <v>1740</v>
      </c>
      <c r="AE503" s="349" t="s">
        <v>1740</v>
      </c>
      <c r="AF503" s="349" t="s">
        <v>1740</v>
      </c>
      <c r="AG503" s="322" t="s">
        <v>1744</v>
      </c>
      <c r="AH503" s="349" t="s">
        <v>1740</v>
      </c>
      <c r="AI503" s="349" t="s">
        <v>1740</v>
      </c>
      <c r="AJ503" s="349" t="s">
        <v>1740</v>
      </c>
    </row>
    <row r="504" spans="1:36" x14ac:dyDescent="0.25">
      <c r="A504" s="370" t="s">
        <v>1987</v>
      </c>
      <c r="B504" s="349" t="s">
        <v>1740</v>
      </c>
      <c r="C504" s="349" t="s">
        <v>1740</v>
      </c>
      <c r="D504" s="349" t="s">
        <v>1740</v>
      </c>
      <c r="E504" s="349" t="s">
        <v>1740</v>
      </c>
      <c r="F504" s="349" t="s">
        <v>1740</v>
      </c>
      <c r="G504" s="349" t="s">
        <v>1740</v>
      </c>
      <c r="H504" s="349" t="s">
        <v>1762</v>
      </c>
      <c r="I504" s="349" t="s">
        <v>1740</v>
      </c>
      <c r="J504" s="349" t="s">
        <v>1740</v>
      </c>
      <c r="K504" s="349" t="s">
        <v>1740</v>
      </c>
      <c r="L504" s="349" t="s">
        <v>1740</v>
      </c>
      <c r="M504" s="349" t="s">
        <v>1740</v>
      </c>
      <c r="N504" s="349" t="s">
        <v>1740</v>
      </c>
      <c r="O504" s="349" t="s">
        <v>1740</v>
      </c>
      <c r="P504" s="349" t="s">
        <v>1740</v>
      </c>
      <c r="Q504" s="349" t="s">
        <v>1740</v>
      </c>
      <c r="R504" s="349" t="s">
        <v>1740</v>
      </c>
      <c r="S504" s="349" t="s">
        <v>1740</v>
      </c>
      <c r="T504" s="349" t="s">
        <v>1740</v>
      </c>
      <c r="U504" s="349" t="s">
        <v>1740</v>
      </c>
      <c r="V504" s="322" t="s">
        <v>1744</v>
      </c>
      <c r="W504" s="349">
        <v>2889.5115971792543</v>
      </c>
      <c r="X504" s="349">
        <v>550.24258844079532</v>
      </c>
      <c r="Y504" s="349" t="s">
        <v>1740</v>
      </c>
      <c r="Z504" s="349" t="s">
        <v>1740</v>
      </c>
      <c r="AA504" s="349" t="s">
        <v>1740</v>
      </c>
      <c r="AB504" s="349" t="s">
        <v>1740</v>
      </c>
      <c r="AC504" s="349" t="s">
        <v>1740</v>
      </c>
      <c r="AD504" s="349" t="s">
        <v>1740</v>
      </c>
      <c r="AE504" s="349" t="s">
        <v>1740</v>
      </c>
      <c r="AF504" s="349" t="s">
        <v>1740</v>
      </c>
      <c r="AG504" s="322" t="s">
        <v>1744</v>
      </c>
      <c r="AH504" s="349" t="s">
        <v>1740</v>
      </c>
      <c r="AI504" s="349">
        <v>2745.5373405254281</v>
      </c>
      <c r="AJ504" s="349" t="s">
        <v>1740</v>
      </c>
    </row>
    <row r="505" spans="1:36" x14ac:dyDescent="0.25">
      <c r="A505" s="371" t="s">
        <v>1988</v>
      </c>
      <c r="B505" s="349">
        <v>202.53417978445603</v>
      </c>
      <c r="C505" s="349">
        <v>0.60795747951898005</v>
      </c>
      <c r="D505" s="349">
        <v>0.18223611604834999</v>
      </c>
      <c r="E505" s="349" t="s">
        <v>1979</v>
      </c>
      <c r="F505" s="349" t="s">
        <v>1979</v>
      </c>
      <c r="G505" s="349" t="s">
        <v>1847</v>
      </c>
      <c r="H505" s="349">
        <v>1.359442937847E-2</v>
      </c>
      <c r="I505" s="349" t="s">
        <v>1847</v>
      </c>
      <c r="J505" s="349" t="s">
        <v>1979</v>
      </c>
      <c r="K505" s="349" t="s">
        <v>1847</v>
      </c>
      <c r="L505" s="349" t="s">
        <v>1979</v>
      </c>
      <c r="M505" s="349" t="s">
        <v>1847</v>
      </c>
      <c r="N505" s="349" t="s">
        <v>1847</v>
      </c>
      <c r="O505" s="349" t="s">
        <v>1847</v>
      </c>
      <c r="P505" s="349" t="s">
        <v>1847</v>
      </c>
      <c r="Q505" s="349" t="s">
        <v>1979</v>
      </c>
      <c r="R505" s="349" t="s">
        <v>1847</v>
      </c>
      <c r="S505" s="349" t="s">
        <v>1979</v>
      </c>
      <c r="T505" s="349" t="s">
        <v>1979</v>
      </c>
      <c r="U505" s="349">
        <v>1.6984600970478201</v>
      </c>
      <c r="V505" s="322" t="s">
        <v>1744</v>
      </c>
      <c r="W505" s="349">
        <v>1083.5867883626456</v>
      </c>
      <c r="X505" s="349">
        <v>1973.4137493664118</v>
      </c>
      <c r="Y505" s="349">
        <v>79.714328892219598</v>
      </c>
      <c r="Z505" s="349" t="s">
        <v>1847</v>
      </c>
      <c r="AA505" s="349">
        <v>118.23495360473002</v>
      </c>
      <c r="AB505" s="349" t="s">
        <v>1847</v>
      </c>
      <c r="AC505" s="349" t="s">
        <v>1979</v>
      </c>
      <c r="AD505" s="349" t="s">
        <v>1847</v>
      </c>
      <c r="AE505" s="349" t="s">
        <v>1847</v>
      </c>
      <c r="AF505" s="349">
        <v>3.5894286775586801</v>
      </c>
      <c r="AG505" s="322" t="s">
        <v>1744</v>
      </c>
      <c r="AH505" s="349" t="s">
        <v>1847</v>
      </c>
      <c r="AI505" s="349">
        <v>709.15405230078557</v>
      </c>
      <c r="AJ505" s="349">
        <v>490.71858044210865</v>
      </c>
    </row>
    <row r="506" spans="1:36" x14ac:dyDescent="0.25">
      <c r="A506" s="372" t="s">
        <v>1989</v>
      </c>
      <c r="B506" s="349">
        <v>13.023999999999999</v>
      </c>
      <c r="C506" s="349">
        <v>268.19052749999997</v>
      </c>
      <c r="D506" s="349" t="s">
        <v>1740</v>
      </c>
      <c r="E506" s="349" t="s">
        <v>1740</v>
      </c>
      <c r="F506" s="349">
        <v>9031.5481900000013</v>
      </c>
      <c r="G506" s="349" t="s">
        <v>1740</v>
      </c>
      <c r="H506" s="349">
        <v>80121.691793000005</v>
      </c>
      <c r="I506" s="349" t="s">
        <v>1740</v>
      </c>
      <c r="J506" s="349">
        <v>9356.369772</v>
      </c>
      <c r="K506" s="349" t="s">
        <v>1740</v>
      </c>
      <c r="L506" s="349" t="s">
        <v>1740</v>
      </c>
      <c r="M506" s="349" t="s">
        <v>1740</v>
      </c>
      <c r="N506" s="349" t="s">
        <v>1740</v>
      </c>
      <c r="O506" s="349" t="s">
        <v>1740</v>
      </c>
      <c r="P506" s="349" t="s">
        <v>1740</v>
      </c>
      <c r="Q506" s="349">
        <v>1154.9313</v>
      </c>
      <c r="R506" s="349" t="s">
        <v>1740</v>
      </c>
      <c r="S506" s="349" t="s">
        <v>1740</v>
      </c>
      <c r="T506" s="349" t="s">
        <v>1740</v>
      </c>
      <c r="U506" s="349" t="s">
        <v>1740</v>
      </c>
      <c r="V506" s="322" t="s">
        <v>1744</v>
      </c>
      <c r="W506" s="349">
        <v>15.660888</v>
      </c>
      <c r="X506" s="349" t="s">
        <v>1740</v>
      </c>
      <c r="Y506" s="349" t="s">
        <v>1740</v>
      </c>
      <c r="Z506" s="349" t="s">
        <v>1740</v>
      </c>
      <c r="AA506" s="349" t="s">
        <v>1740</v>
      </c>
      <c r="AB506" s="349" t="s">
        <v>1740</v>
      </c>
      <c r="AC506" s="349" t="s">
        <v>1740</v>
      </c>
      <c r="AD506" s="349" t="s">
        <v>1740</v>
      </c>
      <c r="AE506" s="349" t="s">
        <v>1740</v>
      </c>
      <c r="AF506" s="349" t="s">
        <v>1740</v>
      </c>
      <c r="AG506" s="322" t="s">
        <v>1744</v>
      </c>
      <c r="AH506" s="349">
        <v>7230.4559117999988</v>
      </c>
      <c r="AI506" s="349" t="s">
        <v>1740</v>
      </c>
      <c r="AJ506" s="349" t="s">
        <v>1740</v>
      </c>
    </row>
    <row r="507" spans="1:36" x14ac:dyDescent="0.25">
      <c r="A507" s="371" t="s">
        <v>1990</v>
      </c>
      <c r="B507" s="349" t="s">
        <v>1740</v>
      </c>
      <c r="C507" s="349" t="s">
        <v>1740</v>
      </c>
      <c r="D507" s="349" t="s">
        <v>1740</v>
      </c>
      <c r="E507" s="349" t="s">
        <v>1740</v>
      </c>
      <c r="F507" s="349" t="s">
        <v>1740</v>
      </c>
      <c r="G507" s="349" t="s">
        <v>1740</v>
      </c>
      <c r="H507" s="349" t="s">
        <v>1740</v>
      </c>
      <c r="I507" s="349" t="s">
        <v>1740</v>
      </c>
      <c r="J507" s="349" t="s">
        <v>1740</v>
      </c>
      <c r="K507" s="349" t="s">
        <v>1740</v>
      </c>
      <c r="L507" s="349" t="s">
        <v>1740</v>
      </c>
      <c r="M507" s="349" t="s">
        <v>1740</v>
      </c>
      <c r="N507" s="349" t="s">
        <v>1740</v>
      </c>
      <c r="O507" s="349" t="s">
        <v>1740</v>
      </c>
      <c r="P507" s="349" t="s">
        <v>1740</v>
      </c>
      <c r="Q507" s="349" t="s">
        <v>1740</v>
      </c>
      <c r="R507" s="349" t="s">
        <v>1740</v>
      </c>
      <c r="S507" s="349" t="s">
        <v>1740</v>
      </c>
      <c r="T507" s="349" t="s">
        <v>1740</v>
      </c>
      <c r="U507" s="349" t="s">
        <v>1740</v>
      </c>
      <c r="V507" s="322" t="s">
        <v>1744</v>
      </c>
      <c r="W507" s="349">
        <v>2.3518718468133701</v>
      </c>
      <c r="X507" s="349" t="s">
        <v>1740</v>
      </c>
      <c r="Y507" s="349" t="s">
        <v>1740</v>
      </c>
      <c r="Z507" s="349" t="s">
        <v>1740</v>
      </c>
      <c r="AA507" s="349" t="s">
        <v>1740</v>
      </c>
      <c r="AB507" s="349" t="s">
        <v>1740</v>
      </c>
      <c r="AC507" s="349" t="s">
        <v>1740</v>
      </c>
      <c r="AD507" s="349" t="s">
        <v>1740</v>
      </c>
      <c r="AE507" s="349" t="s">
        <v>1740</v>
      </c>
      <c r="AF507" s="349" t="s">
        <v>1740</v>
      </c>
      <c r="AG507" s="322" t="s">
        <v>1744</v>
      </c>
      <c r="AH507" s="349" t="s">
        <v>1740</v>
      </c>
      <c r="AI507" s="349">
        <v>8349.1095143276398</v>
      </c>
      <c r="AJ507" s="349" t="s">
        <v>1740</v>
      </c>
    </row>
    <row r="508" spans="1:36" x14ac:dyDescent="0.25">
      <c r="A508" s="373" t="s">
        <v>1991</v>
      </c>
      <c r="B508" s="349" t="s">
        <v>1754</v>
      </c>
      <c r="C508" s="349" t="s">
        <v>1740</v>
      </c>
      <c r="D508" s="349" t="s">
        <v>1740</v>
      </c>
      <c r="E508" s="349" t="s">
        <v>1740</v>
      </c>
      <c r="F508" s="349" t="s">
        <v>1740</v>
      </c>
      <c r="G508" s="349" t="s">
        <v>1740</v>
      </c>
      <c r="H508" s="349" t="s">
        <v>1740</v>
      </c>
      <c r="I508" s="349" t="s">
        <v>1740</v>
      </c>
      <c r="J508" s="349" t="s">
        <v>1740</v>
      </c>
      <c r="K508" s="349" t="s">
        <v>1740</v>
      </c>
      <c r="L508" s="349" t="s">
        <v>1740</v>
      </c>
      <c r="M508" s="349" t="s">
        <v>1740</v>
      </c>
      <c r="N508" s="349" t="s">
        <v>1740</v>
      </c>
      <c r="O508" s="349" t="s">
        <v>1740</v>
      </c>
      <c r="P508" s="349" t="s">
        <v>1740</v>
      </c>
      <c r="Q508" s="349" t="s">
        <v>1740</v>
      </c>
      <c r="R508" s="349" t="s">
        <v>1740</v>
      </c>
      <c r="S508" s="349" t="s">
        <v>1740</v>
      </c>
      <c r="T508" s="349" t="s">
        <v>1740</v>
      </c>
      <c r="U508" s="349" t="s">
        <v>1740</v>
      </c>
      <c r="V508" s="322" t="s">
        <v>1744</v>
      </c>
      <c r="W508" s="349" t="s">
        <v>1754</v>
      </c>
      <c r="X508" s="349" t="s">
        <v>1754</v>
      </c>
      <c r="Y508" s="349" t="s">
        <v>1754</v>
      </c>
      <c r="Z508" s="349" t="s">
        <v>1740</v>
      </c>
      <c r="AA508" s="349" t="s">
        <v>1754</v>
      </c>
      <c r="AB508" s="349" t="s">
        <v>1740</v>
      </c>
      <c r="AC508" s="349" t="s">
        <v>1740</v>
      </c>
      <c r="AD508" s="349" t="s">
        <v>1740</v>
      </c>
      <c r="AE508" s="349" t="s">
        <v>1740</v>
      </c>
      <c r="AF508" s="349" t="s">
        <v>1740</v>
      </c>
      <c r="AG508" s="322" t="s">
        <v>1744</v>
      </c>
      <c r="AH508" s="349" t="s">
        <v>1740</v>
      </c>
      <c r="AI508" s="349" t="s">
        <v>1754</v>
      </c>
      <c r="AJ508" s="349" t="s">
        <v>1754</v>
      </c>
    </row>
    <row r="510" spans="1:36" ht="30" x14ac:dyDescent="0.25">
      <c r="A510" s="58" t="s">
        <v>1992</v>
      </c>
      <c r="B510" s="66">
        <f>B472</f>
        <v>1368.6407622854913</v>
      </c>
      <c r="C510" s="66">
        <f t="shared" ref="C510:AJ510" si="9">C472</f>
        <v>398.21997774743551</v>
      </c>
      <c r="D510" s="66">
        <f t="shared" si="9"/>
        <v>1.9808273483516601</v>
      </c>
      <c r="E510" s="66" t="str">
        <f t="shared" si="9"/>
        <v>NO,NE,IE,NA</v>
      </c>
      <c r="F510" s="66">
        <f t="shared" si="9"/>
        <v>2580.4423400000001</v>
      </c>
      <c r="G510" s="66" t="str">
        <f t="shared" si="9"/>
        <v>NO,NE,NA</v>
      </c>
      <c r="H510" s="66">
        <f t="shared" si="9"/>
        <v>56029.164606593971</v>
      </c>
      <c r="I510" s="66" t="str">
        <f t="shared" si="9"/>
        <v>NO,NE,NA</v>
      </c>
      <c r="J510" s="66">
        <f t="shared" si="9"/>
        <v>2093.1475999999998</v>
      </c>
      <c r="K510" s="66" t="str">
        <f t="shared" si="9"/>
        <v>NO,NE,NA</v>
      </c>
      <c r="L510" s="66" t="str">
        <f t="shared" si="9"/>
        <v>NO,NE,IE,NA</v>
      </c>
      <c r="M510" s="66" t="str">
        <f t="shared" si="9"/>
        <v>NO,NE,NA</v>
      </c>
      <c r="N510" s="66" t="str">
        <f t="shared" si="9"/>
        <v>NO,NE,NA</v>
      </c>
      <c r="O510" s="66" t="str">
        <f t="shared" si="9"/>
        <v>NO,NE,NA</v>
      </c>
      <c r="P510" s="66" t="str">
        <f t="shared" si="9"/>
        <v>NO,NE,NA</v>
      </c>
      <c r="Q510" s="66">
        <f t="shared" si="9"/>
        <v>117.73</v>
      </c>
      <c r="R510" s="66" t="str">
        <f t="shared" si="9"/>
        <v>NO,NE,NA</v>
      </c>
      <c r="S510" s="66" t="str">
        <f t="shared" si="9"/>
        <v>NO,NE,IE,NA</v>
      </c>
      <c r="T510" s="66" t="str">
        <f t="shared" si="9"/>
        <v>NO,NE,IE,NA</v>
      </c>
      <c r="U510" s="66">
        <f t="shared" si="9"/>
        <v>1.6984600970478201</v>
      </c>
      <c r="V510" s="66" t="str">
        <f t="shared" si="9"/>
        <v/>
      </c>
      <c r="W510" s="66">
        <f t="shared" si="9"/>
        <v>540.06916717032652</v>
      </c>
      <c r="X510" s="66">
        <f t="shared" si="9"/>
        <v>206.85707686944318</v>
      </c>
      <c r="Y510" s="66">
        <f t="shared" si="9"/>
        <v>9.0276703162196608</v>
      </c>
      <c r="Z510" s="66" t="str">
        <f t="shared" si="9"/>
        <v>NO,NE,NA</v>
      </c>
      <c r="AA510" s="66">
        <f t="shared" si="9"/>
        <v>11.47912170919709</v>
      </c>
      <c r="AB510" s="66" t="str">
        <f t="shared" si="9"/>
        <v>NO,NE,NA</v>
      </c>
      <c r="AC510" s="66" t="str">
        <f t="shared" si="9"/>
        <v>NO,NE,IE,NA</v>
      </c>
      <c r="AD510" s="66" t="str">
        <f t="shared" si="9"/>
        <v>NO,NE,NA</v>
      </c>
      <c r="AE510" s="66" t="str">
        <f t="shared" si="9"/>
        <v>NO,NE,NA</v>
      </c>
      <c r="AF510" s="66">
        <f t="shared" si="9"/>
        <v>3.5894286775586801</v>
      </c>
      <c r="AG510" s="66" t="str">
        <f t="shared" si="9"/>
        <v/>
      </c>
      <c r="AH510" s="66">
        <f t="shared" si="9"/>
        <v>7230.4559117999988</v>
      </c>
      <c r="AI510" s="66">
        <f t="shared" si="9"/>
        <v>517.71056610324001</v>
      </c>
      <c r="AJ510" s="66">
        <f t="shared" si="9"/>
        <v>28.530150025699999</v>
      </c>
    </row>
    <row r="513" spans="1:7" ht="15.75" x14ac:dyDescent="0.25">
      <c r="A513" s="224" t="s">
        <v>1993</v>
      </c>
      <c r="B513" s="216"/>
      <c r="C513" s="216"/>
      <c r="D513" s="216"/>
      <c r="E513" s="216"/>
      <c r="F513" s="217"/>
      <c r="G513" s="57" t="s">
        <v>1700</v>
      </c>
    </row>
    <row r="514" spans="1:7" ht="15.75" x14ac:dyDescent="0.25">
      <c r="A514" s="224" t="s">
        <v>1701</v>
      </c>
      <c r="B514" s="216"/>
      <c r="C514" s="216"/>
      <c r="D514" s="216"/>
      <c r="E514" s="216"/>
      <c r="F514" s="217"/>
      <c r="G514" s="57" t="s">
        <v>1702</v>
      </c>
    </row>
    <row r="515" spans="1:7" x14ac:dyDescent="0.25">
      <c r="A515" s="216"/>
      <c r="B515" s="216"/>
      <c r="C515" s="216"/>
      <c r="D515" s="216"/>
      <c r="E515" s="216"/>
      <c r="F515" s="217"/>
      <c r="G515" s="57" t="s">
        <v>1703</v>
      </c>
    </row>
    <row r="516" spans="1:7" x14ac:dyDescent="0.25">
      <c r="A516" s="216"/>
      <c r="B516" s="216"/>
      <c r="C516" s="216"/>
      <c r="D516" s="216"/>
      <c r="E516" s="216"/>
      <c r="F516" s="223"/>
      <c r="G516" s="216"/>
    </row>
    <row r="517" spans="1:7" x14ac:dyDescent="0.25">
      <c r="A517" s="374" t="s">
        <v>1994</v>
      </c>
      <c r="B517" s="375" t="s">
        <v>1705</v>
      </c>
      <c r="C517" s="348" t="s">
        <v>1706</v>
      </c>
      <c r="D517" s="348" t="s">
        <v>1707</v>
      </c>
      <c r="E517" s="348" t="s">
        <v>1878</v>
      </c>
      <c r="F517" s="376" t="s">
        <v>651</v>
      </c>
      <c r="G517" s="376" t="s">
        <v>1709</v>
      </c>
    </row>
    <row r="518" spans="1:7" ht="15.75" thickBot="1" x14ac:dyDescent="0.3">
      <c r="A518" s="250" t="s">
        <v>1995</v>
      </c>
      <c r="B518" s="422" t="s">
        <v>1711</v>
      </c>
      <c r="C518" s="422"/>
      <c r="D518" s="422"/>
      <c r="E518" s="422"/>
      <c r="F518" s="422"/>
      <c r="G518" s="423"/>
    </row>
    <row r="519" spans="1:7" ht="15.75" thickTop="1" x14ac:dyDescent="0.25">
      <c r="A519" s="251" t="s">
        <v>1996</v>
      </c>
      <c r="B519" s="349">
        <v>7853.7090592547993</v>
      </c>
      <c r="C519" s="349">
        <v>9418.7606550076798</v>
      </c>
      <c r="D519" s="349">
        <v>1108.4205949512345</v>
      </c>
      <c r="E519" s="349">
        <v>14.91067980114685</v>
      </c>
      <c r="F519" s="349">
        <v>363.40666610922074</v>
      </c>
      <c r="G519" s="349" t="s">
        <v>1740</v>
      </c>
    </row>
    <row r="520" spans="1:7" x14ac:dyDescent="0.25">
      <c r="A520" s="356" t="s">
        <v>1997</v>
      </c>
      <c r="B520" s="322" t="s">
        <v>1744</v>
      </c>
      <c r="C520" s="349">
        <v>8681.5577516158737</v>
      </c>
      <c r="D520" s="349">
        <v>54.694930480826123</v>
      </c>
      <c r="E520" s="322" t="s">
        <v>1744</v>
      </c>
      <c r="F520" s="322" t="s">
        <v>1744</v>
      </c>
      <c r="G520" s="349" t="s">
        <v>1740</v>
      </c>
    </row>
    <row r="521" spans="1:7" x14ac:dyDescent="0.25">
      <c r="A521" s="356" t="s">
        <v>1998</v>
      </c>
      <c r="B521" s="322" t="s">
        <v>1744</v>
      </c>
      <c r="C521" s="349">
        <v>6721.72746699257</v>
      </c>
      <c r="D521" s="322" t="s">
        <v>1744</v>
      </c>
      <c r="E521" s="322" t="s">
        <v>1744</v>
      </c>
      <c r="F521" s="322" t="s">
        <v>1744</v>
      </c>
      <c r="G521" s="322" t="s">
        <v>1744</v>
      </c>
    </row>
    <row r="522" spans="1:7" x14ac:dyDescent="0.25">
      <c r="A522" s="377" t="s">
        <v>1999</v>
      </c>
      <c r="B522" s="322" t="s">
        <v>1744</v>
      </c>
      <c r="C522" s="349">
        <v>6459.5584610062451</v>
      </c>
      <c r="D522" s="322" t="s">
        <v>1744</v>
      </c>
      <c r="E522" s="322" t="s">
        <v>1744</v>
      </c>
      <c r="F522" s="322" t="s">
        <v>1744</v>
      </c>
      <c r="G522" s="322" t="s">
        <v>1744</v>
      </c>
    </row>
    <row r="523" spans="1:7" x14ac:dyDescent="0.25">
      <c r="A523" s="378" t="s">
        <v>2000</v>
      </c>
      <c r="B523" s="322" t="s">
        <v>1744</v>
      </c>
      <c r="C523" s="322" t="s">
        <v>1744</v>
      </c>
      <c r="D523" s="322" t="s">
        <v>1744</v>
      </c>
      <c r="E523" s="322" t="s">
        <v>1744</v>
      </c>
      <c r="F523" s="322" t="s">
        <v>1744</v>
      </c>
      <c r="G523" s="322" t="s">
        <v>1744</v>
      </c>
    </row>
    <row r="524" spans="1:7" x14ac:dyDescent="0.25">
      <c r="A524" s="379" t="s">
        <v>2001</v>
      </c>
      <c r="B524" s="322" t="s">
        <v>1744</v>
      </c>
      <c r="C524" s="349" t="s">
        <v>1744</v>
      </c>
      <c r="D524" s="322" t="s">
        <v>1744</v>
      </c>
      <c r="E524" s="322" t="s">
        <v>1744</v>
      </c>
      <c r="F524" s="322" t="s">
        <v>1744</v>
      </c>
      <c r="G524" s="322" t="s">
        <v>1744</v>
      </c>
    </row>
    <row r="525" spans="1:7" x14ac:dyDescent="0.25">
      <c r="A525" s="379" t="s">
        <v>2002</v>
      </c>
      <c r="B525" s="322" t="s">
        <v>1744</v>
      </c>
      <c r="C525" s="349" t="s">
        <v>1744</v>
      </c>
      <c r="D525" s="322" t="s">
        <v>1744</v>
      </c>
      <c r="E525" s="322" t="s">
        <v>1744</v>
      </c>
      <c r="F525" s="322" t="s">
        <v>1744</v>
      </c>
      <c r="G525" s="322" t="s">
        <v>1744</v>
      </c>
    </row>
    <row r="526" spans="1:7" x14ac:dyDescent="0.25">
      <c r="A526" s="378" t="s">
        <v>2003</v>
      </c>
      <c r="B526" s="322" t="s">
        <v>1744</v>
      </c>
      <c r="C526" s="322" t="s">
        <v>1744</v>
      </c>
      <c r="D526" s="322" t="s">
        <v>1744</v>
      </c>
      <c r="E526" s="322" t="s">
        <v>1744</v>
      </c>
      <c r="F526" s="322" t="s">
        <v>1744</v>
      </c>
      <c r="G526" s="322" t="s">
        <v>1744</v>
      </c>
    </row>
    <row r="527" spans="1:7" x14ac:dyDescent="0.25">
      <c r="A527" s="379" t="s">
        <v>2004</v>
      </c>
      <c r="B527" s="322" t="s">
        <v>1744</v>
      </c>
      <c r="C527" s="349" t="s">
        <v>1744</v>
      </c>
      <c r="D527" s="322" t="s">
        <v>1744</v>
      </c>
      <c r="E527" s="322" t="s">
        <v>1744</v>
      </c>
      <c r="F527" s="322" t="s">
        <v>1744</v>
      </c>
      <c r="G527" s="322" t="s">
        <v>1744</v>
      </c>
    </row>
    <row r="528" spans="1:7" x14ac:dyDescent="0.25">
      <c r="A528" s="379" t="s">
        <v>2005</v>
      </c>
      <c r="B528" s="322" t="s">
        <v>1744</v>
      </c>
      <c r="C528" s="349" t="s">
        <v>1744</v>
      </c>
      <c r="D528" s="322" t="s">
        <v>1744</v>
      </c>
      <c r="E528" s="322" t="s">
        <v>1744</v>
      </c>
      <c r="F528" s="322" t="s">
        <v>1744</v>
      </c>
      <c r="G528" s="322" t="s">
        <v>1744</v>
      </c>
    </row>
    <row r="529" spans="1:7" x14ac:dyDescent="0.25">
      <c r="A529" s="379" t="s">
        <v>2006</v>
      </c>
      <c r="B529" s="322" t="s">
        <v>1744</v>
      </c>
      <c r="C529" s="349" t="s">
        <v>1744</v>
      </c>
      <c r="D529" s="322" t="s">
        <v>1744</v>
      </c>
      <c r="E529" s="322" t="s">
        <v>1744</v>
      </c>
      <c r="F529" s="322" t="s">
        <v>1744</v>
      </c>
      <c r="G529" s="322" t="s">
        <v>1744</v>
      </c>
    </row>
    <row r="530" spans="1:7" x14ac:dyDescent="0.25">
      <c r="A530" s="378" t="s">
        <v>2007</v>
      </c>
      <c r="B530" s="322" t="s">
        <v>1744</v>
      </c>
      <c r="C530" s="322" t="s">
        <v>1744</v>
      </c>
      <c r="D530" s="322" t="s">
        <v>1744</v>
      </c>
      <c r="E530" s="322" t="s">
        <v>1744</v>
      </c>
      <c r="F530" s="322" t="s">
        <v>1744</v>
      </c>
      <c r="G530" s="322" t="s">
        <v>1744</v>
      </c>
    </row>
    <row r="531" spans="1:7" x14ac:dyDescent="0.25">
      <c r="A531" s="379" t="s">
        <v>2008</v>
      </c>
      <c r="B531" s="322" t="s">
        <v>1744</v>
      </c>
      <c r="C531" s="349">
        <v>6459.5584610062451</v>
      </c>
      <c r="D531" s="322" t="s">
        <v>1744</v>
      </c>
      <c r="E531" s="322" t="s">
        <v>1744</v>
      </c>
      <c r="F531" s="322" t="s">
        <v>1744</v>
      </c>
      <c r="G531" s="322" t="s">
        <v>1744</v>
      </c>
    </row>
    <row r="532" spans="1:7" x14ac:dyDescent="0.25">
      <c r="A532" s="380" t="s">
        <v>2009</v>
      </c>
      <c r="B532" s="322" t="s">
        <v>1744</v>
      </c>
      <c r="C532" s="349">
        <v>473.19623090020355</v>
      </c>
      <c r="D532" s="322"/>
      <c r="E532" s="322" t="s">
        <v>1744</v>
      </c>
      <c r="F532" s="322" t="s">
        <v>1744</v>
      </c>
      <c r="G532" s="322"/>
    </row>
    <row r="533" spans="1:7" x14ac:dyDescent="0.25">
      <c r="A533" s="380" t="s">
        <v>2010</v>
      </c>
      <c r="B533" s="322" t="s">
        <v>1744</v>
      </c>
      <c r="C533" s="349">
        <v>299.39799460361405</v>
      </c>
      <c r="D533" s="322"/>
      <c r="E533" s="322" t="s">
        <v>1744</v>
      </c>
      <c r="F533" s="322" t="s">
        <v>1744</v>
      </c>
      <c r="G533" s="322"/>
    </row>
    <row r="534" spans="1:7" x14ac:dyDescent="0.25">
      <c r="A534" s="380" t="s">
        <v>2011</v>
      </c>
      <c r="B534" s="322" t="s">
        <v>1744</v>
      </c>
      <c r="C534" s="349">
        <v>3035.0507480212009</v>
      </c>
      <c r="D534" s="322"/>
      <c r="E534" s="322" t="s">
        <v>1744</v>
      </c>
      <c r="F534" s="322" t="s">
        <v>1744</v>
      </c>
      <c r="G534" s="322"/>
    </row>
    <row r="535" spans="1:7" x14ac:dyDescent="0.25">
      <c r="A535" s="380" t="s">
        <v>2012</v>
      </c>
      <c r="B535" s="322" t="s">
        <v>1744</v>
      </c>
      <c r="C535" s="349">
        <v>251.93525163617798</v>
      </c>
      <c r="D535" s="322"/>
      <c r="E535" s="322" t="s">
        <v>1744</v>
      </c>
      <c r="F535" s="322" t="s">
        <v>1744</v>
      </c>
      <c r="G535" s="322"/>
    </row>
    <row r="536" spans="1:7" x14ac:dyDescent="0.25">
      <c r="A536" s="380" t="s">
        <v>2013</v>
      </c>
      <c r="B536" s="322" t="s">
        <v>1744</v>
      </c>
      <c r="C536" s="349">
        <v>297.36246326322032</v>
      </c>
      <c r="D536" s="322"/>
      <c r="E536" s="322" t="s">
        <v>1744</v>
      </c>
      <c r="F536" s="322" t="s">
        <v>1744</v>
      </c>
      <c r="G536" s="322"/>
    </row>
    <row r="537" spans="1:7" x14ac:dyDescent="0.25">
      <c r="A537" s="380" t="s">
        <v>2014</v>
      </c>
      <c r="B537" s="322" t="s">
        <v>1744</v>
      </c>
      <c r="C537" s="349">
        <v>309.95636595734669</v>
      </c>
      <c r="D537" s="322"/>
      <c r="E537" s="322" t="s">
        <v>1744</v>
      </c>
      <c r="F537" s="322" t="s">
        <v>1744</v>
      </c>
      <c r="G537" s="322"/>
    </row>
    <row r="538" spans="1:7" x14ac:dyDescent="0.25">
      <c r="A538" s="380" t="s">
        <v>2015</v>
      </c>
      <c r="B538" s="322" t="s">
        <v>1744</v>
      </c>
      <c r="C538" s="349">
        <v>178.40438707912745</v>
      </c>
      <c r="D538" s="322"/>
      <c r="E538" s="322" t="s">
        <v>1744</v>
      </c>
      <c r="F538" s="322" t="s">
        <v>1744</v>
      </c>
      <c r="G538" s="322"/>
    </row>
    <row r="539" spans="1:7" x14ac:dyDescent="0.25">
      <c r="A539" s="380" t="s">
        <v>2016</v>
      </c>
      <c r="B539" s="322" t="s">
        <v>1744</v>
      </c>
      <c r="C539" s="349">
        <v>214.11005793654462</v>
      </c>
      <c r="D539" s="322"/>
      <c r="E539" s="322" t="s">
        <v>1744</v>
      </c>
      <c r="F539" s="322" t="s">
        <v>1744</v>
      </c>
      <c r="G539" s="322"/>
    </row>
    <row r="540" spans="1:7" x14ac:dyDescent="0.25">
      <c r="A540" s="380" t="s">
        <v>2017</v>
      </c>
      <c r="B540" s="322" t="s">
        <v>1744</v>
      </c>
      <c r="C540" s="349">
        <v>1167.114207479091</v>
      </c>
      <c r="D540" s="322"/>
      <c r="E540" s="322" t="s">
        <v>1744</v>
      </c>
      <c r="F540" s="322" t="s">
        <v>1744</v>
      </c>
      <c r="G540" s="322"/>
    </row>
    <row r="541" spans="1:7" x14ac:dyDescent="0.25">
      <c r="A541" s="380" t="s">
        <v>2018</v>
      </c>
      <c r="B541" s="322" t="s">
        <v>1744</v>
      </c>
      <c r="C541" s="349">
        <v>178.70274178817721</v>
      </c>
      <c r="D541" s="322"/>
      <c r="E541" s="322" t="s">
        <v>1744</v>
      </c>
      <c r="F541" s="322" t="s">
        <v>1744</v>
      </c>
      <c r="G541" s="322"/>
    </row>
    <row r="542" spans="1:7" x14ac:dyDescent="0.25">
      <c r="A542" s="380" t="s">
        <v>2019</v>
      </c>
      <c r="B542" s="322" t="s">
        <v>1744</v>
      </c>
      <c r="C542" s="349">
        <v>54.328012341541672</v>
      </c>
      <c r="D542" s="322"/>
      <c r="E542" s="322" t="s">
        <v>1744</v>
      </c>
      <c r="F542" s="322" t="s">
        <v>1744</v>
      </c>
      <c r="G542" s="322"/>
    </row>
    <row r="543" spans="1:7" x14ac:dyDescent="0.25">
      <c r="A543" s="377" t="s">
        <v>2020</v>
      </c>
      <c r="B543" s="322" t="s">
        <v>1744</v>
      </c>
      <c r="C543" s="349">
        <v>55.215000000000003</v>
      </c>
      <c r="D543" s="322" t="s">
        <v>1744</v>
      </c>
      <c r="E543" s="322" t="s">
        <v>1744</v>
      </c>
      <c r="F543" s="322" t="s">
        <v>1744</v>
      </c>
      <c r="G543" s="322" t="s">
        <v>1744</v>
      </c>
    </row>
    <row r="544" spans="1:7" x14ac:dyDescent="0.25">
      <c r="A544" s="377" t="s">
        <v>2021</v>
      </c>
      <c r="B544" s="322" t="s">
        <v>1744</v>
      </c>
      <c r="C544" s="349">
        <v>91.609200000000001</v>
      </c>
      <c r="D544" s="322" t="s">
        <v>1744</v>
      </c>
      <c r="E544" s="322" t="s">
        <v>1744</v>
      </c>
      <c r="F544" s="322" t="s">
        <v>1744</v>
      </c>
      <c r="G544" s="322" t="s">
        <v>1744</v>
      </c>
    </row>
    <row r="545" spans="1:7" x14ac:dyDescent="0.25">
      <c r="A545" s="377" t="s">
        <v>2022</v>
      </c>
      <c r="B545" s="322" t="s">
        <v>1744</v>
      </c>
      <c r="C545" s="349">
        <v>115.34480598632427</v>
      </c>
      <c r="D545" s="322" t="s">
        <v>1744</v>
      </c>
      <c r="E545" s="322" t="s">
        <v>1744</v>
      </c>
      <c r="F545" s="322" t="s">
        <v>1744</v>
      </c>
      <c r="G545" s="322" t="s">
        <v>1744</v>
      </c>
    </row>
    <row r="546" spans="1:7" x14ac:dyDescent="0.25">
      <c r="A546" s="381" t="s">
        <v>2023</v>
      </c>
      <c r="B546" s="322" t="s">
        <v>1744</v>
      </c>
      <c r="C546" s="349" t="s">
        <v>1760</v>
      </c>
      <c r="D546" s="322"/>
      <c r="E546" s="322" t="s">
        <v>1744</v>
      </c>
      <c r="F546" s="322" t="s">
        <v>1744</v>
      </c>
      <c r="G546" s="322"/>
    </row>
    <row r="547" spans="1:7" x14ac:dyDescent="0.25">
      <c r="A547" s="381" t="s">
        <v>2024</v>
      </c>
      <c r="B547" s="322" t="s">
        <v>1744</v>
      </c>
      <c r="C547" s="349">
        <v>26.068534199999998</v>
      </c>
      <c r="D547" s="322"/>
      <c r="E547" s="322" t="s">
        <v>1744</v>
      </c>
      <c r="F547" s="322" t="s">
        <v>1744</v>
      </c>
      <c r="G547" s="322"/>
    </row>
    <row r="548" spans="1:7" x14ac:dyDescent="0.25">
      <c r="A548" s="381" t="s">
        <v>2025</v>
      </c>
      <c r="B548" s="322" t="s">
        <v>1744</v>
      </c>
      <c r="C548" s="349">
        <v>69.750133199999993</v>
      </c>
      <c r="D548" s="322"/>
      <c r="E548" s="322" t="s">
        <v>1744</v>
      </c>
      <c r="F548" s="322" t="s">
        <v>1744</v>
      </c>
      <c r="G548" s="322"/>
    </row>
    <row r="549" spans="1:7" x14ac:dyDescent="0.25">
      <c r="A549" s="381" t="s">
        <v>2026</v>
      </c>
      <c r="B549" s="322" t="s">
        <v>1744</v>
      </c>
      <c r="C549" s="349">
        <v>2.1242679999999998</v>
      </c>
      <c r="D549" s="322"/>
      <c r="E549" s="322" t="s">
        <v>1744</v>
      </c>
      <c r="F549" s="322" t="s">
        <v>1744</v>
      </c>
      <c r="G549" s="322"/>
    </row>
    <row r="550" spans="1:7" x14ac:dyDescent="0.25">
      <c r="A550" s="381" t="s">
        <v>2027</v>
      </c>
      <c r="B550" s="322" t="s">
        <v>1744</v>
      </c>
      <c r="C550" s="349" t="s">
        <v>1760</v>
      </c>
      <c r="D550" s="322"/>
      <c r="E550" s="322" t="s">
        <v>1744</v>
      </c>
      <c r="F550" s="322" t="s">
        <v>1744</v>
      </c>
      <c r="G550" s="322"/>
    </row>
    <row r="551" spans="1:7" x14ac:dyDescent="0.25">
      <c r="A551" s="382" t="s">
        <v>2028</v>
      </c>
      <c r="B551" s="322" t="s">
        <v>1744</v>
      </c>
      <c r="C551" s="349">
        <v>17.401870586324279</v>
      </c>
      <c r="D551" s="322" t="s">
        <v>1744</v>
      </c>
      <c r="E551" s="322" t="s">
        <v>1744</v>
      </c>
      <c r="F551" s="322" t="s">
        <v>1744</v>
      </c>
      <c r="G551" s="322" t="s">
        <v>1744</v>
      </c>
    </row>
    <row r="552" spans="1:7" x14ac:dyDescent="0.25">
      <c r="A552" s="383" t="s">
        <v>2029</v>
      </c>
      <c r="B552" s="322" t="s">
        <v>1744</v>
      </c>
      <c r="C552" s="349">
        <v>17.401870586324279</v>
      </c>
      <c r="D552" s="322"/>
      <c r="E552" s="322" t="s">
        <v>1744</v>
      </c>
      <c r="F552" s="322" t="s">
        <v>1744</v>
      </c>
      <c r="G552" s="322"/>
    </row>
    <row r="553" spans="1:7" x14ac:dyDescent="0.25">
      <c r="A553" s="356" t="s">
        <v>2030</v>
      </c>
      <c r="B553" s="322" t="s">
        <v>1744</v>
      </c>
      <c r="C553" s="349">
        <v>1959.8302846233032</v>
      </c>
      <c r="D553" s="349">
        <v>54.694930480826123</v>
      </c>
      <c r="E553" s="322" t="s">
        <v>1744</v>
      </c>
      <c r="F553" s="322" t="s">
        <v>1744</v>
      </c>
      <c r="G553" s="349" t="s">
        <v>1740</v>
      </c>
    </row>
    <row r="554" spans="1:7" x14ac:dyDescent="0.25">
      <c r="A554" s="258" t="s">
        <v>2031</v>
      </c>
      <c r="B554" s="322" t="s">
        <v>1744</v>
      </c>
      <c r="C554" s="349">
        <v>1009.8520195503449</v>
      </c>
      <c r="D554" s="349">
        <v>42.152764039128421</v>
      </c>
      <c r="E554" s="322" t="s">
        <v>1744</v>
      </c>
      <c r="F554" s="322" t="s">
        <v>1744</v>
      </c>
      <c r="G554" s="349" t="s">
        <v>1740</v>
      </c>
    </row>
    <row r="555" spans="1:7" x14ac:dyDescent="0.25">
      <c r="A555" s="378" t="s">
        <v>2000</v>
      </c>
      <c r="B555" s="322" t="s">
        <v>1744</v>
      </c>
      <c r="C555" s="322" t="s">
        <v>1744</v>
      </c>
      <c r="D555" s="322" t="s">
        <v>1744</v>
      </c>
      <c r="E555" s="322" t="s">
        <v>1744</v>
      </c>
      <c r="F555" s="322" t="s">
        <v>1744</v>
      </c>
      <c r="G555" s="322" t="s">
        <v>1744</v>
      </c>
    </row>
    <row r="556" spans="1:7" x14ac:dyDescent="0.25">
      <c r="A556" s="379" t="s">
        <v>2001</v>
      </c>
      <c r="B556" s="322" t="s">
        <v>1744</v>
      </c>
      <c r="C556" s="349" t="s">
        <v>1744</v>
      </c>
      <c r="D556" s="349" t="s">
        <v>1744</v>
      </c>
      <c r="E556" s="322" t="s">
        <v>1744</v>
      </c>
      <c r="F556" s="322" t="s">
        <v>1744</v>
      </c>
      <c r="G556" s="328" t="s">
        <v>1744</v>
      </c>
    </row>
    <row r="557" spans="1:7" x14ac:dyDescent="0.25">
      <c r="A557" s="379" t="s">
        <v>2002</v>
      </c>
      <c r="B557" s="322" t="s">
        <v>1744</v>
      </c>
      <c r="C557" s="349" t="s">
        <v>1744</v>
      </c>
      <c r="D557" s="349" t="s">
        <v>1744</v>
      </c>
      <c r="E557" s="322" t="s">
        <v>1744</v>
      </c>
      <c r="F557" s="322" t="s">
        <v>1744</v>
      </c>
      <c r="G557" s="328" t="s">
        <v>1744</v>
      </c>
    </row>
    <row r="558" spans="1:7" x14ac:dyDescent="0.25">
      <c r="A558" s="378" t="s">
        <v>2003</v>
      </c>
      <c r="B558" s="322" t="s">
        <v>1744</v>
      </c>
      <c r="C558" s="322" t="s">
        <v>1744</v>
      </c>
      <c r="D558" s="322" t="s">
        <v>1744</v>
      </c>
      <c r="E558" s="322" t="s">
        <v>1744</v>
      </c>
      <c r="F558" s="322" t="s">
        <v>1744</v>
      </c>
      <c r="G558" s="322" t="s">
        <v>1744</v>
      </c>
    </row>
    <row r="559" spans="1:7" x14ac:dyDescent="0.25">
      <c r="A559" s="379" t="s">
        <v>2004</v>
      </c>
      <c r="B559" s="322" t="s">
        <v>1744</v>
      </c>
      <c r="C559" s="349" t="s">
        <v>1744</v>
      </c>
      <c r="D559" s="349" t="s">
        <v>1744</v>
      </c>
      <c r="E559" s="322" t="s">
        <v>1744</v>
      </c>
      <c r="F559" s="322" t="s">
        <v>1744</v>
      </c>
      <c r="G559" s="328" t="s">
        <v>1744</v>
      </c>
    </row>
    <row r="560" spans="1:7" x14ac:dyDescent="0.25">
      <c r="A560" s="379" t="s">
        <v>2005</v>
      </c>
      <c r="B560" s="322" t="s">
        <v>1744</v>
      </c>
      <c r="C560" s="349" t="s">
        <v>1744</v>
      </c>
      <c r="D560" s="349" t="s">
        <v>1744</v>
      </c>
      <c r="E560" s="322" t="s">
        <v>1744</v>
      </c>
      <c r="F560" s="322" t="s">
        <v>1744</v>
      </c>
      <c r="G560" s="328" t="s">
        <v>1744</v>
      </c>
    </row>
    <row r="561" spans="1:7" x14ac:dyDescent="0.25">
      <c r="A561" s="379" t="s">
        <v>2006</v>
      </c>
      <c r="B561" s="322" t="s">
        <v>1744</v>
      </c>
      <c r="C561" s="349" t="s">
        <v>1744</v>
      </c>
      <c r="D561" s="349" t="s">
        <v>1744</v>
      </c>
      <c r="E561" s="322" t="s">
        <v>1744</v>
      </c>
      <c r="F561" s="322" t="s">
        <v>1744</v>
      </c>
      <c r="G561" s="328" t="s">
        <v>1744</v>
      </c>
    </row>
    <row r="562" spans="1:7" x14ac:dyDescent="0.25">
      <c r="A562" s="378" t="s">
        <v>2007</v>
      </c>
      <c r="B562" s="322" t="s">
        <v>1744</v>
      </c>
      <c r="C562" s="322" t="s">
        <v>1744</v>
      </c>
      <c r="D562" s="322" t="s">
        <v>1744</v>
      </c>
      <c r="E562" s="322" t="s">
        <v>1744</v>
      </c>
      <c r="F562" s="322" t="s">
        <v>1744</v>
      </c>
      <c r="G562" s="322" t="s">
        <v>1744</v>
      </c>
    </row>
    <row r="563" spans="1:7" x14ac:dyDescent="0.25">
      <c r="A563" s="379" t="s">
        <v>2032</v>
      </c>
      <c r="B563" s="322" t="s">
        <v>1744</v>
      </c>
      <c r="C563" s="349">
        <v>1009.8520195503449</v>
      </c>
      <c r="D563" s="349">
        <v>42.152764039128421</v>
      </c>
      <c r="E563" s="322" t="s">
        <v>1744</v>
      </c>
      <c r="F563" s="322" t="s">
        <v>1744</v>
      </c>
      <c r="G563" s="328" t="s">
        <v>1740</v>
      </c>
    </row>
    <row r="564" spans="1:7" x14ac:dyDescent="0.25">
      <c r="A564" s="380" t="s">
        <v>2033</v>
      </c>
      <c r="B564" s="322" t="s">
        <v>1744</v>
      </c>
      <c r="C564" s="349" t="s">
        <v>1718</v>
      </c>
      <c r="D564" s="349" t="s">
        <v>1718</v>
      </c>
      <c r="E564" s="322" t="s">
        <v>1744</v>
      </c>
      <c r="F564" s="322" t="s">
        <v>1744</v>
      </c>
      <c r="G564" s="328" t="s">
        <v>1740</v>
      </c>
    </row>
    <row r="565" spans="1:7" x14ac:dyDescent="0.25">
      <c r="A565" s="380" t="s">
        <v>2034</v>
      </c>
      <c r="B565" s="322" t="s">
        <v>1744</v>
      </c>
      <c r="C565" s="349" t="s">
        <v>1718</v>
      </c>
      <c r="D565" s="349" t="s">
        <v>1718</v>
      </c>
      <c r="E565" s="322" t="s">
        <v>1744</v>
      </c>
      <c r="F565" s="322" t="s">
        <v>1744</v>
      </c>
      <c r="G565" s="328" t="s">
        <v>1740</v>
      </c>
    </row>
    <row r="566" spans="1:7" x14ac:dyDescent="0.25">
      <c r="A566" s="380" t="s">
        <v>2009</v>
      </c>
      <c r="B566" s="322" t="s">
        <v>1744</v>
      </c>
      <c r="C566" s="349">
        <v>4.2126418231888598</v>
      </c>
      <c r="D566" s="349" t="s">
        <v>1718</v>
      </c>
      <c r="E566" s="322" t="s">
        <v>1744</v>
      </c>
      <c r="F566" s="322" t="s">
        <v>1744</v>
      </c>
      <c r="G566" s="328" t="s">
        <v>1740</v>
      </c>
    </row>
    <row r="567" spans="1:7" x14ac:dyDescent="0.25">
      <c r="A567" s="380" t="s">
        <v>2010</v>
      </c>
      <c r="B567" s="322" t="s">
        <v>1744</v>
      </c>
      <c r="C567" s="349">
        <v>2.7902546389271099</v>
      </c>
      <c r="D567" s="349" t="s">
        <v>1718</v>
      </c>
      <c r="E567" s="322" t="s">
        <v>1744</v>
      </c>
      <c r="F567" s="322" t="s">
        <v>1744</v>
      </c>
      <c r="G567" s="328" t="s">
        <v>1740</v>
      </c>
    </row>
    <row r="568" spans="1:7" x14ac:dyDescent="0.25">
      <c r="A568" s="380" t="s">
        <v>2011</v>
      </c>
      <c r="B568" s="322" t="s">
        <v>1744</v>
      </c>
      <c r="C568" s="349">
        <v>28.497717298240602</v>
      </c>
      <c r="D568" s="349" t="s">
        <v>1718</v>
      </c>
      <c r="E568" s="322" t="s">
        <v>1744</v>
      </c>
      <c r="F568" s="322" t="s">
        <v>1744</v>
      </c>
      <c r="G568" s="328" t="s">
        <v>1740</v>
      </c>
    </row>
    <row r="569" spans="1:7" x14ac:dyDescent="0.25">
      <c r="A569" s="380" t="s">
        <v>2012</v>
      </c>
      <c r="B569" s="322" t="s">
        <v>1744</v>
      </c>
      <c r="C569" s="349">
        <v>6.66034512616306</v>
      </c>
      <c r="D569" s="349">
        <v>7.8425112598720697</v>
      </c>
      <c r="E569" s="322" t="s">
        <v>1744</v>
      </c>
      <c r="F569" s="322" t="s">
        <v>1744</v>
      </c>
      <c r="G569" s="328" t="s">
        <v>1740</v>
      </c>
    </row>
    <row r="570" spans="1:7" x14ac:dyDescent="0.25">
      <c r="A570" s="380" t="s">
        <v>2013</v>
      </c>
      <c r="B570" s="322" t="s">
        <v>1744</v>
      </c>
      <c r="C570" s="349">
        <v>2.52263043402202</v>
      </c>
      <c r="D570" s="349" t="s">
        <v>1718</v>
      </c>
      <c r="E570" s="322" t="s">
        <v>1744</v>
      </c>
      <c r="F570" s="322" t="s">
        <v>1744</v>
      </c>
      <c r="G570" s="328" t="s">
        <v>1740</v>
      </c>
    </row>
    <row r="571" spans="1:7" x14ac:dyDescent="0.25">
      <c r="A571" s="380" t="s">
        <v>2014</v>
      </c>
      <c r="B571" s="322" t="s">
        <v>1744</v>
      </c>
      <c r="C571" s="349">
        <v>15.278275422757799</v>
      </c>
      <c r="D571" s="349">
        <v>15.52463493848146</v>
      </c>
      <c r="E571" s="322" t="s">
        <v>1744</v>
      </c>
      <c r="F571" s="322" t="s">
        <v>1744</v>
      </c>
      <c r="G571" s="328" t="s">
        <v>1740</v>
      </c>
    </row>
    <row r="572" spans="1:7" x14ac:dyDescent="0.25">
      <c r="A572" s="380" t="s">
        <v>2015</v>
      </c>
      <c r="B572" s="322" t="s">
        <v>1744</v>
      </c>
      <c r="C572" s="349">
        <v>8.8016924452317706</v>
      </c>
      <c r="D572" s="349">
        <v>8.4893956827476593</v>
      </c>
      <c r="E572" s="322" t="s">
        <v>1744</v>
      </c>
      <c r="F572" s="322" t="s">
        <v>1744</v>
      </c>
      <c r="G572" s="328" t="s">
        <v>1740</v>
      </c>
    </row>
    <row r="573" spans="1:7" x14ac:dyDescent="0.25">
      <c r="A573" s="380" t="s">
        <v>2016</v>
      </c>
      <c r="B573" s="322" t="s">
        <v>1744</v>
      </c>
      <c r="C573" s="349">
        <v>2.0137792152480598</v>
      </c>
      <c r="D573" s="349" t="s">
        <v>1718</v>
      </c>
      <c r="E573" s="322" t="s">
        <v>1744</v>
      </c>
      <c r="F573" s="322" t="s">
        <v>1744</v>
      </c>
      <c r="G573" s="328" t="s">
        <v>1740</v>
      </c>
    </row>
    <row r="574" spans="1:7" x14ac:dyDescent="0.25">
      <c r="A574" s="380" t="s">
        <v>2017</v>
      </c>
      <c r="B574" s="322" t="s">
        <v>1744</v>
      </c>
      <c r="C574" s="349">
        <v>935.45098734337898</v>
      </c>
      <c r="D574" s="349">
        <v>10.296222158027231</v>
      </c>
      <c r="E574" s="322" t="s">
        <v>1744</v>
      </c>
      <c r="F574" s="322" t="s">
        <v>1744</v>
      </c>
      <c r="G574" s="328" t="s">
        <v>1740</v>
      </c>
    </row>
    <row r="575" spans="1:7" x14ac:dyDescent="0.25">
      <c r="A575" s="380" t="s">
        <v>2018</v>
      </c>
      <c r="B575" s="322" t="s">
        <v>1744</v>
      </c>
      <c r="C575" s="349">
        <v>2.84526374758499</v>
      </c>
      <c r="D575" s="349" t="s">
        <v>1718</v>
      </c>
      <c r="E575" s="322" t="s">
        <v>1744</v>
      </c>
      <c r="F575" s="322" t="s">
        <v>1744</v>
      </c>
      <c r="G575" s="328" t="s">
        <v>1740</v>
      </c>
    </row>
    <row r="576" spans="1:7" x14ac:dyDescent="0.25">
      <c r="A576" s="380" t="s">
        <v>2019</v>
      </c>
      <c r="B576" s="322" t="s">
        <v>1744</v>
      </c>
      <c r="C576" s="349">
        <v>0.77843205560164996</v>
      </c>
      <c r="D576" s="349" t="s">
        <v>1718</v>
      </c>
      <c r="E576" s="322" t="s">
        <v>1744</v>
      </c>
      <c r="F576" s="322" t="s">
        <v>1744</v>
      </c>
      <c r="G576" s="328" t="s">
        <v>1740</v>
      </c>
    </row>
    <row r="577" spans="1:7" x14ac:dyDescent="0.25">
      <c r="A577" s="377" t="s">
        <v>2020</v>
      </c>
      <c r="B577" s="322" t="s">
        <v>1744</v>
      </c>
      <c r="C577" s="349">
        <v>2.33929947528482</v>
      </c>
      <c r="D577" s="349">
        <v>1.16065025717818</v>
      </c>
      <c r="E577" s="322" t="s">
        <v>1744</v>
      </c>
      <c r="F577" s="322" t="s">
        <v>1744</v>
      </c>
      <c r="G577" s="328" t="s">
        <v>1740</v>
      </c>
    </row>
    <row r="578" spans="1:7" x14ac:dyDescent="0.25">
      <c r="A578" s="377" t="s">
        <v>2021</v>
      </c>
      <c r="B578" s="322" t="s">
        <v>1744</v>
      </c>
      <c r="C578" s="349">
        <v>811.93514606186397</v>
      </c>
      <c r="D578" s="349">
        <v>5.4580785736261301</v>
      </c>
      <c r="E578" s="322" t="s">
        <v>1744</v>
      </c>
      <c r="F578" s="322" t="s">
        <v>1744</v>
      </c>
      <c r="G578" s="328" t="s">
        <v>1740</v>
      </c>
    </row>
    <row r="579" spans="1:7" x14ac:dyDescent="0.25">
      <c r="A579" s="377" t="s">
        <v>2022</v>
      </c>
      <c r="B579" s="322" t="s">
        <v>1744</v>
      </c>
      <c r="C579" s="349">
        <v>135.7038195358096</v>
      </c>
      <c r="D579" s="349">
        <v>5.9234376108933899</v>
      </c>
      <c r="E579" s="322" t="s">
        <v>1744</v>
      </c>
      <c r="F579" s="322" t="s">
        <v>1744</v>
      </c>
      <c r="G579" s="349" t="s">
        <v>1740</v>
      </c>
    </row>
    <row r="580" spans="1:7" x14ac:dyDescent="0.25">
      <c r="A580" s="381" t="s">
        <v>2023</v>
      </c>
      <c r="B580" s="322" t="s">
        <v>1744</v>
      </c>
      <c r="C580" s="349" t="s">
        <v>1760</v>
      </c>
      <c r="D580" s="349" t="s">
        <v>1760</v>
      </c>
      <c r="E580" s="322" t="s">
        <v>1744</v>
      </c>
      <c r="F580" s="322" t="s">
        <v>1744</v>
      </c>
      <c r="G580" s="328" t="s">
        <v>1740</v>
      </c>
    </row>
    <row r="581" spans="1:7" x14ac:dyDescent="0.25">
      <c r="A581" s="381" t="s">
        <v>2024</v>
      </c>
      <c r="B581" s="322" t="s">
        <v>1744</v>
      </c>
      <c r="C581" s="349">
        <v>0.39070037091767001</v>
      </c>
      <c r="D581" s="349">
        <v>8.605344306328E-2</v>
      </c>
      <c r="E581" s="322" t="s">
        <v>1744</v>
      </c>
      <c r="F581" s="322" t="s">
        <v>1744</v>
      </c>
      <c r="G581" s="328" t="s">
        <v>1740</v>
      </c>
    </row>
    <row r="582" spans="1:7" x14ac:dyDescent="0.25">
      <c r="A582" s="381" t="s">
        <v>2025</v>
      </c>
      <c r="B582" s="322" t="s">
        <v>1744</v>
      </c>
      <c r="C582" s="349">
        <v>5.3420648053523196</v>
      </c>
      <c r="D582" s="349">
        <v>0.46691353425823001</v>
      </c>
      <c r="E582" s="322" t="s">
        <v>1744</v>
      </c>
      <c r="F582" s="322" t="s">
        <v>1744</v>
      </c>
      <c r="G582" s="328" t="s">
        <v>1740</v>
      </c>
    </row>
    <row r="583" spans="1:7" x14ac:dyDescent="0.25">
      <c r="A583" s="381" t="s">
        <v>2026</v>
      </c>
      <c r="B583" s="322" t="s">
        <v>1744</v>
      </c>
      <c r="C583" s="349">
        <v>8.5169405120220004E-2</v>
      </c>
      <c r="D583" s="349">
        <v>8.4830813865599992E-3</v>
      </c>
      <c r="E583" s="322" t="s">
        <v>1744</v>
      </c>
      <c r="F583" s="322" t="s">
        <v>1744</v>
      </c>
      <c r="G583" s="328" t="s">
        <v>1740</v>
      </c>
    </row>
    <row r="584" spans="1:7" x14ac:dyDescent="0.25">
      <c r="A584" s="381" t="s">
        <v>2027</v>
      </c>
      <c r="B584" s="322" t="s">
        <v>1744</v>
      </c>
      <c r="C584" s="349">
        <v>129.698664250798</v>
      </c>
      <c r="D584" s="349">
        <v>5.3619875521853197</v>
      </c>
      <c r="E584" s="322" t="s">
        <v>1744</v>
      </c>
      <c r="F584" s="322" t="s">
        <v>1744</v>
      </c>
      <c r="G584" s="328" t="s">
        <v>1740</v>
      </c>
    </row>
    <row r="585" spans="1:7" x14ac:dyDescent="0.25">
      <c r="A585" s="382" t="s">
        <v>2028</v>
      </c>
      <c r="B585" s="322" t="s">
        <v>1744</v>
      </c>
      <c r="C585" s="349">
        <v>0.18722070362137999</v>
      </c>
      <c r="D585" s="349" t="s">
        <v>1718</v>
      </c>
      <c r="E585" s="322" t="s">
        <v>1744</v>
      </c>
      <c r="F585" s="322" t="s">
        <v>1744</v>
      </c>
      <c r="G585" s="349" t="s">
        <v>1740</v>
      </c>
    </row>
    <row r="586" spans="1:7" x14ac:dyDescent="0.25">
      <c r="A586" s="383" t="s">
        <v>2029</v>
      </c>
      <c r="B586" s="322" t="s">
        <v>1744</v>
      </c>
      <c r="C586" s="349">
        <v>0.18722070362137999</v>
      </c>
      <c r="D586" s="349" t="s">
        <v>1718</v>
      </c>
      <c r="E586" s="322" t="s">
        <v>1744</v>
      </c>
      <c r="F586" s="322" t="s">
        <v>1744</v>
      </c>
      <c r="G586" s="328" t="s">
        <v>1740</v>
      </c>
    </row>
    <row r="587" spans="1:7" ht="15.75" thickBot="1" x14ac:dyDescent="0.3">
      <c r="A587" s="377" t="s">
        <v>2035</v>
      </c>
      <c r="B587" s="322" t="s">
        <v>1744</v>
      </c>
      <c r="C587" s="322" t="s">
        <v>1744</v>
      </c>
      <c r="D587" s="349" t="s">
        <v>1718</v>
      </c>
      <c r="E587" s="322" t="s">
        <v>1744</v>
      </c>
      <c r="F587" s="322" t="s">
        <v>1744</v>
      </c>
      <c r="G587" s="322" t="s">
        <v>1744</v>
      </c>
    </row>
    <row r="588" spans="1:7" s="231" customFormat="1" ht="12.75" customHeight="1" thickTop="1" x14ac:dyDescent="0.2">
      <c r="A588" s="69" t="s">
        <v>2036</v>
      </c>
      <c r="B588" s="322" t="s">
        <v>1744</v>
      </c>
      <c r="C588" s="349">
        <v>719.88457694084161</v>
      </c>
      <c r="D588" s="322" t="s">
        <v>1744</v>
      </c>
      <c r="E588" s="322" t="s">
        <v>1744</v>
      </c>
      <c r="F588" s="322" t="s">
        <v>1744</v>
      </c>
      <c r="G588" s="349" t="s">
        <v>1740</v>
      </c>
    </row>
    <row r="589" spans="1:7" s="231" customFormat="1" ht="12.75" customHeight="1" x14ac:dyDescent="0.2">
      <c r="A589" s="384" t="s">
        <v>2037</v>
      </c>
      <c r="B589" s="322" t="s">
        <v>1744</v>
      </c>
      <c r="C589" s="328" t="s">
        <v>1740</v>
      </c>
      <c r="D589" s="349">
        <v>1053.0935979415153</v>
      </c>
      <c r="E589" s="328" t="s">
        <v>1740</v>
      </c>
      <c r="F589" s="328" t="s">
        <v>1740</v>
      </c>
      <c r="G589" s="328" t="s">
        <v>1740</v>
      </c>
    </row>
    <row r="590" spans="1:7" s="231" customFormat="1" ht="12.75" customHeight="1" x14ac:dyDescent="0.2">
      <c r="A590" s="384" t="s">
        <v>2038</v>
      </c>
      <c r="B590" s="322" t="s">
        <v>1744</v>
      </c>
      <c r="C590" s="349" t="s">
        <v>1718</v>
      </c>
      <c r="D590" s="349" t="s">
        <v>1718</v>
      </c>
      <c r="E590" s="328" t="s">
        <v>1718</v>
      </c>
      <c r="F590" s="328" t="s">
        <v>1718</v>
      </c>
      <c r="G590" s="328" t="s">
        <v>1740</v>
      </c>
    </row>
    <row r="591" spans="1:7" s="231" customFormat="1" ht="12.75" customHeight="1" x14ac:dyDescent="0.2">
      <c r="A591" s="384" t="s">
        <v>2039</v>
      </c>
      <c r="B591" s="322" t="s">
        <v>1744</v>
      </c>
      <c r="C591" s="349">
        <v>17.318326450965749</v>
      </c>
      <c r="D591" s="349">
        <v>0.63206652889299997</v>
      </c>
      <c r="E591" s="328">
        <v>14.91067980114685</v>
      </c>
      <c r="F591" s="328">
        <v>363.40666610922074</v>
      </c>
      <c r="G591" s="328" t="s">
        <v>1740</v>
      </c>
    </row>
    <row r="592" spans="1:7" s="231" customFormat="1" ht="14.25" customHeight="1" x14ac:dyDescent="0.2">
      <c r="A592" s="356" t="s">
        <v>2040</v>
      </c>
      <c r="B592" s="349">
        <v>4349.248664685867</v>
      </c>
      <c r="C592" s="322" t="s">
        <v>1744</v>
      </c>
      <c r="D592" s="322" t="s">
        <v>1744</v>
      </c>
      <c r="E592" s="322" t="s">
        <v>1744</v>
      </c>
      <c r="F592" s="322" t="s">
        <v>1744</v>
      </c>
      <c r="G592" s="322" t="s">
        <v>1744</v>
      </c>
    </row>
    <row r="593" spans="1:7" s="231" customFormat="1" ht="12" customHeight="1" x14ac:dyDescent="0.2">
      <c r="A593" s="356" t="s">
        <v>2041</v>
      </c>
      <c r="B593" s="349">
        <v>3504.4603945689328</v>
      </c>
      <c r="C593" s="322" t="s">
        <v>1744</v>
      </c>
      <c r="D593" s="322" t="s">
        <v>1744</v>
      </c>
      <c r="E593" s="322" t="s">
        <v>1744</v>
      </c>
      <c r="F593" s="322" t="s">
        <v>1744</v>
      </c>
      <c r="G593" s="322" t="s">
        <v>1744</v>
      </c>
    </row>
    <row r="594" spans="1:7" s="231" customFormat="1" ht="12" customHeight="1" x14ac:dyDescent="0.2">
      <c r="A594" s="248" t="s">
        <v>2042</v>
      </c>
      <c r="B594" s="349" t="s">
        <v>1740</v>
      </c>
      <c r="C594" s="322" t="s">
        <v>1744</v>
      </c>
      <c r="D594" s="322" t="s">
        <v>1744</v>
      </c>
      <c r="E594" s="322" t="s">
        <v>1744</v>
      </c>
      <c r="F594" s="322" t="s">
        <v>1744</v>
      </c>
      <c r="G594" s="322" t="s">
        <v>1744</v>
      </c>
    </row>
    <row r="595" spans="1:7" s="231" customFormat="1" ht="13.5" customHeight="1" x14ac:dyDescent="0.2">
      <c r="A595" s="70" t="s">
        <v>2043</v>
      </c>
      <c r="B595" s="349" t="s">
        <v>1740</v>
      </c>
      <c r="C595" s="349" t="s">
        <v>1740</v>
      </c>
      <c r="D595" s="349" t="s">
        <v>1740</v>
      </c>
      <c r="E595" s="349" t="s">
        <v>1740</v>
      </c>
      <c r="F595" s="349" t="s">
        <v>1740</v>
      </c>
      <c r="G595" s="349" t="s">
        <v>1740</v>
      </c>
    </row>
    <row r="596" spans="1:7" x14ac:dyDescent="0.25">
      <c r="A596"/>
      <c r="B596"/>
      <c r="C596"/>
      <c r="D596"/>
      <c r="E596"/>
    </row>
    <row r="597" spans="1:7" x14ac:dyDescent="0.25">
      <c r="A597" s="71" t="s">
        <v>2044</v>
      </c>
      <c r="B597" s="72">
        <f>B519</f>
        <v>7853.7090592547993</v>
      </c>
      <c r="C597" s="72">
        <f t="shared" ref="C597:G597" si="10">C519</f>
        <v>9418.7606550076798</v>
      </c>
      <c r="D597" s="72">
        <f t="shared" si="10"/>
        <v>1108.4205949512345</v>
      </c>
      <c r="E597" s="72">
        <f t="shared" si="10"/>
        <v>14.91067980114685</v>
      </c>
      <c r="F597" s="72">
        <f t="shared" si="10"/>
        <v>363.40666610922074</v>
      </c>
      <c r="G597" s="72" t="str">
        <f t="shared" si="10"/>
        <v>NA</v>
      </c>
    </row>
    <row r="598" spans="1:7" x14ac:dyDescent="0.25">
      <c r="A598"/>
      <c r="B598"/>
      <c r="C598"/>
      <c r="D598"/>
      <c r="E598"/>
    </row>
    <row r="600" spans="1:7" ht="15.75" x14ac:dyDescent="0.25">
      <c r="A600" s="213" t="s">
        <v>2045</v>
      </c>
      <c r="B600" s="216"/>
      <c r="C600" s="216"/>
      <c r="D600" s="216"/>
      <c r="E600" s="216"/>
      <c r="F600" s="216"/>
      <c r="G600" s="57" t="s">
        <v>1700</v>
      </c>
    </row>
    <row r="601" spans="1:7" ht="15.75" x14ac:dyDescent="0.25">
      <c r="A601" s="213" t="s">
        <v>1931</v>
      </c>
      <c r="B601" s="216"/>
      <c r="C601" s="216"/>
      <c r="D601" s="216"/>
      <c r="E601" s="216"/>
      <c r="F601" s="216"/>
      <c r="G601" s="57" t="s">
        <v>1702</v>
      </c>
    </row>
    <row r="602" spans="1:7" x14ac:dyDescent="0.25">
      <c r="A602" s="216"/>
      <c r="B602" s="216"/>
      <c r="C602" s="216"/>
      <c r="D602" s="216"/>
      <c r="E602" s="216"/>
      <c r="F602" s="216"/>
      <c r="G602" s="57" t="s">
        <v>1703</v>
      </c>
    </row>
    <row r="603" spans="1:7" x14ac:dyDescent="0.25">
      <c r="A603" s="216"/>
      <c r="B603" s="216"/>
      <c r="C603" s="216"/>
      <c r="D603" s="216"/>
      <c r="E603" s="216"/>
      <c r="F603" s="216"/>
      <c r="G603" s="232"/>
    </row>
    <row r="604" spans="1:7" ht="54" customHeight="1" x14ac:dyDescent="0.25">
      <c r="A604" s="439" t="s">
        <v>1704</v>
      </c>
      <c r="B604" s="385" t="s">
        <v>2046</v>
      </c>
      <c r="C604" s="385" t="s">
        <v>2047</v>
      </c>
      <c r="D604" s="385" t="s">
        <v>2048</v>
      </c>
      <c r="E604" s="385" t="s">
        <v>1878</v>
      </c>
      <c r="F604" s="385" t="s">
        <v>651</v>
      </c>
      <c r="G604" s="385" t="s">
        <v>1709</v>
      </c>
    </row>
    <row r="605" spans="1:7" ht="15.75" thickBot="1" x14ac:dyDescent="0.3">
      <c r="A605" s="440"/>
      <c r="B605" s="441" t="s">
        <v>1711</v>
      </c>
      <c r="C605" s="442"/>
      <c r="D605" s="442"/>
      <c r="E605" s="442"/>
      <c r="F605" s="442"/>
      <c r="G605" s="443"/>
    </row>
    <row r="606" spans="1:7" ht="15.75" thickTop="1" x14ac:dyDescent="0.25">
      <c r="A606" s="73" t="s">
        <v>2049</v>
      </c>
      <c r="B606" s="349">
        <v>-831125.53638504399</v>
      </c>
      <c r="C606" s="349">
        <v>1234.7394602571119</v>
      </c>
      <c r="D606" s="349">
        <v>35.11369899647039</v>
      </c>
      <c r="E606" s="349">
        <v>141.59499629999999</v>
      </c>
      <c r="F606" s="349">
        <v>7641.6606409999995</v>
      </c>
      <c r="G606" s="349" t="s">
        <v>1864</v>
      </c>
    </row>
    <row r="607" spans="1:7" x14ac:dyDescent="0.25">
      <c r="A607" s="74" t="s">
        <v>2050</v>
      </c>
      <c r="B607" s="349">
        <v>-680293.34243705962</v>
      </c>
      <c r="C607" s="349">
        <v>260.14196732065915</v>
      </c>
      <c r="D607" s="349">
        <v>22.501521677555012</v>
      </c>
      <c r="E607" s="349">
        <v>120.1226453</v>
      </c>
      <c r="F607" s="349">
        <v>7283.7881829999997</v>
      </c>
      <c r="G607" s="349" t="s">
        <v>1864</v>
      </c>
    </row>
    <row r="608" spans="1:7" x14ac:dyDescent="0.25">
      <c r="A608" s="386" t="s">
        <v>2051</v>
      </c>
      <c r="B608" s="349">
        <v>-581225.21712432243</v>
      </c>
      <c r="C608" s="349">
        <v>259.58656569999999</v>
      </c>
      <c r="D608" s="349">
        <v>22.303775677555009</v>
      </c>
      <c r="E608" s="328">
        <v>120.1226453</v>
      </c>
      <c r="F608" s="328">
        <v>7283.7881829999997</v>
      </c>
      <c r="G608" s="328" t="s">
        <v>1760</v>
      </c>
    </row>
    <row r="609" spans="1:7" x14ac:dyDescent="0.25">
      <c r="A609" s="387" t="s">
        <v>2052</v>
      </c>
      <c r="B609" s="349">
        <v>-99068.125312737131</v>
      </c>
      <c r="C609" s="349" t="s">
        <v>1718</v>
      </c>
      <c r="D609" s="349" t="s">
        <v>1979</v>
      </c>
      <c r="E609" s="328" t="s">
        <v>1740</v>
      </c>
      <c r="F609" s="328" t="s">
        <v>1740</v>
      </c>
      <c r="G609" s="328" t="s">
        <v>1740</v>
      </c>
    </row>
    <row r="610" spans="1:7" x14ac:dyDescent="0.25">
      <c r="A610" s="388" t="s">
        <v>2053</v>
      </c>
      <c r="B610" s="349">
        <v>23030.524805171535</v>
      </c>
      <c r="C610" s="349" t="s">
        <v>2054</v>
      </c>
      <c r="D610" s="349" t="s">
        <v>2054</v>
      </c>
      <c r="E610" s="349" t="s">
        <v>1740</v>
      </c>
      <c r="F610" s="349" t="s">
        <v>1740</v>
      </c>
      <c r="G610" s="349" t="s">
        <v>1740</v>
      </c>
    </row>
    <row r="611" spans="1:7" x14ac:dyDescent="0.25">
      <c r="A611" s="386" t="s">
        <v>2055</v>
      </c>
      <c r="B611" s="349">
        <v>-29001.50383515003</v>
      </c>
      <c r="C611" s="349" t="s">
        <v>1846</v>
      </c>
      <c r="D611" s="349" t="s">
        <v>1846</v>
      </c>
      <c r="E611" s="328" t="s">
        <v>1740</v>
      </c>
      <c r="F611" s="328" t="s">
        <v>1740</v>
      </c>
      <c r="G611" s="328" t="s">
        <v>1740</v>
      </c>
    </row>
    <row r="612" spans="1:7" x14ac:dyDescent="0.25">
      <c r="A612" s="386" t="s">
        <v>2056</v>
      </c>
      <c r="B612" s="349">
        <v>52032.028640321565</v>
      </c>
      <c r="C612" s="349" t="s">
        <v>1846</v>
      </c>
      <c r="D612" s="349" t="s">
        <v>1846</v>
      </c>
      <c r="E612" s="328" t="s">
        <v>1740</v>
      </c>
      <c r="F612" s="328" t="s">
        <v>1740</v>
      </c>
      <c r="G612" s="328" t="s">
        <v>1740</v>
      </c>
    </row>
    <row r="613" spans="1:7" x14ac:dyDescent="0.25">
      <c r="A613" s="74" t="s">
        <v>2057</v>
      </c>
      <c r="B613" s="349">
        <v>-28216.102686357408</v>
      </c>
      <c r="C613" s="349">
        <v>12.663181</v>
      </c>
      <c r="D613" s="349">
        <v>1.1562030000000001</v>
      </c>
      <c r="E613" s="349">
        <v>21.472351</v>
      </c>
      <c r="F613" s="349">
        <v>357.87245800000005</v>
      </c>
      <c r="G613" s="349" t="s">
        <v>1740</v>
      </c>
    </row>
    <row r="614" spans="1:7" x14ac:dyDescent="0.25">
      <c r="A614" s="386" t="s">
        <v>2058</v>
      </c>
      <c r="B614" s="349">
        <v>8734.4840051914307</v>
      </c>
      <c r="C614" s="349">
        <v>12.663181</v>
      </c>
      <c r="D614" s="349">
        <v>1.1562030000000001</v>
      </c>
      <c r="E614" s="328">
        <v>21.472351</v>
      </c>
      <c r="F614" s="328">
        <v>357.87245800000005</v>
      </c>
      <c r="G614" s="328" t="s">
        <v>1740</v>
      </c>
    </row>
    <row r="615" spans="1:7" x14ac:dyDescent="0.25">
      <c r="A615" s="387" t="s">
        <v>2059</v>
      </c>
      <c r="B615" s="349">
        <v>-36950.586691548837</v>
      </c>
      <c r="C615" s="349" t="s">
        <v>1760</v>
      </c>
      <c r="D615" s="349" t="s">
        <v>1846</v>
      </c>
      <c r="E615" s="328" t="s">
        <v>1740</v>
      </c>
      <c r="F615" s="328" t="s">
        <v>1740</v>
      </c>
      <c r="G615" s="328" t="s">
        <v>1740</v>
      </c>
    </row>
    <row r="616" spans="1:7" x14ac:dyDescent="0.25">
      <c r="A616" s="388" t="s">
        <v>2060</v>
      </c>
      <c r="B616" s="349">
        <v>-5742.2251556353804</v>
      </c>
      <c r="C616" s="349">
        <v>961.93431193645267</v>
      </c>
      <c r="D616" s="349">
        <v>0.59525414428571</v>
      </c>
      <c r="E616" s="349" t="s">
        <v>1740</v>
      </c>
      <c r="F616" s="349" t="s">
        <v>1740</v>
      </c>
      <c r="G616" s="349" t="s">
        <v>1740</v>
      </c>
    </row>
    <row r="617" spans="1:7" x14ac:dyDescent="0.25">
      <c r="A617" s="386" t="s">
        <v>2061</v>
      </c>
      <c r="B617" s="349">
        <v>-10133.615543726639</v>
      </c>
      <c r="C617" s="349" t="s">
        <v>1760</v>
      </c>
      <c r="D617" s="349">
        <v>0.59215403</v>
      </c>
      <c r="E617" s="328" t="s">
        <v>1740</v>
      </c>
      <c r="F617" s="328" t="s">
        <v>1740</v>
      </c>
      <c r="G617" s="328" t="s">
        <v>1740</v>
      </c>
    </row>
    <row r="618" spans="1:7" x14ac:dyDescent="0.25">
      <c r="A618" s="386" t="s">
        <v>2062</v>
      </c>
      <c r="B618" s="349">
        <v>469.44060909762544</v>
      </c>
      <c r="C618" s="349" t="s">
        <v>1760</v>
      </c>
      <c r="D618" s="349" t="s">
        <v>1864</v>
      </c>
      <c r="E618" s="328" t="s">
        <v>1740</v>
      </c>
      <c r="F618" s="328" t="s">
        <v>1740</v>
      </c>
      <c r="G618" s="328" t="s">
        <v>1740</v>
      </c>
    </row>
    <row r="619" spans="1:7" x14ac:dyDescent="0.25">
      <c r="A619" s="74" t="s">
        <v>2063</v>
      </c>
      <c r="B619" s="349">
        <v>-33858.519844496128</v>
      </c>
      <c r="C619" s="349" t="s">
        <v>1760</v>
      </c>
      <c r="D619" s="349">
        <v>6.0475778530394004</v>
      </c>
      <c r="E619" s="349" t="s">
        <v>1760</v>
      </c>
      <c r="F619" s="349" t="s">
        <v>1760</v>
      </c>
      <c r="G619" s="349" t="s">
        <v>1740</v>
      </c>
    </row>
    <row r="620" spans="1:7" x14ac:dyDescent="0.25">
      <c r="A620" s="386" t="s">
        <v>2064</v>
      </c>
      <c r="B620" s="349">
        <v>-116642.3750794526</v>
      </c>
      <c r="C620" s="349" t="s">
        <v>1760</v>
      </c>
      <c r="D620" s="349">
        <v>6.0475778530394004</v>
      </c>
      <c r="E620" s="328" t="s">
        <v>1760</v>
      </c>
      <c r="F620" s="328" t="s">
        <v>1760</v>
      </c>
      <c r="G620" s="328" t="s">
        <v>1740</v>
      </c>
    </row>
    <row r="621" spans="1:7" x14ac:dyDescent="0.25">
      <c r="A621" s="387" t="s">
        <v>2065</v>
      </c>
      <c r="B621" s="349">
        <v>82783.855234956471</v>
      </c>
      <c r="C621" s="349" t="s">
        <v>1760</v>
      </c>
      <c r="D621" s="349" t="s">
        <v>1846</v>
      </c>
      <c r="E621" s="328" t="s">
        <v>1760</v>
      </c>
      <c r="F621" s="328" t="s">
        <v>1760</v>
      </c>
      <c r="G621" s="328" t="s">
        <v>1740</v>
      </c>
    </row>
    <row r="622" spans="1:7" x14ac:dyDescent="0.25">
      <c r="A622" s="388" t="s">
        <v>2066</v>
      </c>
      <c r="B622" s="349" t="s">
        <v>1760</v>
      </c>
      <c r="C622" s="349" t="s">
        <v>1760</v>
      </c>
      <c r="D622" s="349" t="s">
        <v>1760</v>
      </c>
      <c r="E622" s="349" t="s">
        <v>1740</v>
      </c>
      <c r="F622" s="349" t="s">
        <v>1740</v>
      </c>
      <c r="G622" s="349" t="s">
        <v>1740</v>
      </c>
    </row>
    <row r="623" spans="1:7" x14ac:dyDescent="0.25">
      <c r="A623" s="386" t="s">
        <v>2067</v>
      </c>
      <c r="B623" s="322" t="s">
        <v>1744</v>
      </c>
      <c r="C623" s="322" t="s">
        <v>1744</v>
      </c>
      <c r="D623" s="322" t="s">
        <v>1744</v>
      </c>
      <c r="E623" s="322" t="s">
        <v>1744</v>
      </c>
      <c r="F623" s="322" t="s">
        <v>1744</v>
      </c>
      <c r="G623" s="322" t="s">
        <v>1744</v>
      </c>
    </row>
    <row r="624" spans="1:7" x14ac:dyDescent="0.25">
      <c r="A624" s="386" t="s">
        <v>2068</v>
      </c>
      <c r="B624" s="349" t="s">
        <v>1760</v>
      </c>
      <c r="C624" s="349" t="s">
        <v>1760</v>
      </c>
      <c r="D624" s="349" t="s">
        <v>1760</v>
      </c>
      <c r="E624" s="328" t="s">
        <v>1740</v>
      </c>
      <c r="F624" s="328" t="s">
        <v>1740</v>
      </c>
      <c r="G624" s="328" t="s">
        <v>1740</v>
      </c>
    </row>
    <row r="625" spans="1:8" x14ac:dyDescent="0.25">
      <c r="A625" s="74" t="s">
        <v>2069</v>
      </c>
      <c r="B625" s="349">
        <v>-106045.87106666707</v>
      </c>
      <c r="C625" s="322" t="s">
        <v>1744</v>
      </c>
      <c r="D625" s="322" t="s">
        <v>1744</v>
      </c>
      <c r="E625" s="322" t="s">
        <v>1744</v>
      </c>
      <c r="F625" s="322" t="s">
        <v>1744</v>
      </c>
      <c r="G625" s="322" t="s">
        <v>1744</v>
      </c>
    </row>
    <row r="626" spans="1:8" x14ac:dyDescent="0.25">
      <c r="A626" s="389" t="s">
        <v>2070</v>
      </c>
      <c r="B626" s="349" t="s">
        <v>2054</v>
      </c>
      <c r="C626" s="349" t="s">
        <v>1864</v>
      </c>
      <c r="D626" s="349">
        <v>2.41583792</v>
      </c>
      <c r="E626" s="349" t="s">
        <v>1740</v>
      </c>
      <c r="F626" s="349" t="s">
        <v>1740</v>
      </c>
      <c r="G626" s="349" t="s">
        <v>1740</v>
      </c>
    </row>
    <row r="627" spans="1:8" x14ac:dyDescent="0.25">
      <c r="A627" s="368" t="s">
        <v>2071</v>
      </c>
      <c r="B627" s="349" t="s">
        <v>2054</v>
      </c>
      <c r="C627" s="349" t="s">
        <v>1864</v>
      </c>
      <c r="D627" s="349">
        <v>2.41583792</v>
      </c>
      <c r="E627" s="349" t="s">
        <v>1740</v>
      </c>
      <c r="F627" s="349" t="s">
        <v>1740</v>
      </c>
      <c r="G627" s="349" t="s">
        <v>1740</v>
      </c>
    </row>
    <row r="629" spans="1:8" x14ac:dyDescent="0.25">
      <c r="A629" s="58" t="s">
        <v>2072</v>
      </c>
      <c r="B629" s="59">
        <f>B606</f>
        <v>-831125.53638504399</v>
      </c>
      <c r="C629" s="66">
        <f t="shared" ref="C629:G629" si="11">C606</f>
        <v>1234.7394602571119</v>
      </c>
      <c r="D629" s="66">
        <f t="shared" si="11"/>
        <v>35.11369899647039</v>
      </c>
      <c r="E629" s="66">
        <f t="shared" si="11"/>
        <v>141.59499629999999</v>
      </c>
      <c r="F629" s="66">
        <f t="shared" si="11"/>
        <v>7641.6606409999995</v>
      </c>
      <c r="G629" s="66" t="str">
        <f t="shared" si="11"/>
        <v>NE,NA</v>
      </c>
    </row>
    <row r="632" spans="1:8" ht="15.75" x14ac:dyDescent="0.25">
      <c r="A632" s="446" t="s">
        <v>2073</v>
      </c>
      <c r="B632" s="446"/>
      <c r="C632" s="216"/>
      <c r="D632" s="216"/>
      <c r="E632" s="216"/>
      <c r="F632" s="216"/>
      <c r="G632" s="216"/>
      <c r="H632" s="57" t="s">
        <v>1700</v>
      </c>
    </row>
    <row r="633" spans="1:8" ht="15.75" x14ac:dyDescent="0.25">
      <c r="A633" s="224" t="s">
        <v>1931</v>
      </c>
      <c r="B633" s="60"/>
      <c r="C633" s="216"/>
      <c r="D633" s="216"/>
      <c r="E633" s="216"/>
      <c r="F633" s="216"/>
      <c r="G633" s="216"/>
      <c r="H633" s="57" t="s">
        <v>1702</v>
      </c>
    </row>
    <row r="634" spans="1:8" x14ac:dyDescent="0.25">
      <c r="A634" s="216"/>
      <c r="B634" s="216"/>
      <c r="C634" s="216"/>
      <c r="D634" s="216"/>
      <c r="E634" s="216"/>
      <c r="F634" s="216"/>
      <c r="G634" s="216"/>
      <c r="H634" s="57" t="s">
        <v>1703</v>
      </c>
    </row>
    <row r="635" spans="1:8" x14ac:dyDescent="0.25">
      <c r="A635" s="216"/>
      <c r="B635" s="216"/>
      <c r="C635" s="216"/>
      <c r="D635" s="216"/>
      <c r="E635" s="216"/>
      <c r="F635" s="216"/>
      <c r="G635" s="216"/>
      <c r="H635" s="233"/>
    </row>
    <row r="636" spans="1:8" x14ac:dyDescent="0.25">
      <c r="A636" s="434" t="s">
        <v>2074</v>
      </c>
      <c r="B636" s="390" t="s">
        <v>2075</v>
      </c>
      <c r="C636" s="391" t="s">
        <v>1706</v>
      </c>
      <c r="D636" s="391" t="s">
        <v>1707</v>
      </c>
      <c r="E636" s="391" t="s">
        <v>1878</v>
      </c>
      <c r="F636" s="392" t="s">
        <v>651</v>
      </c>
      <c r="G636" s="393" t="s">
        <v>1709</v>
      </c>
      <c r="H636" s="392" t="s">
        <v>1879</v>
      </c>
    </row>
    <row r="637" spans="1:8" ht="15.75" thickBot="1" x14ac:dyDescent="0.3">
      <c r="A637" s="435"/>
      <c r="B637" s="436" t="s">
        <v>1711</v>
      </c>
      <c r="C637" s="437"/>
      <c r="D637" s="437"/>
      <c r="E637" s="437"/>
      <c r="F637" s="437"/>
      <c r="G637" s="437"/>
      <c r="H637" s="438"/>
    </row>
    <row r="638" spans="1:8" ht="15.75" thickTop="1" x14ac:dyDescent="0.25">
      <c r="A638" s="234" t="s">
        <v>2076</v>
      </c>
      <c r="B638" s="349" t="s">
        <v>1794</v>
      </c>
      <c r="C638" s="349">
        <v>6143.8266127488378</v>
      </c>
      <c r="D638" s="349">
        <v>73.757520658580603</v>
      </c>
      <c r="E638" s="349">
        <v>2.3460190219567099</v>
      </c>
      <c r="F638" s="349">
        <v>6.5483463597946603</v>
      </c>
      <c r="G638" s="349">
        <v>114.39560414851302</v>
      </c>
      <c r="H638" s="349">
        <v>0.74349333311907995</v>
      </c>
    </row>
    <row r="639" spans="1:8" x14ac:dyDescent="0.25">
      <c r="A639" s="394" t="s">
        <v>2077</v>
      </c>
      <c r="B639" s="349" t="s">
        <v>1762</v>
      </c>
      <c r="C639" s="349">
        <v>5261.8993888836258</v>
      </c>
      <c r="D639" s="322" t="s">
        <v>1744</v>
      </c>
      <c r="E639" s="349">
        <v>2.3460190219567099</v>
      </c>
      <c r="F639" s="349">
        <v>6.1117899358083498</v>
      </c>
      <c r="G639" s="349">
        <v>21.695718028166269</v>
      </c>
      <c r="H639" s="322" t="s">
        <v>1744</v>
      </c>
    </row>
    <row r="640" spans="1:8" x14ac:dyDescent="0.25">
      <c r="A640" s="364" t="s">
        <v>2078</v>
      </c>
      <c r="B640" s="349" t="s">
        <v>1762</v>
      </c>
      <c r="C640" s="349">
        <v>5261.8993888836258</v>
      </c>
      <c r="D640" s="322" t="s">
        <v>1744</v>
      </c>
      <c r="E640" s="328">
        <v>2.3460190219567099</v>
      </c>
      <c r="F640" s="328">
        <v>6.1117899358083498</v>
      </c>
      <c r="G640" s="328">
        <v>21.695718028166269</v>
      </c>
      <c r="H640" s="322" t="s">
        <v>1744</v>
      </c>
    </row>
    <row r="641" spans="1:8" x14ac:dyDescent="0.25">
      <c r="A641" s="364" t="s">
        <v>2079</v>
      </c>
      <c r="B641" s="349" t="s">
        <v>1747</v>
      </c>
      <c r="C641" s="349" t="s">
        <v>1747</v>
      </c>
      <c r="D641" s="322" t="s">
        <v>1744</v>
      </c>
      <c r="E641" s="328" t="s">
        <v>1747</v>
      </c>
      <c r="F641" s="328" t="s">
        <v>1747</v>
      </c>
      <c r="G641" s="328" t="s">
        <v>1747</v>
      </c>
      <c r="H641" s="322" t="s">
        <v>1744</v>
      </c>
    </row>
    <row r="642" spans="1:8" x14ac:dyDescent="0.25">
      <c r="A642" s="395" t="s">
        <v>2080</v>
      </c>
      <c r="B642" s="349" t="s">
        <v>1747</v>
      </c>
      <c r="C642" s="349" t="s">
        <v>1747</v>
      </c>
      <c r="D642" s="322" t="s">
        <v>1744</v>
      </c>
      <c r="E642" s="349" t="s">
        <v>1747</v>
      </c>
      <c r="F642" s="349" t="s">
        <v>1747</v>
      </c>
      <c r="G642" s="349" t="s">
        <v>1747</v>
      </c>
      <c r="H642" s="322" t="s">
        <v>1744</v>
      </c>
    </row>
    <row r="643" spans="1:8" x14ac:dyDescent="0.25">
      <c r="A643" s="394" t="s">
        <v>2081</v>
      </c>
      <c r="B643" s="322" t="s">
        <v>1744</v>
      </c>
      <c r="C643" s="349">
        <v>76.365222930707887</v>
      </c>
      <c r="D643" s="349">
        <v>5.5964614607999996</v>
      </c>
      <c r="E643" s="349" t="s">
        <v>1760</v>
      </c>
      <c r="F643" s="349" t="s">
        <v>1760</v>
      </c>
      <c r="G643" s="349" t="s">
        <v>1760</v>
      </c>
      <c r="H643" s="322" t="s">
        <v>1744</v>
      </c>
    </row>
    <row r="644" spans="1:8" x14ac:dyDescent="0.25">
      <c r="A644" s="396" t="s">
        <v>2082</v>
      </c>
      <c r="B644" s="322" t="s">
        <v>1744</v>
      </c>
      <c r="C644" s="349">
        <v>74.619486144000007</v>
      </c>
      <c r="D644" s="349">
        <v>5.5964614607999996</v>
      </c>
      <c r="E644" s="328" t="s">
        <v>1760</v>
      </c>
      <c r="F644" s="328" t="s">
        <v>1760</v>
      </c>
      <c r="G644" s="328" t="s">
        <v>1760</v>
      </c>
      <c r="H644" s="322" t="s">
        <v>1744</v>
      </c>
    </row>
    <row r="645" spans="1:8" x14ac:dyDescent="0.25">
      <c r="A645" s="396" t="s">
        <v>2083</v>
      </c>
      <c r="B645" s="322" t="s">
        <v>1744</v>
      </c>
      <c r="C645" s="349">
        <v>1.7457367867078699</v>
      </c>
      <c r="D645" s="349" t="s">
        <v>1804</v>
      </c>
      <c r="E645" s="328" t="s">
        <v>1760</v>
      </c>
      <c r="F645" s="328" t="s">
        <v>1760</v>
      </c>
      <c r="G645" s="328" t="s">
        <v>1760</v>
      </c>
      <c r="H645" s="322" t="s">
        <v>1744</v>
      </c>
    </row>
    <row r="646" spans="1:8" x14ac:dyDescent="0.25">
      <c r="A646" s="394" t="s">
        <v>2084</v>
      </c>
      <c r="B646" s="349" t="s">
        <v>1754</v>
      </c>
      <c r="C646" s="349" t="s">
        <v>1754</v>
      </c>
      <c r="D646" s="349" t="s">
        <v>1754</v>
      </c>
      <c r="E646" s="349" t="s">
        <v>1754</v>
      </c>
      <c r="F646" s="349" t="s">
        <v>1754</v>
      </c>
      <c r="G646" s="349" t="s">
        <v>1754</v>
      </c>
      <c r="H646" s="349" t="s">
        <v>1754</v>
      </c>
    </row>
    <row r="647" spans="1:8" x14ac:dyDescent="0.25">
      <c r="A647" s="364" t="s">
        <v>2085</v>
      </c>
      <c r="B647" s="349" t="s">
        <v>1718</v>
      </c>
      <c r="C647" s="349" t="s">
        <v>1754</v>
      </c>
      <c r="D647" s="349" t="s">
        <v>1754</v>
      </c>
      <c r="E647" s="328" t="s">
        <v>1718</v>
      </c>
      <c r="F647" s="328" t="s">
        <v>1718</v>
      </c>
      <c r="G647" s="328" t="s">
        <v>1718</v>
      </c>
      <c r="H647" s="328" t="s">
        <v>1718</v>
      </c>
    </row>
    <row r="648" spans="1:8" x14ac:dyDescent="0.25">
      <c r="A648" s="364" t="s">
        <v>2086</v>
      </c>
      <c r="B648" s="349" t="s">
        <v>1740</v>
      </c>
      <c r="C648" s="349" t="s">
        <v>1740</v>
      </c>
      <c r="D648" s="349" t="s">
        <v>1740</v>
      </c>
      <c r="E648" s="328" t="s">
        <v>1740</v>
      </c>
      <c r="F648" s="328" t="s">
        <v>1740</v>
      </c>
      <c r="G648" s="328" t="s">
        <v>1740</v>
      </c>
      <c r="H648" s="328" t="s">
        <v>1740</v>
      </c>
    </row>
    <row r="649" spans="1:8" x14ac:dyDescent="0.25">
      <c r="A649" s="394" t="s">
        <v>2087</v>
      </c>
      <c r="B649" s="322" t="s">
        <v>1744</v>
      </c>
      <c r="C649" s="349">
        <v>805.56200093450445</v>
      </c>
      <c r="D649" s="349">
        <v>68.161059197780617</v>
      </c>
      <c r="E649" s="349" t="s">
        <v>1804</v>
      </c>
      <c r="F649" s="349">
        <v>0.43655642398631</v>
      </c>
      <c r="G649" s="349">
        <v>49.308450064014231</v>
      </c>
      <c r="H649" s="322" t="s">
        <v>1744</v>
      </c>
    </row>
    <row r="650" spans="1:8" x14ac:dyDescent="0.25">
      <c r="A650" s="364" t="s">
        <v>2088</v>
      </c>
      <c r="B650" s="322" t="s">
        <v>1744</v>
      </c>
      <c r="C650" s="349">
        <v>566.94660201297143</v>
      </c>
      <c r="D650" s="349">
        <v>66.504112399504038</v>
      </c>
      <c r="E650" s="328" t="s">
        <v>1747</v>
      </c>
      <c r="F650" s="328">
        <v>0.43655642398631</v>
      </c>
      <c r="G650" s="328">
        <v>33.529746043529677</v>
      </c>
      <c r="H650" s="322" t="s">
        <v>1744</v>
      </c>
    </row>
    <row r="651" spans="1:8" x14ac:dyDescent="0.25">
      <c r="A651" s="364" t="s">
        <v>2089</v>
      </c>
      <c r="B651" s="322" t="s">
        <v>1744</v>
      </c>
      <c r="C651" s="349">
        <v>238.61539892153306</v>
      </c>
      <c r="D651" s="349">
        <v>1.65694679827657</v>
      </c>
      <c r="E651" s="328" t="s">
        <v>1747</v>
      </c>
      <c r="F651" s="328" t="s">
        <v>1747</v>
      </c>
      <c r="G651" s="328">
        <v>15.77870402048455</v>
      </c>
      <c r="H651" s="322" t="s">
        <v>1744</v>
      </c>
    </row>
    <row r="652" spans="1:8" x14ac:dyDescent="0.25">
      <c r="A652" s="364" t="s">
        <v>2090</v>
      </c>
      <c r="B652" s="322" t="s">
        <v>1744</v>
      </c>
      <c r="C652" s="349" t="s">
        <v>1718</v>
      </c>
      <c r="D652" s="349" t="s">
        <v>1718</v>
      </c>
      <c r="E652" s="349" t="s">
        <v>1718</v>
      </c>
      <c r="F652" s="349" t="s">
        <v>1718</v>
      </c>
      <c r="G652" s="349" t="s">
        <v>1718</v>
      </c>
      <c r="H652" s="322" t="s">
        <v>1744</v>
      </c>
    </row>
    <row r="653" spans="1:8" x14ac:dyDescent="0.25">
      <c r="A653" s="394" t="s">
        <v>2091</v>
      </c>
      <c r="B653" s="349" t="s">
        <v>1740</v>
      </c>
      <c r="C653" s="349" t="s">
        <v>1740</v>
      </c>
      <c r="D653" s="349" t="s">
        <v>1740</v>
      </c>
      <c r="E653" s="349" t="s">
        <v>1747</v>
      </c>
      <c r="F653" s="349" t="s">
        <v>1747</v>
      </c>
      <c r="G653" s="349">
        <v>43.391436056332523</v>
      </c>
      <c r="H653" s="349">
        <v>0.74349333311907995</v>
      </c>
    </row>
    <row r="654" spans="1:8" x14ac:dyDescent="0.25">
      <c r="A654" s="368" t="s">
        <v>1816</v>
      </c>
      <c r="B654" s="328" t="s">
        <v>1740</v>
      </c>
      <c r="C654" s="328" t="s">
        <v>1740</v>
      </c>
      <c r="D654" s="328" t="s">
        <v>1740</v>
      </c>
      <c r="E654" s="328" t="s">
        <v>1747</v>
      </c>
      <c r="F654" s="328" t="s">
        <v>1747</v>
      </c>
      <c r="G654" s="328">
        <v>43.391436056332523</v>
      </c>
      <c r="H654" s="328">
        <v>0.74349333311907995</v>
      </c>
    </row>
    <row r="655" spans="1:8" x14ac:dyDescent="0.25">
      <c r="A655" s="394" t="s">
        <v>2092</v>
      </c>
      <c r="B655" s="322" t="s">
        <v>1744</v>
      </c>
      <c r="C655" s="322" t="s">
        <v>1744</v>
      </c>
      <c r="D655" s="322" t="s">
        <v>1744</v>
      </c>
      <c r="E655" s="322" t="s">
        <v>1744</v>
      </c>
      <c r="F655" s="322" t="s">
        <v>1744</v>
      </c>
      <c r="G655" s="322" t="s">
        <v>1744</v>
      </c>
      <c r="H655" s="322" t="s">
        <v>1744</v>
      </c>
    </row>
    <row r="656" spans="1:8" x14ac:dyDescent="0.25">
      <c r="A656" s="396" t="s">
        <v>2093</v>
      </c>
      <c r="B656" s="328">
        <v>11397.929630279281</v>
      </c>
      <c r="C656" s="322" t="s">
        <v>1744</v>
      </c>
      <c r="D656" s="322" t="s">
        <v>1744</v>
      </c>
      <c r="E656" s="322" t="s">
        <v>1744</v>
      </c>
      <c r="F656" s="322" t="s">
        <v>1744</v>
      </c>
      <c r="G656" s="322" t="s">
        <v>1744</v>
      </c>
      <c r="H656" s="322" t="s">
        <v>1744</v>
      </c>
    </row>
    <row r="657" spans="1:8" x14ac:dyDescent="0.25">
      <c r="A657" s="396" t="s">
        <v>2094</v>
      </c>
      <c r="B657" s="328" t="s">
        <v>1740</v>
      </c>
      <c r="C657" s="322" t="s">
        <v>1744</v>
      </c>
      <c r="D657" s="322" t="s">
        <v>1744</v>
      </c>
      <c r="E657" s="322" t="s">
        <v>1744</v>
      </c>
      <c r="F657" s="322" t="s">
        <v>1744</v>
      </c>
      <c r="G657" s="322" t="s">
        <v>1744</v>
      </c>
      <c r="H657" s="322" t="s">
        <v>1744</v>
      </c>
    </row>
    <row r="658" spans="1:8" x14ac:dyDescent="0.25">
      <c r="A658" s="397" t="s">
        <v>2095</v>
      </c>
      <c r="B658" s="328" t="s">
        <v>1740</v>
      </c>
      <c r="C658" s="322" t="s">
        <v>1744</v>
      </c>
      <c r="D658" s="322" t="s">
        <v>1744</v>
      </c>
      <c r="E658" s="322" t="s">
        <v>1744</v>
      </c>
      <c r="F658" s="322" t="s">
        <v>1744</v>
      </c>
      <c r="G658" s="322" t="s">
        <v>1744</v>
      </c>
      <c r="H658" s="322" t="s">
        <v>1744</v>
      </c>
    </row>
    <row r="660" spans="1:8" x14ac:dyDescent="0.25">
      <c r="A660" s="58" t="s">
        <v>2096</v>
      </c>
      <c r="B660" s="66" t="str">
        <f>B638</f>
        <v>NO,IE,NA</v>
      </c>
      <c r="C660" s="66">
        <f t="shared" ref="C660:H660" si="12">C638</f>
        <v>6143.8266127488378</v>
      </c>
      <c r="D660" s="66">
        <f t="shared" si="12"/>
        <v>73.757520658580603</v>
      </c>
      <c r="E660" s="66">
        <f t="shared" si="12"/>
        <v>2.3460190219567099</v>
      </c>
      <c r="F660" s="66">
        <f t="shared" si="12"/>
        <v>6.5483463597946603</v>
      </c>
      <c r="G660" s="66">
        <f t="shared" si="12"/>
        <v>114.39560414851302</v>
      </c>
      <c r="H660" s="66">
        <f t="shared" si="12"/>
        <v>0.74349333311907995</v>
      </c>
    </row>
    <row r="663" spans="1:8" ht="18" x14ac:dyDescent="0.25">
      <c r="A663" s="58" t="s">
        <v>2097</v>
      </c>
      <c r="B663" s="75" t="s">
        <v>2098</v>
      </c>
      <c r="C663" s="75" t="s">
        <v>2099</v>
      </c>
      <c r="D663" s="75" t="s">
        <v>2100</v>
      </c>
      <c r="E663" s="75" t="s">
        <v>2101</v>
      </c>
      <c r="F663" s="75" t="s">
        <v>651</v>
      </c>
      <c r="G663" s="75" t="s">
        <v>1709</v>
      </c>
      <c r="H663" s="75" t="s">
        <v>2102</v>
      </c>
    </row>
    <row r="664" spans="1:8" s="9" customFormat="1" x14ac:dyDescent="0.25">
      <c r="A664" s="211" t="s">
        <v>2103</v>
      </c>
      <c r="B664" s="212">
        <f t="shared" ref="B664:H670" si="13">B59</f>
        <v>6048689.0414711749</v>
      </c>
      <c r="C664" s="212">
        <f t="shared" si="13"/>
        <v>12336.648060651123</v>
      </c>
      <c r="D664" s="212">
        <f t="shared" si="13"/>
        <v>258.66228519992751</v>
      </c>
      <c r="E664" s="212">
        <f t="shared" si="13"/>
        <v>18301.073699767901</v>
      </c>
      <c r="F664" s="212">
        <f t="shared" si="13"/>
        <v>65115.232968226752</v>
      </c>
      <c r="G664" s="212">
        <f t="shared" si="13"/>
        <v>7399.0875263533071</v>
      </c>
      <c r="H664" s="212">
        <f t="shared" si="13"/>
        <v>12364.091048770906</v>
      </c>
    </row>
    <row r="665" spans="1:8" s="3" customFormat="1" x14ac:dyDescent="0.25">
      <c r="A665" s="210" t="s">
        <v>853</v>
      </c>
      <c r="B665" s="76">
        <f t="shared" si="13"/>
        <v>2400057.4856406469</v>
      </c>
      <c r="C665" s="76">
        <f t="shared" si="13"/>
        <v>34.823479419570468</v>
      </c>
      <c r="D665" s="76">
        <f t="shared" si="13"/>
        <v>100.86538569159121</v>
      </c>
      <c r="E665" s="76">
        <f t="shared" si="13"/>
        <v>3434.4290996747714</v>
      </c>
      <c r="F665" s="76">
        <f t="shared" si="13"/>
        <v>581.83867235005948</v>
      </c>
      <c r="G665" s="76">
        <f t="shared" si="13"/>
        <v>43.701395420034459</v>
      </c>
      <c r="H665" s="76">
        <f t="shared" si="13"/>
        <v>9439.0432746602182</v>
      </c>
    </row>
    <row r="666" spans="1:8" s="3" customFormat="1" x14ac:dyDescent="0.25">
      <c r="A666" s="210" t="s">
        <v>58</v>
      </c>
      <c r="B666" s="76">
        <f>B61</f>
        <v>1911442.8105552257</v>
      </c>
      <c r="C666" s="76">
        <f t="shared" si="13"/>
        <v>165.57291285866268</v>
      </c>
      <c r="D666" s="76">
        <f t="shared" si="13"/>
        <v>141.22138300660743</v>
      </c>
      <c r="E666" s="76">
        <f t="shared" si="13"/>
        <v>11993.96820796089</v>
      </c>
      <c r="F666" s="76">
        <f t="shared" si="13"/>
        <v>58745.519506243923</v>
      </c>
      <c r="G666" s="76">
        <f t="shared" si="13"/>
        <v>5777.2545334153529</v>
      </c>
      <c r="H666" s="76">
        <f t="shared" si="13"/>
        <v>618.63077203361581</v>
      </c>
    </row>
    <row r="667" spans="1:8" s="3" customFormat="1" x14ac:dyDescent="0.25">
      <c r="A667" s="210" t="s">
        <v>1052</v>
      </c>
      <c r="B667" s="76">
        <f t="shared" si="13"/>
        <v>586027.53370179143</v>
      </c>
      <c r="C667" s="76">
        <f t="shared" si="13"/>
        <v>205.33512877805845</v>
      </c>
      <c r="D667" s="76">
        <f t="shared" si="13"/>
        <v>4.0983274771096498</v>
      </c>
      <c r="E667" s="76">
        <f t="shared" si="13"/>
        <v>908.26373148672474</v>
      </c>
      <c r="F667" s="76">
        <f t="shared" si="13"/>
        <v>3021.64543736223</v>
      </c>
      <c r="G667" s="76">
        <f t="shared" si="13"/>
        <v>706.60096524296171</v>
      </c>
      <c r="H667" s="76">
        <f t="shared" si="13"/>
        <v>527.57585355553215</v>
      </c>
    </row>
    <row r="668" spans="1:8" s="3" customFormat="1" x14ac:dyDescent="0.25">
      <c r="A668" s="210" t="s">
        <v>334</v>
      </c>
      <c r="B668" s="76">
        <f t="shared" si="13"/>
        <v>1137620.3858851495</v>
      </c>
      <c r="C668" s="76">
        <f t="shared" si="13"/>
        <v>11930.898339782843</v>
      </c>
      <c r="D668" s="76">
        <f t="shared" si="13"/>
        <v>11.176634590788881</v>
      </c>
      <c r="E668" s="76">
        <f t="shared" si="13"/>
        <v>1964.4126606455166</v>
      </c>
      <c r="F668" s="76">
        <f t="shared" si="13"/>
        <v>2766.2293522705422</v>
      </c>
      <c r="G668" s="76">
        <f t="shared" si="13"/>
        <v>871.53063227495795</v>
      </c>
      <c r="H668" s="76">
        <f t="shared" si="13"/>
        <v>1778.8411485215402</v>
      </c>
    </row>
    <row r="669" spans="1:8" s="3" customFormat="1" x14ac:dyDescent="0.25">
      <c r="A669" s="210" t="s">
        <v>1050</v>
      </c>
      <c r="B669" s="76">
        <f t="shared" si="13"/>
        <v>257.90976890459297</v>
      </c>
      <c r="C669" s="76">
        <f t="shared" si="13"/>
        <v>1.300499353749E-2</v>
      </c>
      <c r="D669" s="76">
        <f t="shared" si="13"/>
        <v>1.87845249299E-3</v>
      </c>
      <c r="E669" s="76" t="str">
        <f t="shared" si="13"/>
        <v>IE</v>
      </c>
      <c r="F669" s="76" t="str">
        <f t="shared" si="13"/>
        <v>IE</v>
      </c>
      <c r="G669" s="76" t="str">
        <f t="shared" si="13"/>
        <v>IE</v>
      </c>
      <c r="H669" s="76" t="str">
        <f t="shared" si="13"/>
        <v>IE</v>
      </c>
    </row>
    <row r="670" spans="1:8" s="3" customFormat="1" x14ac:dyDescent="0.25">
      <c r="A670" s="210" t="s">
        <v>1770</v>
      </c>
      <c r="B670" s="76">
        <f>B65</f>
        <v>13282.915919456782</v>
      </c>
      <c r="C670" s="76">
        <f t="shared" si="13"/>
        <v>5.1948184495699996E-3</v>
      </c>
      <c r="D670" s="76">
        <f t="shared" si="13"/>
        <v>1.29867598133739</v>
      </c>
      <c r="E670" s="76">
        <f t="shared" si="13"/>
        <v>0</v>
      </c>
      <c r="F670" s="76">
        <f t="shared" si="13"/>
        <v>0</v>
      </c>
      <c r="G670" s="76">
        <f t="shared" si="13"/>
        <v>0</v>
      </c>
      <c r="H670" s="76">
        <f t="shared" si="13"/>
        <v>0</v>
      </c>
    </row>
    <row r="671" spans="1:8" x14ac:dyDescent="0.25">
      <c r="A671" s="211" t="s">
        <v>2104</v>
      </c>
      <c r="B671" s="76">
        <f>G407</f>
        <v>22472.091458330953</v>
      </c>
      <c r="C671" s="76">
        <f>H407</f>
        <v>4.6925847366299997E-3</v>
      </c>
      <c r="D671" s="76">
        <f>I407</f>
        <v>4.8332437122200001E-3</v>
      </c>
      <c r="E671" s="76"/>
      <c r="F671" s="77"/>
      <c r="G671" s="77"/>
      <c r="H671" s="77"/>
    </row>
    <row r="672" spans="1:8" x14ac:dyDescent="0.25">
      <c r="A672" s="211" t="s">
        <v>2105</v>
      </c>
      <c r="B672" s="76">
        <f>B464</f>
        <v>194388.53120401071</v>
      </c>
      <c r="C672" s="76">
        <f>C464</f>
        <v>4.4228396639999996</v>
      </c>
      <c r="D672" s="76">
        <f>D464</f>
        <v>83.655309749766346</v>
      </c>
      <c r="E672" s="76">
        <f>J464</f>
        <v>572.16514495327442</v>
      </c>
      <c r="F672" s="76">
        <f>K464</f>
        <v>1557.1939910195872</v>
      </c>
      <c r="G672" s="76">
        <f>L464</f>
        <v>5849.2197121443369</v>
      </c>
      <c r="H672" s="76">
        <f>M464</f>
        <v>830.75987228203655</v>
      </c>
    </row>
    <row r="673" spans="1:36" x14ac:dyDescent="0.25">
      <c r="A673" s="211" t="s">
        <v>2106</v>
      </c>
      <c r="B673" s="76">
        <f t="shared" ref="B673:H673" si="14">B597</f>
        <v>7853.7090592547993</v>
      </c>
      <c r="C673" s="76">
        <f t="shared" si="14"/>
        <v>9418.7606550076798</v>
      </c>
      <c r="D673" s="76">
        <f t="shared" si="14"/>
        <v>1108.4205949512345</v>
      </c>
      <c r="E673" s="76">
        <f t="shared" si="14"/>
        <v>14.91067980114685</v>
      </c>
      <c r="F673" s="76">
        <f t="shared" si="14"/>
        <v>363.40666610922074</v>
      </c>
      <c r="G673" s="76" t="str">
        <f t="shared" si="14"/>
        <v>NA</v>
      </c>
      <c r="H673" s="76">
        <f t="shared" si="14"/>
        <v>0</v>
      </c>
    </row>
    <row r="674" spans="1:36" x14ac:dyDescent="0.25">
      <c r="A674" s="211" t="s">
        <v>2107</v>
      </c>
      <c r="B674" s="76">
        <f>B629</f>
        <v>-831125.53638504399</v>
      </c>
      <c r="C674" s="76">
        <f t="shared" ref="C674:H674" si="15">C629</f>
        <v>1234.7394602571119</v>
      </c>
      <c r="D674" s="76">
        <f t="shared" si="15"/>
        <v>35.11369899647039</v>
      </c>
      <c r="E674" s="76">
        <f t="shared" si="15"/>
        <v>141.59499629999999</v>
      </c>
      <c r="F674" s="76">
        <f t="shared" si="15"/>
        <v>7641.6606409999995</v>
      </c>
      <c r="G674" s="76" t="str">
        <f t="shared" si="15"/>
        <v>NE,NA</v>
      </c>
      <c r="H674" s="76">
        <f t="shared" si="15"/>
        <v>0</v>
      </c>
    </row>
    <row r="675" spans="1:36" x14ac:dyDescent="0.25">
      <c r="A675" s="211" t="s">
        <v>2108</v>
      </c>
      <c r="B675" s="78" t="str">
        <f>B660</f>
        <v>NO,IE,NA</v>
      </c>
      <c r="C675" s="78">
        <f t="shared" ref="C675:H675" si="16">C660</f>
        <v>6143.8266127488378</v>
      </c>
      <c r="D675" s="78">
        <f t="shared" si="16"/>
        <v>73.757520658580603</v>
      </c>
      <c r="E675" s="78">
        <f t="shared" si="16"/>
        <v>2.3460190219567099</v>
      </c>
      <c r="F675" s="78">
        <f t="shared" si="16"/>
        <v>6.5483463597946603</v>
      </c>
      <c r="G675" s="78">
        <f t="shared" si="16"/>
        <v>114.39560414851302</v>
      </c>
      <c r="H675" s="78">
        <f t="shared" si="16"/>
        <v>0.74349333311907995</v>
      </c>
    </row>
    <row r="676" spans="1:36" x14ac:dyDescent="0.25">
      <c r="A676" s="3" t="s">
        <v>2109</v>
      </c>
      <c r="B676" s="79">
        <f>SUM(B664,B672:B675)</f>
        <v>5419805.745349396</v>
      </c>
      <c r="C676" s="79">
        <f t="shared" ref="C676:H676" si="17">SUM(C664,C672:C675)</f>
        <v>29138.397628328752</v>
      </c>
      <c r="D676" s="79">
        <f t="shared" si="17"/>
        <v>1559.6094095559795</v>
      </c>
      <c r="E676" s="79">
        <f t="shared" si="17"/>
        <v>19032.090539844274</v>
      </c>
      <c r="F676" s="79">
        <f t="shared" si="17"/>
        <v>74684.042612715348</v>
      </c>
      <c r="G676" s="79">
        <f t="shared" si="17"/>
        <v>13362.702842646157</v>
      </c>
      <c r="H676" s="79">
        <f t="shared" si="17"/>
        <v>13195.594414386062</v>
      </c>
    </row>
    <row r="678" spans="1:36" x14ac:dyDescent="0.25">
      <c r="A678" s="58" t="s">
        <v>2110</v>
      </c>
      <c r="B678" s="58" t="s">
        <v>1932</v>
      </c>
      <c r="C678" s="58" t="s">
        <v>1933</v>
      </c>
      <c r="D678" s="58" t="s">
        <v>1934</v>
      </c>
      <c r="E678" s="58" t="s">
        <v>1935</v>
      </c>
      <c r="F678" s="80" t="s">
        <v>1936</v>
      </c>
      <c r="G678" s="80" t="s">
        <v>1937</v>
      </c>
      <c r="H678" s="80" t="s">
        <v>1938</v>
      </c>
      <c r="I678" s="80" t="s">
        <v>1939</v>
      </c>
      <c r="J678" s="80" t="s">
        <v>1940</v>
      </c>
      <c r="K678" s="80" t="s">
        <v>1941</v>
      </c>
      <c r="L678" s="80" t="s">
        <v>1942</v>
      </c>
      <c r="M678" s="80" t="s">
        <v>1943</v>
      </c>
      <c r="N678" s="80" t="s">
        <v>1944</v>
      </c>
      <c r="O678" s="80" t="s">
        <v>1945</v>
      </c>
      <c r="P678" s="80" t="s">
        <v>1946</v>
      </c>
      <c r="Q678" s="80" t="s">
        <v>1947</v>
      </c>
      <c r="R678" s="80" t="s">
        <v>1948</v>
      </c>
      <c r="S678" s="80" t="s">
        <v>1949</v>
      </c>
      <c r="T678" s="80" t="s">
        <v>1950</v>
      </c>
      <c r="U678" s="80" t="s">
        <v>2111</v>
      </c>
      <c r="V678" s="80" t="s">
        <v>1952</v>
      </c>
      <c r="W678" s="80" t="s">
        <v>2112</v>
      </c>
      <c r="X678" s="80" t="s">
        <v>2113</v>
      </c>
      <c r="Y678" s="80" t="s">
        <v>2114</v>
      </c>
      <c r="Z678" s="80" t="s">
        <v>2115</v>
      </c>
      <c r="AA678" s="80" t="s">
        <v>2116</v>
      </c>
      <c r="AB678" s="80" t="s">
        <v>2117</v>
      </c>
      <c r="AC678" s="80" t="s">
        <v>2118</v>
      </c>
      <c r="AD678" s="80" t="s">
        <v>2119</v>
      </c>
      <c r="AE678" s="80" t="s">
        <v>2120</v>
      </c>
      <c r="AF678" s="80" t="s">
        <v>2121</v>
      </c>
      <c r="AG678" s="80" t="s">
        <v>1963</v>
      </c>
      <c r="AH678" s="80" t="s">
        <v>2122</v>
      </c>
      <c r="AI678" s="80" t="s">
        <v>2123</v>
      </c>
      <c r="AJ678" s="80" t="s">
        <v>2124</v>
      </c>
    </row>
    <row r="679" spans="1:36" x14ac:dyDescent="0.25">
      <c r="A679" s="1" t="s">
        <v>2125</v>
      </c>
      <c r="B679" s="81">
        <f>B472</f>
        <v>1368.6407622854913</v>
      </c>
      <c r="C679" s="81">
        <f>C472</f>
        <v>398.21997774743551</v>
      </c>
      <c r="D679" s="81">
        <v>0</v>
      </c>
      <c r="E679" s="81">
        <v>0</v>
      </c>
      <c r="F679" s="81">
        <f>F472</f>
        <v>2580.4423400000001</v>
      </c>
      <c r="G679" s="81">
        <v>0</v>
      </c>
      <c r="H679" s="81">
        <f>H472</f>
        <v>56029.164606593971</v>
      </c>
      <c r="I679" s="81">
        <v>0</v>
      </c>
      <c r="J679" s="81">
        <f>J472</f>
        <v>2093.1475999999998</v>
      </c>
      <c r="K679" s="81">
        <v>0</v>
      </c>
      <c r="L679" s="81">
        <v>0</v>
      </c>
      <c r="M679" s="81">
        <v>0</v>
      </c>
      <c r="N679" s="81">
        <v>0</v>
      </c>
      <c r="O679" s="81">
        <v>0</v>
      </c>
      <c r="P679" s="81">
        <v>0</v>
      </c>
      <c r="Q679" s="81">
        <f>Q472</f>
        <v>117.73</v>
      </c>
      <c r="R679" s="81">
        <v>0</v>
      </c>
      <c r="S679" s="81">
        <v>0</v>
      </c>
      <c r="T679" s="81">
        <v>0</v>
      </c>
      <c r="U679" s="81">
        <v>0</v>
      </c>
      <c r="V679" s="81" t="str">
        <f>V472</f>
        <v/>
      </c>
      <c r="W679" s="81">
        <f>W472</f>
        <v>540.06916717032652</v>
      </c>
      <c r="X679" s="81">
        <f>X472</f>
        <v>206.85707686944318</v>
      </c>
      <c r="Y679" s="81">
        <f>Y472</f>
        <v>9.0276703162196608</v>
      </c>
      <c r="Z679" s="81">
        <v>0</v>
      </c>
      <c r="AA679" s="81">
        <f>AA472</f>
        <v>11.47912170919709</v>
      </c>
      <c r="AB679" s="81">
        <v>0</v>
      </c>
      <c r="AC679" s="81">
        <v>0</v>
      </c>
      <c r="AD679" s="81">
        <v>0</v>
      </c>
      <c r="AE679" s="81">
        <v>0</v>
      </c>
      <c r="AF679" s="81">
        <v>0</v>
      </c>
      <c r="AG679" s="81" t="str">
        <f>AG472</f>
        <v/>
      </c>
      <c r="AH679" s="81">
        <f>AH472</f>
        <v>7230.4559117999988</v>
      </c>
      <c r="AI679" s="81">
        <f>AI472</f>
        <v>517.71056610324001</v>
      </c>
      <c r="AJ679" s="81">
        <f>AJ472</f>
        <v>28.530150025699999</v>
      </c>
    </row>
    <row r="680" spans="1:36" x14ac:dyDescent="0.25">
      <c r="A680" s="1" t="s">
        <v>2126</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1">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25">
      <c r="A682" s="3" t="s">
        <v>2109</v>
      </c>
      <c r="B682" s="3">
        <f>SUM(B680:AJ680)</f>
        <v>135177.28771279738</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58" t="s">
        <v>2127</v>
      </c>
      <c r="B684" s="75" t="s">
        <v>2098</v>
      </c>
      <c r="C684" s="75" t="s">
        <v>2099</v>
      </c>
      <c r="D684" s="75" t="s">
        <v>2100</v>
      </c>
      <c r="E684" s="75" t="s">
        <v>2101</v>
      </c>
      <c r="F684" s="75" t="s">
        <v>651</v>
      </c>
      <c r="G684" s="75" t="s">
        <v>1709</v>
      </c>
      <c r="H684" s="75" t="s">
        <v>2102</v>
      </c>
      <c r="I684" s="75" t="s">
        <v>1598</v>
      </c>
      <c r="J684" s="75" t="s">
        <v>1105</v>
      </c>
      <c r="K684" s="1"/>
      <c r="L684" s="1"/>
      <c r="M684" s="1"/>
      <c r="N684" s="1"/>
      <c r="O684" s="1"/>
      <c r="P684" s="1"/>
      <c r="Q684" s="1"/>
      <c r="R684" s="1"/>
      <c r="S684" s="1"/>
      <c r="T684" s="1"/>
      <c r="U684" s="1"/>
      <c r="V684" s="1"/>
      <c r="W684" s="1"/>
      <c r="X684" s="1"/>
      <c r="Y684" s="1"/>
      <c r="Z684" s="1"/>
      <c r="AA684" s="1"/>
      <c r="AB684" s="1"/>
    </row>
    <row r="685" spans="1:36" x14ac:dyDescent="0.25">
      <c r="A685" s="1" t="s">
        <v>2128</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253">
        <f>SUM(B685:I685)</f>
        <v>6829.3363086771278</v>
      </c>
      <c r="K685" s="1"/>
      <c r="L685" s="1"/>
      <c r="M685" s="1"/>
      <c r="N685" s="1"/>
      <c r="O685" s="1"/>
      <c r="P685" s="1"/>
      <c r="Q685" s="1"/>
      <c r="R685" s="1"/>
      <c r="S685" s="1"/>
      <c r="T685" s="1"/>
      <c r="U685" s="1"/>
      <c r="V685" s="1"/>
      <c r="W685" s="1"/>
      <c r="X685" s="1"/>
      <c r="Y685" s="1"/>
      <c r="Z685" s="1"/>
      <c r="AA685" s="1"/>
      <c r="AB685" s="1"/>
    </row>
    <row r="686" spans="1:36" x14ac:dyDescent="0.25">
      <c r="A686" s="1" t="s">
        <v>853</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253">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58</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253">
        <f t="shared" si="20"/>
        <v>1988.8849778707445</v>
      </c>
      <c r="K687" s="1"/>
      <c r="L687" s="1"/>
      <c r="M687" s="1"/>
      <c r="N687" s="1"/>
      <c r="O687" s="1"/>
      <c r="P687" s="1"/>
      <c r="Q687" s="1"/>
      <c r="R687" s="1"/>
      <c r="S687" s="1"/>
      <c r="T687" s="1"/>
      <c r="U687" s="1"/>
      <c r="V687" s="1"/>
      <c r="W687" s="1"/>
      <c r="X687" s="1"/>
      <c r="Y687" s="1"/>
      <c r="Z687" s="1"/>
      <c r="AA687" s="1"/>
      <c r="AB687" s="1"/>
    </row>
    <row r="688" spans="1:36" x14ac:dyDescent="0.25">
      <c r="A688" s="1" t="s">
        <v>1052</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253">
        <f t="shared" si="20"/>
        <v>594.3871781042867</v>
      </c>
      <c r="K688" s="1"/>
      <c r="L688" s="1"/>
      <c r="M688" s="1"/>
      <c r="N688" s="1"/>
      <c r="O688" s="1"/>
      <c r="P688" s="1"/>
      <c r="Q688" s="1"/>
      <c r="R688" s="1"/>
      <c r="S688" s="1"/>
      <c r="T688" s="1"/>
      <c r="U688" s="1"/>
      <c r="V688" s="1"/>
      <c r="W688" s="1"/>
      <c r="X688" s="1"/>
      <c r="Y688" s="1"/>
      <c r="Z688" s="1"/>
      <c r="AA688" s="1"/>
      <c r="AB688" s="1"/>
    </row>
    <row r="689" spans="1:28" x14ac:dyDescent="0.25">
      <c r="A689" s="1" t="s">
        <v>334</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253">
        <f t="shared" si="20"/>
        <v>1847.0916388108249</v>
      </c>
      <c r="K689" s="1"/>
      <c r="L689" s="1"/>
      <c r="M689" s="1"/>
      <c r="N689" s="1"/>
      <c r="O689" s="1"/>
      <c r="P689" s="1"/>
      <c r="Q689" s="1"/>
      <c r="R689" s="1"/>
      <c r="S689" s="1"/>
      <c r="T689" s="1"/>
      <c r="U689" s="1"/>
      <c r="V689" s="1"/>
      <c r="W689" s="1"/>
      <c r="X689" s="1"/>
      <c r="Y689" s="1"/>
      <c r="Z689" s="1"/>
      <c r="AA689" s="1"/>
      <c r="AB689" s="1"/>
    </row>
    <row r="690" spans="1:28" x14ac:dyDescent="0.25">
      <c r="A690" s="1" t="s">
        <v>1050</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253">
        <f t="shared" si="20"/>
        <v>566.1011011848085</v>
      </c>
      <c r="K690" s="1"/>
      <c r="L690" s="1"/>
      <c r="M690" s="1"/>
      <c r="N690" s="1"/>
      <c r="O690" s="1"/>
      <c r="P690" s="1"/>
      <c r="Q690" s="1"/>
      <c r="R690" s="1"/>
      <c r="S690" s="1"/>
      <c r="T690" s="1"/>
      <c r="U690" s="1"/>
      <c r="V690" s="1"/>
      <c r="W690" s="1"/>
      <c r="X690" s="1"/>
      <c r="Y690" s="1"/>
      <c r="Z690" s="1"/>
      <c r="AA690" s="1"/>
      <c r="AB690" s="1"/>
    </row>
    <row r="691" spans="1:28" x14ac:dyDescent="0.25">
      <c r="A691" s="1" t="s">
        <v>1063</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253">
        <f t="shared" si="20"/>
        <v>205.76462632912921</v>
      </c>
      <c r="K691" s="1"/>
      <c r="L691" s="1"/>
      <c r="M691" s="1"/>
      <c r="N691" s="1"/>
      <c r="O691" s="1"/>
      <c r="P691" s="1"/>
      <c r="Q691" s="1"/>
      <c r="R691" s="1"/>
      <c r="S691" s="1"/>
      <c r="T691" s="1"/>
      <c r="U691" s="1"/>
      <c r="V691" s="1"/>
      <c r="W691" s="1"/>
      <c r="X691" s="1"/>
      <c r="Y691" s="1"/>
      <c r="Z691" s="1"/>
      <c r="AA691" s="1"/>
      <c r="AB691" s="1"/>
    </row>
    <row r="692" spans="1:28" x14ac:dyDescent="0.25">
      <c r="A692" s="1" t="s">
        <v>2129</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253">
        <f t="shared" si="20"/>
        <v>-773.96549280953138</v>
      </c>
      <c r="K692" s="1"/>
      <c r="L692" s="1"/>
      <c r="M692" s="1"/>
      <c r="N692" s="1"/>
      <c r="O692" s="1"/>
      <c r="P692" s="1"/>
      <c r="Q692" s="1"/>
      <c r="R692" s="1"/>
      <c r="S692" s="1"/>
      <c r="T692" s="1"/>
      <c r="U692" s="1"/>
      <c r="V692" s="1"/>
      <c r="W692" s="1"/>
      <c r="X692" s="1"/>
      <c r="Y692" s="1"/>
      <c r="Z692" s="1"/>
      <c r="AA692" s="1"/>
      <c r="AB692" s="1"/>
    </row>
    <row r="693" spans="1:28" x14ac:dyDescent="0.2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x14ac:dyDescent="0.3">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x14ac:dyDescent="0.3">
      <c r="A695" s="82" t="s">
        <v>2130</v>
      </c>
      <c r="B695" s="83">
        <f>SUM(B685:I685)</f>
        <v>6829.3363086771278</v>
      </c>
      <c r="D695" s="252"/>
      <c r="K695" s="1"/>
      <c r="L695" s="1"/>
      <c r="M695" s="1"/>
      <c r="N695" s="1"/>
      <c r="O695" s="1"/>
      <c r="P695" s="1"/>
      <c r="Q695" s="1"/>
      <c r="R695" s="1"/>
      <c r="S695" s="1"/>
      <c r="T695" s="1"/>
      <c r="U695" s="1"/>
      <c r="V695" s="1"/>
      <c r="W695" s="1"/>
      <c r="X695" s="1"/>
      <c r="Y695" s="1"/>
      <c r="Z695" s="1"/>
      <c r="AA695" s="1"/>
      <c r="AB695" s="1"/>
    </row>
    <row r="696" spans="1:28" x14ac:dyDescent="0.25">
      <c r="A696" s="3"/>
      <c r="B696" s="5"/>
      <c r="K696" s="1"/>
      <c r="L696" s="1"/>
      <c r="M696" s="1"/>
      <c r="N696" s="1"/>
      <c r="O696" s="1"/>
      <c r="P696" s="1"/>
      <c r="Q696" s="1"/>
      <c r="R696" s="1"/>
      <c r="S696" s="1"/>
      <c r="T696" s="1"/>
      <c r="U696" s="1"/>
      <c r="V696" s="1"/>
      <c r="W696" s="1"/>
      <c r="X696" s="1"/>
      <c r="Y696" s="1"/>
      <c r="Z696" s="1"/>
      <c r="AA696" s="1"/>
      <c r="AB696" s="1"/>
    </row>
    <row r="697" spans="1:28" x14ac:dyDescent="0.25">
      <c r="A697" s="1" t="s">
        <v>853</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58</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25">
      <c r="A699" s="1" t="s">
        <v>1052</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25">
      <c r="A700" s="1" t="s">
        <v>334</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25">
      <c r="A701" s="1" t="s">
        <v>1050</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25">
      <c r="A702" s="1" t="s">
        <v>1063</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25">
      <c r="A703" s="1" t="s">
        <v>2129</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25">
      <c r="A704" s="3"/>
      <c r="B704" s="5"/>
      <c r="C704" s="5"/>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3"/>
      <c r="B706" s="5"/>
      <c r="K706" s="1"/>
      <c r="L706" s="1"/>
      <c r="M706" s="1"/>
      <c r="N706" s="1"/>
      <c r="O706" s="1"/>
      <c r="P706" s="1"/>
      <c r="Q706" s="1"/>
      <c r="R706" s="1"/>
      <c r="S706" s="1"/>
      <c r="T706" s="1"/>
      <c r="U706" s="1"/>
      <c r="V706" s="1"/>
      <c r="W706" s="1"/>
      <c r="X706" s="1"/>
      <c r="Y706" s="1"/>
      <c r="Z706" s="1"/>
      <c r="AA706" s="1"/>
      <c r="AB706" s="1"/>
    </row>
    <row r="707" spans="1:28" ht="15.75" x14ac:dyDescent="0.25">
      <c r="A707" s="84" t="s">
        <v>2131</v>
      </c>
      <c r="B707" s="85"/>
      <c r="C707" s="85"/>
      <c r="D707" s="85"/>
      <c r="E707" s="85"/>
      <c r="F707" s="85"/>
      <c r="G707" s="85"/>
      <c r="H707" s="85"/>
      <c r="I707" s="85"/>
      <c r="J707" s="85"/>
      <c r="K707" s="85"/>
      <c r="L707" s="85"/>
      <c r="M707" s="85"/>
      <c r="N707" s="85"/>
    </row>
    <row r="708" spans="1:28" x14ac:dyDescent="0.25">
      <c r="A708" s="85" t="s">
        <v>2132</v>
      </c>
      <c r="B708" s="85"/>
      <c r="C708" s="85"/>
      <c r="D708" s="85"/>
      <c r="E708" s="85"/>
      <c r="F708" s="85"/>
      <c r="G708" s="85"/>
      <c r="H708" s="85"/>
      <c r="I708" s="85"/>
      <c r="J708" s="85"/>
      <c r="K708" s="85"/>
      <c r="L708" s="85"/>
      <c r="M708" s="85"/>
      <c r="N708" s="85"/>
    </row>
    <row r="709" spans="1:28" x14ac:dyDescent="0.25">
      <c r="A709" s="85" t="s">
        <v>2133</v>
      </c>
      <c r="B709" s="85"/>
      <c r="C709" s="85"/>
      <c r="D709" s="85"/>
      <c r="E709" s="85"/>
      <c r="F709" s="85"/>
      <c r="G709" s="85"/>
      <c r="H709" s="85"/>
      <c r="I709" s="85"/>
      <c r="J709" s="85"/>
      <c r="K709" s="85"/>
      <c r="L709" s="85"/>
      <c r="M709" s="85"/>
      <c r="N709" s="85"/>
    </row>
    <row r="710" spans="1:28" ht="33.75" x14ac:dyDescent="0.25">
      <c r="A710" s="86" t="s">
        <v>2134</v>
      </c>
      <c r="B710" s="87" t="s">
        <v>2135</v>
      </c>
      <c r="C710" s="88" t="s">
        <v>2136</v>
      </c>
      <c r="D710" s="89" t="s">
        <v>2137</v>
      </c>
      <c r="E710" s="89" t="s">
        <v>2138</v>
      </c>
      <c r="F710" s="90" t="s">
        <v>2139</v>
      </c>
      <c r="G710" s="89" t="s">
        <v>2140</v>
      </c>
      <c r="H710" s="90" t="s">
        <v>2141</v>
      </c>
      <c r="I710" s="89" t="s">
        <v>2142</v>
      </c>
      <c r="J710" s="90" t="s">
        <v>2143</v>
      </c>
      <c r="K710" s="89" t="s">
        <v>2144</v>
      </c>
      <c r="L710" s="90" t="s">
        <v>2145</v>
      </c>
      <c r="M710" s="90" t="s">
        <v>2146</v>
      </c>
      <c r="N710" s="90" t="s">
        <v>2147</v>
      </c>
    </row>
    <row r="711" spans="1:28" x14ac:dyDescent="0.25">
      <c r="A711" s="91" t="s">
        <v>2148</v>
      </c>
      <c r="B711" s="92" t="s">
        <v>2149</v>
      </c>
      <c r="C711" s="93" t="s">
        <v>2150</v>
      </c>
      <c r="D711" s="91" t="s">
        <v>2151</v>
      </c>
      <c r="E711" s="91" t="s">
        <v>2152</v>
      </c>
      <c r="F711" s="94">
        <v>1</v>
      </c>
      <c r="G711" s="91" t="s">
        <v>2153</v>
      </c>
      <c r="H711" s="94">
        <v>1</v>
      </c>
      <c r="I711" s="91" t="s">
        <v>2154</v>
      </c>
      <c r="J711" s="94">
        <v>1</v>
      </c>
      <c r="K711" s="91" t="s">
        <v>2155</v>
      </c>
      <c r="L711" s="94">
        <v>1</v>
      </c>
      <c r="M711" s="91" t="s">
        <v>2156</v>
      </c>
      <c r="N711" s="94">
        <v>1</v>
      </c>
    </row>
    <row r="712" spans="1:28" x14ac:dyDescent="0.25">
      <c r="A712" s="95" t="s">
        <v>2157</v>
      </c>
      <c r="B712" s="96" t="s">
        <v>2158</v>
      </c>
      <c r="C712" s="96" t="s">
        <v>2159</v>
      </c>
      <c r="D712" s="95" t="s">
        <v>2160</v>
      </c>
      <c r="E712" s="95" t="s">
        <v>2161</v>
      </c>
      <c r="F712" s="97">
        <v>84</v>
      </c>
      <c r="G712" s="95" t="s">
        <v>2162</v>
      </c>
      <c r="H712" s="97">
        <v>28</v>
      </c>
      <c r="I712" s="95" t="s">
        <v>2163</v>
      </c>
      <c r="J712" s="97">
        <v>67</v>
      </c>
      <c r="K712" s="95" t="s">
        <v>2164</v>
      </c>
      <c r="L712" s="97">
        <v>14</v>
      </c>
      <c r="M712" s="95" t="s">
        <v>2165</v>
      </c>
      <c r="N712" s="97">
        <v>4</v>
      </c>
    </row>
    <row r="713" spans="1:28" x14ac:dyDescent="0.25">
      <c r="A713" s="98" t="s">
        <v>2166</v>
      </c>
      <c r="B713" s="99" t="s">
        <v>2158</v>
      </c>
      <c r="C713" s="99" t="s">
        <v>2159</v>
      </c>
      <c r="D713" s="98" t="s">
        <v>2160</v>
      </c>
      <c r="E713" s="98" t="s">
        <v>2167</v>
      </c>
      <c r="F713" s="100">
        <v>85</v>
      </c>
      <c r="G713" s="98" t="s">
        <v>2168</v>
      </c>
      <c r="H713" s="100">
        <v>30</v>
      </c>
      <c r="I713" s="98" t="s">
        <v>2169</v>
      </c>
      <c r="J713" s="100">
        <v>68</v>
      </c>
      <c r="K713" s="98" t="s">
        <v>2170</v>
      </c>
      <c r="L713" s="100">
        <v>15</v>
      </c>
      <c r="M713" s="98" t="s">
        <v>2171</v>
      </c>
      <c r="N713" s="100">
        <v>6</v>
      </c>
    </row>
    <row r="714" spans="1:28" x14ac:dyDescent="0.25">
      <c r="A714" s="101" t="s">
        <v>2172</v>
      </c>
      <c r="B714" s="102" t="s">
        <v>2173</v>
      </c>
      <c r="C714" s="102" t="s">
        <v>2174</v>
      </c>
      <c r="D714" s="101" t="s">
        <v>2175</v>
      </c>
      <c r="E714" s="101" t="s">
        <v>2176</v>
      </c>
      <c r="F714" s="103">
        <v>264</v>
      </c>
      <c r="G714" s="101" t="s">
        <v>2177</v>
      </c>
      <c r="H714" s="103">
        <v>265</v>
      </c>
      <c r="I714" s="101" t="s">
        <v>2178</v>
      </c>
      <c r="J714" s="103">
        <v>277</v>
      </c>
      <c r="K714" s="101" t="s">
        <v>2179</v>
      </c>
      <c r="L714" s="103">
        <v>282</v>
      </c>
      <c r="M714" s="101" t="s">
        <v>2180</v>
      </c>
      <c r="N714" s="103">
        <v>234</v>
      </c>
    </row>
    <row r="715" spans="1:28" x14ac:dyDescent="0.25">
      <c r="A715" s="91" t="s">
        <v>2181</v>
      </c>
      <c r="B715" s="92" t="s">
        <v>2182</v>
      </c>
      <c r="C715" s="104">
        <v>45</v>
      </c>
      <c r="D715" s="105">
        <v>0.26</v>
      </c>
      <c r="E715" s="91" t="s">
        <v>2183</v>
      </c>
      <c r="F715" s="94">
        <v>6900</v>
      </c>
      <c r="G715" s="91" t="s">
        <v>2184</v>
      </c>
      <c r="H715" s="94">
        <v>4660</v>
      </c>
      <c r="I715" s="91" t="s">
        <v>2185</v>
      </c>
      <c r="J715" s="94">
        <v>6890</v>
      </c>
      <c r="K715" s="91" t="s">
        <v>2186</v>
      </c>
      <c r="L715" s="94">
        <v>4890</v>
      </c>
      <c r="M715" s="91" t="s">
        <v>2187</v>
      </c>
      <c r="N715" s="94">
        <v>2340</v>
      </c>
    </row>
    <row r="716" spans="1:28" x14ac:dyDescent="0.25">
      <c r="A716" s="95" t="s">
        <v>2188</v>
      </c>
      <c r="B716" s="96" t="s">
        <v>2189</v>
      </c>
      <c r="C716" s="106">
        <v>100</v>
      </c>
      <c r="D716" s="107">
        <v>0.32</v>
      </c>
      <c r="E716" s="95" t="s">
        <v>2190</v>
      </c>
      <c r="F716" s="108">
        <v>10800</v>
      </c>
      <c r="G716" s="95" t="s">
        <v>2191</v>
      </c>
      <c r="H716" s="108">
        <v>10200</v>
      </c>
      <c r="I716" s="95" t="s">
        <v>2192</v>
      </c>
      <c r="J716" s="108">
        <v>11300</v>
      </c>
      <c r="K716" s="95" t="s">
        <v>2193</v>
      </c>
      <c r="L716" s="108">
        <v>11000</v>
      </c>
      <c r="M716" s="95" t="s">
        <v>2194</v>
      </c>
      <c r="N716" s="97">
        <v>8450</v>
      </c>
    </row>
    <row r="717" spans="1:28" x14ac:dyDescent="0.25">
      <c r="A717" s="98" t="s">
        <v>2195</v>
      </c>
      <c r="B717" s="99" t="s">
        <v>2196</v>
      </c>
      <c r="C717" s="109">
        <v>640</v>
      </c>
      <c r="D717" s="110">
        <v>0.25</v>
      </c>
      <c r="E717" s="98" t="s">
        <v>2197</v>
      </c>
      <c r="F717" s="111">
        <v>10900</v>
      </c>
      <c r="G717" s="98" t="s">
        <v>2198</v>
      </c>
      <c r="H717" s="111">
        <v>13900</v>
      </c>
      <c r="I717" s="98" t="s">
        <v>2199</v>
      </c>
      <c r="J717" s="111">
        <v>11700</v>
      </c>
      <c r="K717" s="98" t="s">
        <v>2200</v>
      </c>
      <c r="L717" s="111">
        <v>14200</v>
      </c>
      <c r="M717" s="98" t="s">
        <v>2201</v>
      </c>
      <c r="N717" s="111">
        <v>15900</v>
      </c>
    </row>
    <row r="718" spans="1:28" x14ac:dyDescent="0.25">
      <c r="A718" s="95" t="s">
        <v>2202</v>
      </c>
      <c r="B718" s="112" t="s">
        <v>2203</v>
      </c>
      <c r="C718" s="113">
        <v>85</v>
      </c>
      <c r="D718" s="107">
        <v>0.3</v>
      </c>
      <c r="E718" s="95" t="s">
        <v>2204</v>
      </c>
      <c r="F718" s="97">
        <v>6490</v>
      </c>
      <c r="G718" s="95" t="s">
        <v>2205</v>
      </c>
      <c r="H718" s="97">
        <v>5820</v>
      </c>
      <c r="I718" s="95" t="s">
        <v>2206</v>
      </c>
      <c r="J718" s="97">
        <v>6730</v>
      </c>
      <c r="K718" s="95" t="s">
        <v>2207</v>
      </c>
      <c r="L718" s="97">
        <v>6250</v>
      </c>
      <c r="M718" s="95" t="s">
        <v>2208</v>
      </c>
      <c r="N718" s="97">
        <v>4470</v>
      </c>
    </row>
    <row r="719" spans="1:28" x14ac:dyDescent="0.25">
      <c r="A719" s="98" t="s">
        <v>2209</v>
      </c>
      <c r="B719" s="114" t="s">
        <v>2210</v>
      </c>
      <c r="C719" s="109">
        <v>190</v>
      </c>
      <c r="D719" s="110">
        <v>0.31</v>
      </c>
      <c r="E719" s="98" t="s">
        <v>2211</v>
      </c>
      <c r="F719" s="100">
        <v>7710</v>
      </c>
      <c r="G719" s="98" t="s">
        <v>2212</v>
      </c>
      <c r="H719" s="100">
        <v>8590</v>
      </c>
      <c r="I719" s="98" t="s">
        <v>2213</v>
      </c>
      <c r="J719" s="100">
        <v>8190</v>
      </c>
      <c r="K719" s="98" t="s">
        <v>2214</v>
      </c>
      <c r="L719" s="100">
        <v>9020</v>
      </c>
      <c r="M719" s="98" t="s">
        <v>2215</v>
      </c>
      <c r="N719" s="100">
        <v>8550</v>
      </c>
    </row>
    <row r="720" spans="1:28" x14ac:dyDescent="0.25">
      <c r="A720" s="101" t="s">
        <v>2216</v>
      </c>
      <c r="B720" s="115" t="s">
        <v>2217</v>
      </c>
      <c r="C720" s="116">
        <v>1020</v>
      </c>
      <c r="D720" s="117">
        <v>0.2</v>
      </c>
      <c r="E720" s="101" t="s">
        <v>2218</v>
      </c>
      <c r="F720" s="103">
        <v>5860</v>
      </c>
      <c r="G720" s="101" t="s">
        <v>2219</v>
      </c>
      <c r="H720" s="103">
        <v>7670</v>
      </c>
      <c r="I720" s="101" t="s">
        <v>2220</v>
      </c>
      <c r="J720" s="103">
        <v>6310</v>
      </c>
      <c r="K720" s="101" t="s">
        <v>2221</v>
      </c>
      <c r="L720" s="103">
        <v>7810</v>
      </c>
      <c r="M720" s="101" t="s">
        <v>2222</v>
      </c>
      <c r="N720" s="103">
        <v>8980</v>
      </c>
    </row>
    <row r="721" spans="1:14" x14ac:dyDescent="0.25">
      <c r="A721" s="91" t="s">
        <v>2223</v>
      </c>
      <c r="B721" s="92" t="s">
        <v>2224</v>
      </c>
      <c r="C721" s="104">
        <v>1.7</v>
      </c>
      <c r="D721" s="105">
        <v>0.15</v>
      </c>
      <c r="E721" s="91" t="s">
        <v>2225</v>
      </c>
      <c r="F721" s="94">
        <v>543</v>
      </c>
      <c r="G721" s="91" t="s">
        <v>2225</v>
      </c>
      <c r="H721" s="94">
        <v>148</v>
      </c>
      <c r="I721" s="91" t="s">
        <v>2226</v>
      </c>
      <c r="J721" s="94">
        <v>192</v>
      </c>
      <c r="K721" s="91" t="s">
        <v>2227</v>
      </c>
      <c r="L721" s="94">
        <v>26</v>
      </c>
      <c r="M721" s="91" t="s">
        <v>2228</v>
      </c>
      <c r="N721" s="94">
        <v>20</v>
      </c>
    </row>
    <row r="722" spans="1:14" x14ac:dyDescent="0.25">
      <c r="A722" s="95" t="s">
        <v>2229</v>
      </c>
      <c r="B722" s="96" t="s">
        <v>2230</v>
      </c>
      <c r="C722" s="113">
        <v>11.9</v>
      </c>
      <c r="D722" s="107">
        <v>0.21</v>
      </c>
      <c r="E722" s="95" t="s">
        <v>2231</v>
      </c>
      <c r="F722" s="97">
        <v>5280</v>
      </c>
      <c r="G722" s="95" t="s">
        <v>2204</v>
      </c>
      <c r="H722" s="97">
        <v>1760</v>
      </c>
      <c r="I722" s="95" t="s">
        <v>2232</v>
      </c>
      <c r="J722" s="97">
        <v>4200</v>
      </c>
      <c r="K722" s="95" t="s">
        <v>2233</v>
      </c>
      <c r="L722" s="97">
        <v>832</v>
      </c>
      <c r="M722" s="95" t="s">
        <v>2234</v>
      </c>
      <c r="N722" s="97">
        <v>262</v>
      </c>
    </row>
    <row r="723" spans="1:14" x14ac:dyDescent="0.25">
      <c r="A723" s="98" t="s">
        <v>2235</v>
      </c>
      <c r="B723" s="114" t="s">
        <v>2236</v>
      </c>
      <c r="C723" s="118">
        <v>1</v>
      </c>
      <c r="D723" s="110">
        <v>0.17</v>
      </c>
      <c r="E723" s="98" t="s">
        <v>2237</v>
      </c>
      <c r="F723" s="100">
        <v>218</v>
      </c>
      <c r="G723" s="98" t="s">
        <v>2237</v>
      </c>
      <c r="H723" s="100">
        <v>59</v>
      </c>
      <c r="I723" s="98" t="s">
        <v>2238</v>
      </c>
      <c r="J723" s="100">
        <v>70</v>
      </c>
      <c r="K723" s="98" t="s">
        <v>2239</v>
      </c>
      <c r="L723" s="100">
        <v>10</v>
      </c>
      <c r="M723" s="98" t="s">
        <v>2240</v>
      </c>
      <c r="N723" s="100">
        <v>8</v>
      </c>
    </row>
    <row r="724" spans="1:14" x14ac:dyDescent="0.25">
      <c r="A724" s="95" t="s">
        <v>2241</v>
      </c>
      <c r="B724" s="112" t="s">
        <v>2242</v>
      </c>
      <c r="C724" s="113">
        <v>3.4</v>
      </c>
      <c r="D724" s="107">
        <v>0.21</v>
      </c>
      <c r="E724" s="95" t="s">
        <v>2243</v>
      </c>
      <c r="F724" s="97">
        <v>945</v>
      </c>
      <c r="G724" s="95" t="s">
        <v>2244</v>
      </c>
      <c r="H724" s="97">
        <v>258</v>
      </c>
      <c r="I724" s="95" t="s">
        <v>2245</v>
      </c>
      <c r="J724" s="97">
        <v>426</v>
      </c>
      <c r="K724" s="95" t="s">
        <v>2246</v>
      </c>
      <c r="L724" s="97">
        <v>48</v>
      </c>
      <c r="M724" s="95" t="s">
        <v>2247</v>
      </c>
      <c r="N724" s="97">
        <v>36</v>
      </c>
    </row>
    <row r="725" spans="1:14" x14ac:dyDescent="0.25">
      <c r="A725" s="98" t="s">
        <v>2248</v>
      </c>
      <c r="B725" s="114" t="s">
        <v>2249</v>
      </c>
      <c r="C725" s="118">
        <v>1.3</v>
      </c>
      <c r="D725" s="110">
        <v>0.15</v>
      </c>
      <c r="E725" s="98" t="s">
        <v>2250</v>
      </c>
      <c r="F725" s="100">
        <v>292</v>
      </c>
      <c r="G725" s="98" t="s">
        <v>2250</v>
      </c>
      <c r="H725" s="100">
        <v>79</v>
      </c>
      <c r="I725" s="98" t="s">
        <v>2251</v>
      </c>
      <c r="J725" s="100">
        <v>98</v>
      </c>
      <c r="K725" s="98" t="s">
        <v>2252</v>
      </c>
      <c r="L725" s="100">
        <v>14</v>
      </c>
      <c r="M725" s="98" t="s">
        <v>2253</v>
      </c>
      <c r="N725" s="100">
        <v>11</v>
      </c>
    </row>
    <row r="726" spans="1:14" x14ac:dyDescent="0.25">
      <c r="A726" s="95" t="s">
        <v>2254</v>
      </c>
      <c r="B726" s="112" t="s">
        <v>2255</v>
      </c>
      <c r="C726" s="113">
        <v>4</v>
      </c>
      <c r="D726" s="107">
        <v>0.23</v>
      </c>
      <c r="E726" s="95" t="s">
        <v>2256</v>
      </c>
      <c r="F726" s="97">
        <v>1350</v>
      </c>
      <c r="G726" s="95" t="s">
        <v>2257</v>
      </c>
      <c r="H726" s="97">
        <v>370</v>
      </c>
      <c r="I726" s="95" t="s">
        <v>2258</v>
      </c>
      <c r="J726" s="97">
        <v>659</v>
      </c>
      <c r="K726" s="95" t="s">
        <v>2259</v>
      </c>
      <c r="L726" s="97">
        <v>72</v>
      </c>
      <c r="M726" s="95" t="s">
        <v>2260</v>
      </c>
      <c r="N726" s="97">
        <v>51</v>
      </c>
    </row>
    <row r="727" spans="1:14" x14ac:dyDescent="0.25">
      <c r="A727" s="98" t="s">
        <v>2261</v>
      </c>
      <c r="B727" s="114" t="s">
        <v>2262</v>
      </c>
      <c r="C727" s="118">
        <v>5.9</v>
      </c>
      <c r="D727" s="110">
        <v>0.2</v>
      </c>
      <c r="E727" s="98" t="s">
        <v>2263</v>
      </c>
      <c r="F727" s="100">
        <v>1870</v>
      </c>
      <c r="G727" s="98" t="s">
        <v>2264</v>
      </c>
      <c r="H727" s="100">
        <v>527</v>
      </c>
      <c r="I727" s="98" t="s">
        <v>2265</v>
      </c>
      <c r="J727" s="100">
        <v>1120</v>
      </c>
      <c r="K727" s="98" t="s">
        <v>2266</v>
      </c>
      <c r="L727" s="100">
        <v>121</v>
      </c>
      <c r="M727" s="98" t="s">
        <v>2267</v>
      </c>
      <c r="N727" s="100">
        <v>74</v>
      </c>
    </row>
    <row r="728" spans="1:14" x14ac:dyDescent="0.25">
      <c r="A728" s="95" t="s">
        <v>2268</v>
      </c>
      <c r="B728" s="112" t="s">
        <v>2269</v>
      </c>
      <c r="C728" s="113">
        <v>4.3</v>
      </c>
      <c r="D728" s="107">
        <v>0.17</v>
      </c>
      <c r="E728" s="95" t="s">
        <v>2270</v>
      </c>
      <c r="F728" s="97">
        <v>1230</v>
      </c>
      <c r="G728" s="95" t="s">
        <v>2271</v>
      </c>
      <c r="H728" s="97">
        <v>338</v>
      </c>
      <c r="I728" s="95" t="s">
        <v>2272</v>
      </c>
      <c r="J728" s="97">
        <v>624</v>
      </c>
      <c r="K728" s="95" t="s">
        <v>2273</v>
      </c>
      <c r="L728" s="97">
        <v>67</v>
      </c>
      <c r="M728" s="95" t="s">
        <v>2274</v>
      </c>
      <c r="N728" s="97">
        <v>47</v>
      </c>
    </row>
    <row r="729" spans="1:14" x14ac:dyDescent="0.25">
      <c r="A729" s="98" t="s">
        <v>2275</v>
      </c>
      <c r="B729" s="114" t="s">
        <v>2276</v>
      </c>
      <c r="C729" s="118">
        <v>9.1999999999999993</v>
      </c>
      <c r="D729" s="110">
        <v>0.16</v>
      </c>
      <c r="E729" s="98" t="s">
        <v>2277</v>
      </c>
      <c r="F729" s="100">
        <v>2550</v>
      </c>
      <c r="G729" s="98" t="s">
        <v>2278</v>
      </c>
      <c r="H729" s="100">
        <v>782</v>
      </c>
      <c r="I729" s="98" t="s">
        <v>2279</v>
      </c>
      <c r="J729" s="100">
        <v>1850</v>
      </c>
      <c r="K729" s="98" t="s">
        <v>2280</v>
      </c>
      <c r="L729" s="100">
        <v>271</v>
      </c>
      <c r="M729" s="98" t="s">
        <v>2281</v>
      </c>
      <c r="N729" s="100">
        <v>111</v>
      </c>
    </row>
    <row r="730" spans="1:14" x14ac:dyDescent="0.25">
      <c r="A730" s="95" t="s">
        <v>2282</v>
      </c>
      <c r="B730" s="112" t="s">
        <v>2283</v>
      </c>
      <c r="C730" s="113">
        <v>17.2</v>
      </c>
      <c r="D730" s="107">
        <v>0.19</v>
      </c>
      <c r="E730" s="95" t="s">
        <v>2284</v>
      </c>
      <c r="F730" s="97">
        <v>5020</v>
      </c>
      <c r="G730" s="95" t="s">
        <v>2285</v>
      </c>
      <c r="H730" s="97">
        <v>1980</v>
      </c>
      <c r="I730" s="95" t="s">
        <v>2186</v>
      </c>
      <c r="J730" s="97">
        <v>4390</v>
      </c>
      <c r="K730" s="95" t="s">
        <v>2286</v>
      </c>
      <c r="L730" s="97">
        <v>1370</v>
      </c>
      <c r="M730" s="95" t="s">
        <v>2287</v>
      </c>
      <c r="N730" s="97">
        <v>356</v>
      </c>
    </row>
    <row r="731" spans="1:14" x14ac:dyDescent="0.25">
      <c r="A731" s="98" t="s">
        <v>2288</v>
      </c>
      <c r="B731" s="114" t="s">
        <v>2289</v>
      </c>
      <c r="C731" s="118">
        <v>1.9</v>
      </c>
      <c r="D731" s="110">
        <v>0.22</v>
      </c>
      <c r="E731" s="98" t="s">
        <v>2290</v>
      </c>
      <c r="F731" s="100">
        <v>469</v>
      </c>
      <c r="G731" s="98" t="s">
        <v>2290</v>
      </c>
      <c r="H731" s="100">
        <v>127</v>
      </c>
      <c r="I731" s="98" t="s">
        <v>2291</v>
      </c>
      <c r="J731" s="100">
        <v>170</v>
      </c>
      <c r="K731" s="98" t="s">
        <v>2292</v>
      </c>
      <c r="L731" s="100">
        <v>22</v>
      </c>
      <c r="M731" s="98" t="s">
        <v>2293</v>
      </c>
      <c r="N731" s="100">
        <v>18</v>
      </c>
    </row>
    <row r="732" spans="1:14" ht="18" x14ac:dyDescent="0.25">
      <c r="A732" s="95" t="s">
        <v>2294</v>
      </c>
      <c r="B732" s="112" t="s">
        <v>2295</v>
      </c>
      <c r="C732" s="113">
        <v>5.9</v>
      </c>
      <c r="D732" s="107">
        <v>0.28999999999999998</v>
      </c>
      <c r="E732" s="95" t="s">
        <v>2296</v>
      </c>
      <c r="F732" s="97">
        <v>1860</v>
      </c>
      <c r="G732" s="95" t="s">
        <v>2297</v>
      </c>
      <c r="H732" s="97">
        <v>525</v>
      </c>
      <c r="I732" s="95" t="s">
        <v>2298</v>
      </c>
      <c r="J732" s="97">
        <v>1110</v>
      </c>
      <c r="K732" s="95" t="s">
        <v>2299</v>
      </c>
      <c r="L732" s="97">
        <v>120</v>
      </c>
      <c r="M732" s="95" t="s">
        <v>2300</v>
      </c>
      <c r="N732" s="97">
        <v>73</v>
      </c>
    </row>
    <row r="733" spans="1:14" ht="18" x14ac:dyDescent="0.25">
      <c r="A733" s="119" t="s">
        <v>2301</v>
      </c>
      <c r="B733" s="119" t="s">
        <v>2302</v>
      </c>
      <c r="C733" s="120" t="s">
        <v>2303</v>
      </c>
      <c r="D733" s="121">
        <v>0.04</v>
      </c>
      <c r="E733" s="120" t="s">
        <v>2304</v>
      </c>
      <c r="F733" s="122">
        <v>5</v>
      </c>
      <c r="G733" s="120" t="s">
        <v>2304</v>
      </c>
      <c r="H733" s="122">
        <v>1</v>
      </c>
      <c r="I733" s="120" t="s">
        <v>2305</v>
      </c>
      <c r="J733" s="122">
        <v>2</v>
      </c>
      <c r="K733" s="120" t="s">
        <v>2306</v>
      </c>
      <c r="L733" s="123" t="s">
        <v>2307</v>
      </c>
      <c r="M733" s="120" t="s">
        <v>2308</v>
      </c>
      <c r="N733" s="123" t="s">
        <v>2307</v>
      </c>
    </row>
    <row r="734" spans="1:14" x14ac:dyDescent="0.25">
      <c r="A734" s="91" t="s">
        <v>2309</v>
      </c>
      <c r="B734" s="92" t="s">
        <v>2310</v>
      </c>
      <c r="C734" s="124">
        <v>222</v>
      </c>
      <c r="D734" s="105">
        <v>0.18</v>
      </c>
      <c r="E734" s="91" t="s">
        <v>2311</v>
      </c>
      <c r="F734" s="125">
        <v>10800</v>
      </c>
      <c r="G734" s="91" t="s">
        <v>2312</v>
      </c>
      <c r="H734" s="125">
        <v>12400</v>
      </c>
      <c r="I734" s="91" t="s">
        <v>2313</v>
      </c>
      <c r="J734" s="125">
        <v>11500</v>
      </c>
      <c r="K734" s="91" t="s">
        <v>2199</v>
      </c>
      <c r="L734" s="125">
        <v>13000</v>
      </c>
      <c r="M734" s="91" t="s">
        <v>2314</v>
      </c>
      <c r="N734" s="125">
        <v>12700</v>
      </c>
    </row>
    <row r="735" spans="1:14" x14ac:dyDescent="0.25">
      <c r="A735" s="95" t="s">
        <v>2315</v>
      </c>
      <c r="B735" s="96" t="s">
        <v>2316</v>
      </c>
      <c r="C735" s="113">
        <v>5.2</v>
      </c>
      <c r="D735" s="107">
        <v>0.11</v>
      </c>
      <c r="E735" s="95" t="s">
        <v>2317</v>
      </c>
      <c r="F735" s="126">
        <v>2430</v>
      </c>
      <c r="G735" s="95" t="s">
        <v>2318</v>
      </c>
      <c r="H735" s="126">
        <v>677</v>
      </c>
      <c r="I735" s="95" t="s">
        <v>2319</v>
      </c>
      <c r="J735" s="127">
        <v>1360</v>
      </c>
      <c r="K735" s="95" t="s">
        <v>2320</v>
      </c>
      <c r="L735" s="126">
        <v>145</v>
      </c>
      <c r="M735" s="95" t="s">
        <v>2321</v>
      </c>
      <c r="N735" s="126">
        <v>94</v>
      </c>
    </row>
    <row r="736" spans="1:14" x14ac:dyDescent="0.25">
      <c r="A736" s="98" t="s">
        <v>2322</v>
      </c>
      <c r="B736" s="99" t="s">
        <v>2323</v>
      </c>
      <c r="C736" s="118">
        <v>2.8</v>
      </c>
      <c r="D736" s="110">
        <v>0.02</v>
      </c>
      <c r="E736" s="98" t="s">
        <v>2324</v>
      </c>
      <c r="F736" s="128">
        <v>427</v>
      </c>
      <c r="G736" s="98" t="s">
        <v>2324</v>
      </c>
      <c r="H736" s="128">
        <v>116</v>
      </c>
      <c r="I736" s="98" t="s">
        <v>2325</v>
      </c>
      <c r="J736" s="128">
        <v>177</v>
      </c>
      <c r="K736" s="98" t="s">
        <v>2326</v>
      </c>
      <c r="L736" s="128">
        <v>21</v>
      </c>
      <c r="M736" s="98" t="s">
        <v>2327</v>
      </c>
      <c r="N736" s="128">
        <v>16</v>
      </c>
    </row>
    <row r="737" spans="1:14" x14ac:dyDescent="0.25">
      <c r="A737" s="95" t="s">
        <v>2328</v>
      </c>
      <c r="B737" s="112" t="s">
        <v>2329</v>
      </c>
      <c r="C737" s="113">
        <v>28.2</v>
      </c>
      <c r="D737" s="107">
        <v>0.23</v>
      </c>
      <c r="E737" s="95" t="s">
        <v>2330</v>
      </c>
      <c r="F737" s="126">
        <v>6090</v>
      </c>
      <c r="G737" s="95" t="s">
        <v>2331</v>
      </c>
      <c r="H737" s="127">
        <v>3170</v>
      </c>
      <c r="I737" s="95" t="s">
        <v>2332</v>
      </c>
      <c r="J737" s="127">
        <v>5800</v>
      </c>
      <c r="K737" s="95" t="s">
        <v>2333</v>
      </c>
      <c r="L737" s="126">
        <v>2980</v>
      </c>
      <c r="M737" s="95" t="s">
        <v>2334</v>
      </c>
      <c r="N737" s="126">
        <v>967</v>
      </c>
    </row>
    <row r="738" spans="1:14" x14ac:dyDescent="0.25">
      <c r="A738" s="98" t="s">
        <v>2335</v>
      </c>
      <c r="B738" s="114" t="s">
        <v>2336</v>
      </c>
      <c r="C738" s="118">
        <v>9.6999999999999993</v>
      </c>
      <c r="D738" s="110">
        <v>0.19</v>
      </c>
      <c r="E738" s="98" t="s">
        <v>2337</v>
      </c>
      <c r="F738" s="128">
        <v>3580</v>
      </c>
      <c r="G738" s="98" t="s">
        <v>2338</v>
      </c>
      <c r="H738" s="129">
        <v>1120</v>
      </c>
      <c r="I738" s="98" t="s">
        <v>2339</v>
      </c>
      <c r="J738" s="129">
        <v>2660</v>
      </c>
      <c r="K738" s="98" t="s">
        <v>2340</v>
      </c>
      <c r="L738" s="128">
        <v>412</v>
      </c>
      <c r="M738" s="98" t="s">
        <v>2341</v>
      </c>
      <c r="N738" s="128">
        <v>160</v>
      </c>
    </row>
    <row r="739" spans="1:14" x14ac:dyDescent="0.25">
      <c r="A739" s="95" t="s">
        <v>2342</v>
      </c>
      <c r="B739" s="112" t="s">
        <v>2343</v>
      </c>
      <c r="C739" s="113">
        <v>13.4</v>
      </c>
      <c r="D739" s="107">
        <v>0.16</v>
      </c>
      <c r="E739" s="95" t="s">
        <v>2344</v>
      </c>
      <c r="F739" s="126">
        <v>3710</v>
      </c>
      <c r="G739" s="95" t="s">
        <v>2345</v>
      </c>
      <c r="H739" s="127">
        <v>1300</v>
      </c>
      <c r="I739" s="95" t="s">
        <v>2161</v>
      </c>
      <c r="J739" s="127">
        <v>3050</v>
      </c>
      <c r="K739" s="95" t="s">
        <v>2346</v>
      </c>
      <c r="L739" s="126">
        <v>703</v>
      </c>
      <c r="M739" s="95" t="s">
        <v>2347</v>
      </c>
      <c r="N739" s="126">
        <v>201</v>
      </c>
    </row>
    <row r="740" spans="1:14" x14ac:dyDescent="0.25">
      <c r="A740" s="98" t="s">
        <v>2348</v>
      </c>
      <c r="B740" s="114" t="s">
        <v>2349</v>
      </c>
      <c r="C740" s="118">
        <v>3.5</v>
      </c>
      <c r="D740" s="110">
        <v>0.13</v>
      </c>
      <c r="E740" s="98" t="s">
        <v>2350</v>
      </c>
      <c r="F740" s="128">
        <v>1200</v>
      </c>
      <c r="G740" s="98" t="s">
        <v>2351</v>
      </c>
      <c r="H740" s="128">
        <v>328</v>
      </c>
      <c r="I740" s="98" t="s">
        <v>2352</v>
      </c>
      <c r="J740" s="128">
        <v>549</v>
      </c>
      <c r="K740" s="98" t="s">
        <v>2353</v>
      </c>
      <c r="L740" s="128">
        <v>62</v>
      </c>
      <c r="M740" s="98" t="s">
        <v>2152</v>
      </c>
      <c r="N740" s="128">
        <v>46</v>
      </c>
    </row>
    <row r="741" spans="1:14" x14ac:dyDescent="0.25">
      <c r="A741" s="95" t="s">
        <v>2354</v>
      </c>
      <c r="B741" s="96" t="s">
        <v>2355</v>
      </c>
      <c r="C741" s="113">
        <v>47.1</v>
      </c>
      <c r="D741" s="107">
        <v>0.16</v>
      </c>
      <c r="E741" s="95" t="s">
        <v>2356</v>
      </c>
      <c r="F741" s="126">
        <v>6940</v>
      </c>
      <c r="G741" s="95" t="s">
        <v>2357</v>
      </c>
      <c r="H741" s="127">
        <v>4800</v>
      </c>
      <c r="I741" s="95" t="s">
        <v>2358</v>
      </c>
      <c r="J741" s="127">
        <v>6960</v>
      </c>
      <c r="K741" s="95" t="s">
        <v>2359</v>
      </c>
      <c r="L741" s="126">
        <v>5060</v>
      </c>
      <c r="M741" s="95" t="s">
        <v>2360</v>
      </c>
      <c r="N741" s="127">
        <v>2500</v>
      </c>
    </row>
    <row r="742" spans="1:14" x14ac:dyDescent="0.25">
      <c r="A742" s="98" t="s">
        <v>2361</v>
      </c>
      <c r="B742" s="114" t="s">
        <v>2362</v>
      </c>
      <c r="C742" s="118">
        <v>0.4</v>
      </c>
      <c r="D742" s="110">
        <v>0.04</v>
      </c>
      <c r="E742" s="98" t="s">
        <v>2363</v>
      </c>
      <c r="F742" s="128">
        <v>60</v>
      </c>
      <c r="G742" s="98" t="s">
        <v>2363</v>
      </c>
      <c r="H742" s="128">
        <v>16</v>
      </c>
      <c r="I742" s="98" t="s">
        <v>2364</v>
      </c>
      <c r="J742" s="128">
        <v>18</v>
      </c>
      <c r="K742" s="98" t="s">
        <v>2365</v>
      </c>
      <c r="L742" s="128">
        <v>3</v>
      </c>
      <c r="M742" s="98" t="s">
        <v>2366</v>
      </c>
      <c r="N742" s="128">
        <v>2</v>
      </c>
    </row>
    <row r="743" spans="1:14" x14ac:dyDescent="0.25">
      <c r="A743" s="95" t="s">
        <v>2367</v>
      </c>
      <c r="B743" s="112" t="s">
        <v>2368</v>
      </c>
      <c r="C743" s="113">
        <v>1.5</v>
      </c>
      <c r="D743" s="107">
        <v>0.1</v>
      </c>
      <c r="E743" s="95" t="s">
        <v>2369</v>
      </c>
      <c r="F743" s="126">
        <v>506</v>
      </c>
      <c r="G743" s="95" t="s">
        <v>2369</v>
      </c>
      <c r="H743" s="126">
        <v>138</v>
      </c>
      <c r="I743" s="95" t="s">
        <v>2370</v>
      </c>
      <c r="J743" s="126">
        <v>174</v>
      </c>
      <c r="K743" s="95" t="s">
        <v>2371</v>
      </c>
      <c r="L743" s="126">
        <v>24</v>
      </c>
      <c r="M743" s="95" t="s">
        <v>2372</v>
      </c>
      <c r="N743" s="126">
        <v>19</v>
      </c>
    </row>
    <row r="744" spans="1:14" x14ac:dyDescent="0.25">
      <c r="A744" s="98" t="s">
        <v>2373</v>
      </c>
      <c r="B744" s="114" t="s">
        <v>2374</v>
      </c>
      <c r="C744" s="98" t="s">
        <v>2375</v>
      </c>
      <c r="D744" s="110">
        <v>0.02</v>
      </c>
      <c r="E744" s="98" t="s">
        <v>2376</v>
      </c>
      <c r="F744" s="128">
        <v>13</v>
      </c>
      <c r="G744" s="98" t="s">
        <v>2376</v>
      </c>
      <c r="H744" s="128">
        <v>4</v>
      </c>
      <c r="I744" s="98" t="s">
        <v>2377</v>
      </c>
      <c r="J744" s="128">
        <v>4</v>
      </c>
      <c r="K744" s="98" t="s">
        <v>2378</v>
      </c>
      <c r="L744" s="130" t="s">
        <v>2379</v>
      </c>
      <c r="M744" s="98" t="s">
        <v>2380</v>
      </c>
      <c r="N744" s="130" t="s">
        <v>2379</v>
      </c>
    </row>
    <row r="745" spans="1:14" x14ac:dyDescent="0.25">
      <c r="A745" s="95" t="s">
        <v>2381</v>
      </c>
      <c r="B745" s="112" t="s">
        <v>2382</v>
      </c>
      <c r="C745" s="113">
        <v>28.2</v>
      </c>
      <c r="D745" s="107">
        <v>0.27</v>
      </c>
      <c r="E745" s="95" t="s">
        <v>2383</v>
      </c>
      <c r="F745" s="126">
        <v>5080</v>
      </c>
      <c r="G745" s="95" t="s">
        <v>2384</v>
      </c>
      <c r="H745" s="127">
        <v>2640</v>
      </c>
      <c r="I745" s="95" t="s">
        <v>2385</v>
      </c>
      <c r="J745" s="127">
        <v>4830</v>
      </c>
      <c r="K745" s="95" t="s">
        <v>2386</v>
      </c>
      <c r="L745" s="126">
        <v>2480</v>
      </c>
      <c r="M745" s="95" t="s">
        <v>2387</v>
      </c>
      <c r="N745" s="126">
        <v>806</v>
      </c>
    </row>
    <row r="746" spans="1:14" x14ac:dyDescent="0.25">
      <c r="A746" s="98" t="s">
        <v>2388</v>
      </c>
      <c r="B746" s="114" t="s">
        <v>2389</v>
      </c>
      <c r="C746" s="118">
        <v>38.9</v>
      </c>
      <c r="D746" s="110">
        <v>0.26</v>
      </c>
      <c r="E746" s="98" t="s">
        <v>2390</v>
      </c>
      <c r="F746" s="128">
        <v>5360</v>
      </c>
      <c r="G746" s="98" t="s">
        <v>2391</v>
      </c>
      <c r="H746" s="129">
        <v>3350</v>
      </c>
      <c r="I746" s="98" t="s">
        <v>2392</v>
      </c>
      <c r="J746" s="129">
        <v>5280</v>
      </c>
      <c r="K746" s="98" t="s">
        <v>2393</v>
      </c>
      <c r="L746" s="128">
        <v>3440</v>
      </c>
      <c r="M746" s="98" t="s">
        <v>2394</v>
      </c>
      <c r="N746" s="129">
        <v>1460</v>
      </c>
    </row>
    <row r="747" spans="1:14" x14ac:dyDescent="0.25">
      <c r="A747" s="95" t="s">
        <v>2395</v>
      </c>
      <c r="B747" s="112" t="s">
        <v>2396</v>
      </c>
      <c r="C747" s="113">
        <v>13.1</v>
      </c>
      <c r="D747" s="107">
        <v>0.23</v>
      </c>
      <c r="E747" s="95" t="s">
        <v>2397</v>
      </c>
      <c r="F747" s="126">
        <v>3480</v>
      </c>
      <c r="G747" s="95" t="s">
        <v>2398</v>
      </c>
      <c r="H747" s="127">
        <v>1210</v>
      </c>
      <c r="I747" s="95" t="s">
        <v>2399</v>
      </c>
      <c r="J747" s="127">
        <v>2840</v>
      </c>
      <c r="K747" s="95" t="s">
        <v>2400</v>
      </c>
      <c r="L747" s="126">
        <v>636</v>
      </c>
      <c r="M747" s="95" t="s">
        <v>2401</v>
      </c>
      <c r="N747" s="126">
        <v>185</v>
      </c>
    </row>
    <row r="748" spans="1:14" x14ac:dyDescent="0.25">
      <c r="A748" s="98" t="s">
        <v>2402</v>
      </c>
      <c r="B748" s="114" t="s">
        <v>2403</v>
      </c>
      <c r="C748" s="118">
        <v>11</v>
      </c>
      <c r="D748" s="99" t="s">
        <v>2404</v>
      </c>
      <c r="E748" s="98" t="s">
        <v>2405</v>
      </c>
      <c r="F748" s="128">
        <v>4110</v>
      </c>
      <c r="G748" s="98" t="s">
        <v>2406</v>
      </c>
      <c r="H748" s="129">
        <v>1330</v>
      </c>
      <c r="I748" s="98" t="s">
        <v>2407</v>
      </c>
      <c r="J748" s="129">
        <v>3190</v>
      </c>
      <c r="K748" s="98" t="s">
        <v>2408</v>
      </c>
      <c r="L748" s="128">
        <v>573</v>
      </c>
      <c r="M748" s="98" t="s">
        <v>2409</v>
      </c>
      <c r="N748" s="128">
        <v>195</v>
      </c>
    </row>
    <row r="749" spans="1:14" x14ac:dyDescent="0.25">
      <c r="A749" s="95" t="s">
        <v>2410</v>
      </c>
      <c r="B749" s="112" t="s">
        <v>2411</v>
      </c>
      <c r="C749" s="106">
        <v>242</v>
      </c>
      <c r="D749" s="107">
        <v>0.24</v>
      </c>
      <c r="E749" s="95" t="s">
        <v>2356</v>
      </c>
      <c r="F749" s="126">
        <v>6940</v>
      </c>
      <c r="G749" s="95" t="s">
        <v>2412</v>
      </c>
      <c r="H749" s="127">
        <v>8060</v>
      </c>
      <c r="I749" s="95" t="s">
        <v>2413</v>
      </c>
      <c r="J749" s="127">
        <v>7400</v>
      </c>
      <c r="K749" s="95" t="s">
        <v>2414</v>
      </c>
      <c r="L749" s="126">
        <v>8400</v>
      </c>
      <c r="M749" s="95" t="s">
        <v>2415</v>
      </c>
      <c r="N749" s="127">
        <v>8380</v>
      </c>
    </row>
    <row r="750" spans="1:14" x14ac:dyDescent="0.25">
      <c r="A750" s="98" t="s">
        <v>2416</v>
      </c>
      <c r="B750" s="114" t="s">
        <v>2417</v>
      </c>
      <c r="C750" s="118">
        <v>6.5</v>
      </c>
      <c r="D750" s="99" t="s">
        <v>2418</v>
      </c>
      <c r="E750" s="98" t="s">
        <v>2419</v>
      </c>
      <c r="F750" s="128">
        <v>2510</v>
      </c>
      <c r="G750" s="98" t="s">
        <v>2420</v>
      </c>
      <c r="H750" s="128">
        <v>716</v>
      </c>
      <c r="I750" s="98" t="s">
        <v>2421</v>
      </c>
      <c r="J750" s="129">
        <v>1570</v>
      </c>
      <c r="K750" s="98" t="s">
        <v>2422</v>
      </c>
      <c r="L750" s="128">
        <v>176</v>
      </c>
      <c r="M750" s="98" t="s">
        <v>2423</v>
      </c>
      <c r="N750" s="128">
        <v>100</v>
      </c>
    </row>
    <row r="751" spans="1:14" x14ac:dyDescent="0.25">
      <c r="A751" s="95" t="s">
        <v>2424</v>
      </c>
      <c r="B751" s="112" t="s">
        <v>2425</v>
      </c>
      <c r="C751" s="113">
        <v>47.1</v>
      </c>
      <c r="D751" s="107">
        <v>0.24</v>
      </c>
      <c r="E751" s="95" t="s">
        <v>2426</v>
      </c>
      <c r="F751" s="126">
        <v>6680</v>
      </c>
      <c r="G751" s="95" t="s">
        <v>2427</v>
      </c>
      <c r="H751" s="127">
        <v>4620</v>
      </c>
      <c r="I751" s="95" t="s">
        <v>2415</v>
      </c>
      <c r="J751" s="127">
        <v>6690</v>
      </c>
      <c r="K751" s="95" t="s">
        <v>2428</v>
      </c>
      <c r="L751" s="126">
        <v>4870</v>
      </c>
      <c r="M751" s="95" t="s">
        <v>2429</v>
      </c>
      <c r="N751" s="127">
        <v>2410</v>
      </c>
    </row>
    <row r="752" spans="1:14" x14ac:dyDescent="0.25">
      <c r="A752" s="98" t="s">
        <v>2430</v>
      </c>
      <c r="B752" s="114" t="s">
        <v>2431</v>
      </c>
      <c r="C752" s="118">
        <v>3.2</v>
      </c>
      <c r="D752" s="99" t="s">
        <v>2432</v>
      </c>
      <c r="E752" s="98" t="s">
        <v>2433</v>
      </c>
      <c r="F752" s="128">
        <v>863</v>
      </c>
      <c r="G752" s="98" t="s">
        <v>2434</v>
      </c>
      <c r="H752" s="128">
        <v>235</v>
      </c>
      <c r="I752" s="98" t="s">
        <v>2435</v>
      </c>
      <c r="J752" s="128">
        <v>378</v>
      </c>
      <c r="K752" s="98" t="s">
        <v>2436</v>
      </c>
      <c r="L752" s="128">
        <v>44</v>
      </c>
      <c r="M752" s="98" t="s">
        <v>2437</v>
      </c>
      <c r="N752" s="128">
        <v>33</v>
      </c>
    </row>
    <row r="753" spans="1:14" x14ac:dyDescent="0.25">
      <c r="A753" s="95" t="s">
        <v>2438</v>
      </c>
      <c r="B753" s="112" t="s">
        <v>2439</v>
      </c>
      <c r="C753" s="113">
        <v>3.1</v>
      </c>
      <c r="D753" s="96" t="s">
        <v>2440</v>
      </c>
      <c r="E753" s="95" t="s">
        <v>2441</v>
      </c>
      <c r="F753" s="126">
        <v>1070</v>
      </c>
      <c r="G753" s="95" t="s">
        <v>2441</v>
      </c>
      <c r="H753" s="126">
        <v>290</v>
      </c>
      <c r="I753" s="95" t="s">
        <v>2442</v>
      </c>
      <c r="J753" s="126">
        <v>460</v>
      </c>
      <c r="K753" s="95" t="s">
        <v>2443</v>
      </c>
      <c r="L753" s="126">
        <v>54</v>
      </c>
      <c r="M753" s="95" t="s">
        <v>2444</v>
      </c>
      <c r="N753" s="126">
        <v>40</v>
      </c>
    </row>
    <row r="754" spans="1:14" x14ac:dyDescent="0.25">
      <c r="A754" s="98" t="s">
        <v>2445</v>
      </c>
      <c r="B754" s="114" t="s">
        <v>2446</v>
      </c>
      <c r="C754" s="118">
        <v>7.7</v>
      </c>
      <c r="D754" s="110">
        <v>0.24</v>
      </c>
      <c r="E754" s="98" t="s">
        <v>2447</v>
      </c>
      <c r="F754" s="128">
        <v>2920</v>
      </c>
      <c r="G754" s="98" t="s">
        <v>2448</v>
      </c>
      <c r="H754" s="128">
        <v>858</v>
      </c>
      <c r="I754" s="98" t="s">
        <v>2449</v>
      </c>
      <c r="J754" s="129">
        <v>1970</v>
      </c>
      <c r="K754" s="98" t="s">
        <v>2450</v>
      </c>
      <c r="L754" s="128">
        <v>245</v>
      </c>
      <c r="M754" s="98" t="s">
        <v>2451</v>
      </c>
      <c r="N754" s="128">
        <v>121</v>
      </c>
    </row>
    <row r="755" spans="1:14" x14ac:dyDescent="0.25">
      <c r="A755" s="95" t="s">
        <v>2452</v>
      </c>
      <c r="B755" s="112" t="s">
        <v>2453</v>
      </c>
      <c r="C755" s="113">
        <v>1.2</v>
      </c>
      <c r="D755" s="96" t="s">
        <v>2454</v>
      </c>
      <c r="E755" s="95" t="s">
        <v>2455</v>
      </c>
      <c r="F755" s="126">
        <v>278</v>
      </c>
      <c r="G755" s="95" t="s">
        <v>2455</v>
      </c>
      <c r="H755" s="126">
        <v>76</v>
      </c>
      <c r="I755" s="95" t="s">
        <v>2456</v>
      </c>
      <c r="J755" s="126">
        <v>92</v>
      </c>
      <c r="K755" s="95" t="s">
        <v>2457</v>
      </c>
      <c r="L755" s="126">
        <v>13</v>
      </c>
      <c r="M755" s="95" t="s">
        <v>2458</v>
      </c>
      <c r="N755" s="126">
        <v>10</v>
      </c>
    </row>
    <row r="756" spans="1:14" x14ac:dyDescent="0.25">
      <c r="A756" s="98" t="s">
        <v>2459</v>
      </c>
      <c r="B756" s="114" t="s">
        <v>2460</v>
      </c>
      <c r="C756" s="118">
        <v>2.6</v>
      </c>
      <c r="D756" s="110">
        <v>7.0000000000000007E-2</v>
      </c>
      <c r="E756" s="98" t="s">
        <v>2461</v>
      </c>
      <c r="F756" s="128">
        <v>530</v>
      </c>
      <c r="G756" s="98" t="s">
        <v>2461</v>
      </c>
      <c r="H756" s="128">
        <v>144</v>
      </c>
      <c r="I756" s="98" t="s">
        <v>2462</v>
      </c>
      <c r="J756" s="128">
        <v>213</v>
      </c>
      <c r="K756" s="98" t="s">
        <v>2463</v>
      </c>
      <c r="L756" s="128">
        <v>26</v>
      </c>
      <c r="M756" s="98" t="s">
        <v>2464</v>
      </c>
      <c r="N756" s="128">
        <v>20</v>
      </c>
    </row>
    <row r="757" spans="1:14" ht="18" x14ac:dyDescent="0.25">
      <c r="A757" s="95" t="s">
        <v>2465</v>
      </c>
      <c r="B757" s="112" t="s">
        <v>2466</v>
      </c>
      <c r="C757" s="113">
        <v>28.4</v>
      </c>
      <c r="D757" s="107">
        <v>0.31</v>
      </c>
      <c r="E757" s="95" t="s">
        <v>2467</v>
      </c>
      <c r="F757" s="126">
        <v>4510</v>
      </c>
      <c r="G757" s="95" t="s">
        <v>2468</v>
      </c>
      <c r="H757" s="127">
        <v>2360</v>
      </c>
      <c r="I757" s="95" t="s">
        <v>2469</v>
      </c>
      <c r="J757" s="127">
        <v>4290</v>
      </c>
      <c r="K757" s="95" t="s">
        <v>2360</v>
      </c>
      <c r="L757" s="126">
        <v>2220</v>
      </c>
      <c r="M757" s="95" t="s">
        <v>2470</v>
      </c>
      <c r="N757" s="126">
        <v>725</v>
      </c>
    </row>
    <row r="758" spans="1:14" x14ac:dyDescent="0.25">
      <c r="A758" s="98" t="s">
        <v>2471</v>
      </c>
      <c r="B758" s="114" t="s">
        <v>2472</v>
      </c>
      <c r="C758" s="118">
        <v>8.6999999999999993</v>
      </c>
      <c r="D758" s="110">
        <v>0.22</v>
      </c>
      <c r="E758" s="98" t="s">
        <v>2473</v>
      </c>
      <c r="F758" s="128">
        <v>2660</v>
      </c>
      <c r="G758" s="98" t="s">
        <v>2474</v>
      </c>
      <c r="H758" s="128">
        <v>804</v>
      </c>
      <c r="I758" s="98" t="s">
        <v>2475</v>
      </c>
      <c r="J758" s="129">
        <v>1890</v>
      </c>
      <c r="K758" s="98" t="s">
        <v>2476</v>
      </c>
      <c r="L758" s="128">
        <v>262</v>
      </c>
      <c r="M758" s="98" t="s">
        <v>2477</v>
      </c>
      <c r="N758" s="128">
        <v>114</v>
      </c>
    </row>
    <row r="759" spans="1:14" ht="18" x14ac:dyDescent="0.25">
      <c r="A759" s="95" t="s">
        <v>2478</v>
      </c>
      <c r="B759" s="112" t="s">
        <v>2479</v>
      </c>
      <c r="C759" s="113">
        <v>16.100000000000001</v>
      </c>
      <c r="D759" s="96" t="s">
        <v>2480</v>
      </c>
      <c r="E759" s="95" t="s">
        <v>2481</v>
      </c>
      <c r="F759" s="126">
        <v>4310</v>
      </c>
      <c r="G759" s="95" t="s">
        <v>2482</v>
      </c>
      <c r="H759" s="127">
        <v>1650</v>
      </c>
      <c r="I759" s="95" t="s">
        <v>2483</v>
      </c>
      <c r="J759" s="127">
        <v>3720</v>
      </c>
      <c r="K759" s="95" t="s">
        <v>2484</v>
      </c>
      <c r="L759" s="126">
        <v>1070</v>
      </c>
      <c r="M759" s="95" t="s">
        <v>2485</v>
      </c>
      <c r="N759" s="126">
        <v>281</v>
      </c>
    </row>
    <row r="760" spans="1:14" x14ac:dyDescent="0.25">
      <c r="A760" s="98" t="s">
        <v>2486</v>
      </c>
      <c r="B760" s="114" t="s">
        <v>2487</v>
      </c>
      <c r="C760" s="98" t="s">
        <v>2488</v>
      </c>
      <c r="D760" s="114" t="s">
        <v>2489</v>
      </c>
      <c r="E760" s="98" t="s">
        <v>2490</v>
      </c>
      <c r="F760" s="130" t="s">
        <v>2379</v>
      </c>
      <c r="G760" s="98" t="s">
        <v>2490</v>
      </c>
      <c r="H760" s="130" t="s">
        <v>2379</v>
      </c>
      <c r="I760" s="98" t="s">
        <v>2491</v>
      </c>
      <c r="J760" s="130" t="s">
        <v>2379</v>
      </c>
      <c r="K760" s="98" t="s">
        <v>2492</v>
      </c>
      <c r="L760" s="130" t="s">
        <v>2379</v>
      </c>
      <c r="M760" s="98" t="s">
        <v>2493</v>
      </c>
      <c r="N760" s="130" t="s">
        <v>2379</v>
      </c>
    </row>
    <row r="761" spans="1:14" x14ac:dyDescent="0.25">
      <c r="A761" s="95" t="s">
        <v>2494</v>
      </c>
      <c r="B761" s="112" t="s">
        <v>2495</v>
      </c>
      <c r="C761" s="95" t="s">
        <v>2496</v>
      </c>
      <c r="D761" s="112" t="s">
        <v>2497</v>
      </c>
      <c r="E761" s="95" t="s">
        <v>2498</v>
      </c>
      <c r="F761" s="131" t="s">
        <v>2379</v>
      </c>
      <c r="G761" s="95" t="s">
        <v>2498</v>
      </c>
      <c r="H761" s="131" t="s">
        <v>2379</v>
      </c>
      <c r="I761" s="95" t="s">
        <v>2499</v>
      </c>
      <c r="J761" s="131" t="s">
        <v>2379</v>
      </c>
      <c r="K761" s="95" t="s">
        <v>2500</v>
      </c>
      <c r="L761" s="131" t="s">
        <v>2379</v>
      </c>
      <c r="M761" s="95" t="s">
        <v>2501</v>
      </c>
      <c r="N761" s="131" t="s">
        <v>2379</v>
      </c>
    </row>
    <row r="762" spans="1:14" x14ac:dyDescent="0.25">
      <c r="A762" s="98" t="s">
        <v>2502</v>
      </c>
      <c r="B762" s="114" t="s">
        <v>2503</v>
      </c>
      <c r="C762" s="98" t="s">
        <v>2504</v>
      </c>
      <c r="D762" s="110">
        <v>0.02</v>
      </c>
      <c r="E762" s="98" t="s">
        <v>2505</v>
      </c>
      <c r="F762" s="130" t="s">
        <v>2379</v>
      </c>
      <c r="G762" s="98" t="s">
        <v>2505</v>
      </c>
      <c r="H762" s="130" t="s">
        <v>2379</v>
      </c>
      <c r="I762" s="98" t="s">
        <v>2506</v>
      </c>
      <c r="J762" s="130" t="s">
        <v>2379</v>
      </c>
      <c r="K762" s="98" t="s">
        <v>2507</v>
      </c>
      <c r="L762" s="130" t="s">
        <v>2379</v>
      </c>
      <c r="M762" s="98" t="s">
        <v>2508</v>
      </c>
      <c r="N762" s="130" t="s">
        <v>2379</v>
      </c>
    </row>
    <row r="763" spans="1:14" x14ac:dyDescent="0.25">
      <c r="A763" s="95" t="s">
        <v>2509</v>
      </c>
      <c r="B763" s="112" t="s">
        <v>2510</v>
      </c>
      <c r="C763" s="95" t="s">
        <v>2511</v>
      </c>
      <c r="D763" s="107">
        <v>0.01</v>
      </c>
      <c r="E763" s="95" t="s">
        <v>2512</v>
      </c>
      <c r="F763" s="131" t="s">
        <v>2379</v>
      </c>
      <c r="G763" s="95" t="s">
        <v>2512</v>
      </c>
      <c r="H763" s="131" t="s">
        <v>2379</v>
      </c>
      <c r="I763" s="95" t="s">
        <v>2513</v>
      </c>
      <c r="J763" s="131" t="s">
        <v>2379</v>
      </c>
      <c r="K763" s="95" t="s">
        <v>2514</v>
      </c>
      <c r="L763" s="131" t="s">
        <v>2379</v>
      </c>
      <c r="M763" s="95" t="s">
        <v>2515</v>
      </c>
      <c r="N763" s="131" t="s">
        <v>2379</v>
      </c>
    </row>
    <row r="764" spans="1:14" ht="18" x14ac:dyDescent="0.25">
      <c r="A764" s="98" t="s">
        <v>2516</v>
      </c>
      <c r="B764" s="114" t="s">
        <v>2517</v>
      </c>
      <c r="C764" s="98" t="s">
        <v>2518</v>
      </c>
      <c r="D764" s="110">
        <v>0.02</v>
      </c>
      <c r="E764" s="98" t="s">
        <v>2519</v>
      </c>
      <c r="F764" s="128">
        <v>1</v>
      </c>
      <c r="G764" s="98" t="s">
        <v>2519</v>
      </c>
      <c r="H764" s="130" t="s">
        <v>2379</v>
      </c>
      <c r="I764" s="98" t="s">
        <v>2520</v>
      </c>
      <c r="J764" s="130" t="s">
        <v>2379</v>
      </c>
      <c r="K764" s="98" t="s">
        <v>2521</v>
      </c>
      <c r="L764" s="130" t="s">
        <v>2379</v>
      </c>
      <c r="M764" s="98" t="s">
        <v>2522</v>
      </c>
      <c r="N764" s="130" t="s">
        <v>2379</v>
      </c>
    </row>
    <row r="765" spans="1:14" x14ac:dyDescent="0.25">
      <c r="A765" s="95" t="s">
        <v>2523</v>
      </c>
      <c r="B765" s="112" t="s">
        <v>2524</v>
      </c>
      <c r="C765" s="95" t="s">
        <v>2525</v>
      </c>
      <c r="D765" s="107">
        <v>0.02</v>
      </c>
      <c r="E765" s="95" t="s">
        <v>2526</v>
      </c>
      <c r="F765" s="126">
        <v>1</v>
      </c>
      <c r="G765" s="95" t="s">
        <v>2526</v>
      </c>
      <c r="H765" s="131" t="s">
        <v>2379</v>
      </c>
      <c r="I765" s="95" t="s">
        <v>2527</v>
      </c>
      <c r="J765" s="131" t="s">
        <v>2379</v>
      </c>
      <c r="K765" s="95" t="s">
        <v>2528</v>
      </c>
      <c r="L765" s="131" t="s">
        <v>2379</v>
      </c>
      <c r="M765" s="95" t="s">
        <v>2529</v>
      </c>
      <c r="N765" s="131" t="s">
        <v>2379</v>
      </c>
    </row>
    <row r="766" spans="1:14" ht="18" x14ac:dyDescent="0.25">
      <c r="A766" s="98" t="s">
        <v>2530</v>
      </c>
      <c r="B766" s="114" t="s">
        <v>2531</v>
      </c>
      <c r="C766" s="98" t="s">
        <v>2532</v>
      </c>
      <c r="D766" s="110">
        <v>0.04</v>
      </c>
      <c r="E766" s="98" t="s">
        <v>2533</v>
      </c>
      <c r="F766" s="128">
        <v>4</v>
      </c>
      <c r="G766" s="98" t="s">
        <v>2533</v>
      </c>
      <c r="H766" s="130" t="s">
        <v>2379</v>
      </c>
      <c r="I766" s="98" t="s">
        <v>2534</v>
      </c>
      <c r="J766" s="130" t="s">
        <v>2379</v>
      </c>
      <c r="K766" s="98" t="s">
        <v>2535</v>
      </c>
      <c r="L766" s="130" t="s">
        <v>2379</v>
      </c>
      <c r="M766" s="98" t="s">
        <v>2536</v>
      </c>
      <c r="N766" s="130" t="s">
        <v>2379</v>
      </c>
    </row>
    <row r="767" spans="1:14" ht="18" x14ac:dyDescent="0.25">
      <c r="A767" s="101" t="s">
        <v>2537</v>
      </c>
      <c r="B767" s="115" t="s">
        <v>2538</v>
      </c>
      <c r="C767" s="101" t="s">
        <v>2539</v>
      </c>
      <c r="D767" s="102" t="s">
        <v>2540</v>
      </c>
      <c r="E767" s="101" t="s">
        <v>2485</v>
      </c>
      <c r="F767" s="132">
        <v>6</v>
      </c>
      <c r="G767" s="101" t="s">
        <v>2485</v>
      </c>
      <c r="H767" s="132">
        <v>2</v>
      </c>
      <c r="I767" s="101" t="s">
        <v>2541</v>
      </c>
      <c r="J767" s="132">
        <v>2</v>
      </c>
      <c r="K767" s="101" t="s">
        <v>2542</v>
      </c>
      <c r="L767" s="133" t="s">
        <v>2379</v>
      </c>
      <c r="M767" s="101" t="s">
        <v>2543</v>
      </c>
      <c r="N767" s="133" t="s">
        <v>2379</v>
      </c>
    </row>
    <row r="768" spans="1:14" x14ac:dyDescent="0.25">
      <c r="A768" s="91" t="s">
        <v>2544</v>
      </c>
      <c r="B768" s="134" t="s">
        <v>2545</v>
      </c>
      <c r="C768" s="91" t="s">
        <v>2546</v>
      </c>
      <c r="D768" s="135">
        <v>0.01</v>
      </c>
      <c r="E768" s="91" t="s">
        <v>2547</v>
      </c>
      <c r="F768" s="136">
        <v>1</v>
      </c>
      <c r="G768" s="91" t="s">
        <v>2547</v>
      </c>
      <c r="H768" s="137" t="s">
        <v>2379</v>
      </c>
      <c r="I768" s="91" t="s">
        <v>2548</v>
      </c>
      <c r="J768" s="137" t="s">
        <v>2379</v>
      </c>
      <c r="K768" s="91" t="s">
        <v>2549</v>
      </c>
      <c r="L768" s="137" t="s">
        <v>2379</v>
      </c>
      <c r="M768" s="91" t="s">
        <v>2550</v>
      </c>
      <c r="N768" s="137" t="s">
        <v>2379</v>
      </c>
    </row>
    <row r="769" spans="1:14" x14ac:dyDescent="0.25">
      <c r="A769" s="95" t="s">
        <v>2551</v>
      </c>
      <c r="B769" s="112" t="s">
        <v>2552</v>
      </c>
      <c r="C769" s="95" t="s">
        <v>2553</v>
      </c>
      <c r="D769" s="138">
        <v>0.01</v>
      </c>
      <c r="E769" s="95" t="s">
        <v>2554</v>
      </c>
      <c r="F769" s="131" t="s">
        <v>2379</v>
      </c>
      <c r="G769" s="95" t="s">
        <v>2554</v>
      </c>
      <c r="H769" s="131" t="s">
        <v>2379</v>
      </c>
      <c r="I769" s="95" t="s">
        <v>2555</v>
      </c>
      <c r="J769" s="131" t="s">
        <v>2379</v>
      </c>
      <c r="K769" s="95" t="s">
        <v>2556</v>
      </c>
      <c r="L769" s="131" t="s">
        <v>2379</v>
      </c>
      <c r="M769" s="95" t="s">
        <v>2557</v>
      </c>
      <c r="N769" s="131" t="s">
        <v>2379</v>
      </c>
    </row>
    <row r="770" spans="1:14" x14ac:dyDescent="0.25">
      <c r="A770" s="98" t="s">
        <v>2558</v>
      </c>
      <c r="B770" s="114" t="s">
        <v>2559</v>
      </c>
      <c r="C770" s="98" t="s">
        <v>2553</v>
      </c>
      <c r="D770" s="139">
        <v>0.03</v>
      </c>
      <c r="E770" s="98" t="s">
        <v>2364</v>
      </c>
      <c r="F770" s="130" t="s">
        <v>2379</v>
      </c>
      <c r="G770" s="98" t="s">
        <v>2364</v>
      </c>
      <c r="H770" s="130" t="s">
        <v>2379</v>
      </c>
      <c r="I770" s="98" t="s">
        <v>2560</v>
      </c>
      <c r="J770" s="130" t="s">
        <v>2379</v>
      </c>
      <c r="K770" s="98" t="s">
        <v>2561</v>
      </c>
      <c r="L770" s="130" t="s">
        <v>2379</v>
      </c>
      <c r="M770" s="98" t="s">
        <v>2562</v>
      </c>
      <c r="N770" s="130" t="s">
        <v>2379</v>
      </c>
    </row>
    <row r="771" spans="1:14" x14ac:dyDescent="0.25">
      <c r="A771" s="95" t="s">
        <v>2563</v>
      </c>
      <c r="B771" s="112" t="s">
        <v>2564</v>
      </c>
      <c r="C771" s="95" t="s">
        <v>2553</v>
      </c>
      <c r="D771" s="138">
        <v>0.03</v>
      </c>
      <c r="E771" s="95" t="s">
        <v>2565</v>
      </c>
      <c r="F771" s="131" t="s">
        <v>2379</v>
      </c>
      <c r="G771" s="95" t="s">
        <v>2565</v>
      </c>
      <c r="H771" s="131" t="s">
        <v>2379</v>
      </c>
      <c r="I771" s="95" t="s">
        <v>2566</v>
      </c>
      <c r="J771" s="131" t="s">
        <v>2379</v>
      </c>
      <c r="K771" s="95" t="s">
        <v>2567</v>
      </c>
      <c r="L771" s="131" t="s">
        <v>2379</v>
      </c>
      <c r="M771" s="95" t="s">
        <v>2568</v>
      </c>
      <c r="N771" s="131" t="s">
        <v>2379</v>
      </c>
    </row>
    <row r="772" spans="1:14" ht="18" x14ac:dyDescent="0.25">
      <c r="A772" s="119" t="s">
        <v>2569</v>
      </c>
      <c r="B772" s="119" t="s">
        <v>2570</v>
      </c>
      <c r="C772" s="120" t="s">
        <v>2553</v>
      </c>
      <c r="D772" s="140">
        <v>0.03</v>
      </c>
      <c r="E772" s="120" t="s">
        <v>2571</v>
      </c>
      <c r="F772" s="141" t="s">
        <v>2379</v>
      </c>
      <c r="G772" s="120" t="s">
        <v>2571</v>
      </c>
      <c r="H772" s="141" t="s">
        <v>2379</v>
      </c>
      <c r="I772" s="120" t="s">
        <v>2572</v>
      </c>
      <c r="J772" s="141" t="s">
        <v>2379</v>
      </c>
      <c r="K772" s="120" t="s">
        <v>2573</v>
      </c>
      <c r="L772" s="141" t="s">
        <v>2379</v>
      </c>
      <c r="M772" s="120" t="s">
        <v>2574</v>
      </c>
      <c r="N772" s="141" t="s">
        <v>2379</v>
      </c>
    </row>
    <row r="773" spans="1:14" x14ac:dyDescent="0.25">
      <c r="A773" s="91" t="s">
        <v>2575</v>
      </c>
      <c r="B773" s="92" t="s">
        <v>2576</v>
      </c>
      <c r="C773" s="104">
        <v>5</v>
      </c>
      <c r="D773" s="135">
        <v>7.0000000000000007E-2</v>
      </c>
      <c r="E773" s="91" t="s">
        <v>2577</v>
      </c>
      <c r="F773" s="136">
        <v>578</v>
      </c>
      <c r="G773" s="91" t="s">
        <v>2578</v>
      </c>
      <c r="H773" s="136">
        <v>160</v>
      </c>
      <c r="I773" s="91" t="s">
        <v>2579</v>
      </c>
      <c r="J773" s="136">
        <v>317</v>
      </c>
      <c r="K773" s="91" t="s">
        <v>2580</v>
      </c>
      <c r="L773" s="136">
        <v>34</v>
      </c>
      <c r="M773" s="91" t="s">
        <v>2581</v>
      </c>
      <c r="N773" s="136">
        <v>22</v>
      </c>
    </row>
    <row r="774" spans="1:14" x14ac:dyDescent="0.25">
      <c r="A774" s="95" t="s">
        <v>2582</v>
      </c>
      <c r="B774" s="96" t="s">
        <v>2583</v>
      </c>
      <c r="C774" s="106">
        <v>26</v>
      </c>
      <c r="D774" s="138">
        <v>0.17</v>
      </c>
      <c r="E774" s="95" t="s">
        <v>2584</v>
      </c>
      <c r="F774" s="127">
        <v>3480</v>
      </c>
      <c r="G774" s="95" t="s">
        <v>2585</v>
      </c>
      <c r="H774" s="127">
        <v>1730</v>
      </c>
      <c r="I774" s="95" t="s">
        <v>2586</v>
      </c>
      <c r="J774" s="127">
        <v>3280</v>
      </c>
      <c r="K774" s="95" t="s">
        <v>2587</v>
      </c>
      <c r="L774" s="127">
        <v>1570</v>
      </c>
      <c r="M774" s="95" t="s">
        <v>2588</v>
      </c>
      <c r="N774" s="126">
        <v>479</v>
      </c>
    </row>
    <row r="775" spans="1:14" x14ac:dyDescent="0.25">
      <c r="A775" s="98" t="s">
        <v>2589</v>
      </c>
      <c r="B775" s="99" t="s">
        <v>2590</v>
      </c>
      <c r="C775" s="118">
        <v>1</v>
      </c>
      <c r="D775" s="114" t="s">
        <v>2591</v>
      </c>
      <c r="E775" s="98" t="s">
        <v>2592</v>
      </c>
      <c r="F775" s="128">
        <v>45</v>
      </c>
      <c r="G775" s="98" t="s">
        <v>2592</v>
      </c>
      <c r="H775" s="128">
        <v>12</v>
      </c>
      <c r="I775" s="98" t="s">
        <v>2593</v>
      </c>
      <c r="J775" s="128">
        <v>15</v>
      </c>
      <c r="K775" s="98" t="s">
        <v>2594</v>
      </c>
      <c r="L775" s="128">
        <v>2</v>
      </c>
      <c r="M775" s="98" t="s">
        <v>2595</v>
      </c>
      <c r="N775" s="128">
        <v>2</v>
      </c>
    </row>
    <row r="776" spans="1:14" x14ac:dyDescent="0.25">
      <c r="A776" s="95" t="s">
        <v>2596</v>
      </c>
      <c r="B776" s="96" t="s">
        <v>2597</v>
      </c>
      <c r="C776" s="113">
        <v>0.4</v>
      </c>
      <c r="D776" s="112" t="s">
        <v>2598</v>
      </c>
      <c r="E776" s="95" t="s">
        <v>2599</v>
      </c>
      <c r="F776" s="126">
        <v>33</v>
      </c>
      <c r="G776" s="95" t="s">
        <v>2599</v>
      </c>
      <c r="H776" s="126">
        <v>9</v>
      </c>
      <c r="I776" s="95" t="s">
        <v>2600</v>
      </c>
      <c r="J776" s="126">
        <v>10</v>
      </c>
      <c r="K776" s="95" t="s">
        <v>2601</v>
      </c>
      <c r="L776" s="126">
        <v>2</v>
      </c>
      <c r="M776" s="95" t="s">
        <v>2602</v>
      </c>
      <c r="N776" s="126">
        <v>1</v>
      </c>
    </row>
    <row r="777" spans="1:14" x14ac:dyDescent="0.25">
      <c r="A777" s="98" t="s">
        <v>2603</v>
      </c>
      <c r="B777" s="99" t="s">
        <v>2604</v>
      </c>
      <c r="C777" s="118">
        <v>0.4</v>
      </c>
      <c r="D777" s="139">
        <v>0.08</v>
      </c>
      <c r="E777" s="98" t="s">
        <v>2605</v>
      </c>
      <c r="F777" s="128">
        <v>60</v>
      </c>
      <c r="G777" s="98" t="s">
        <v>2605</v>
      </c>
      <c r="H777" s="128">
        <v>16</v>
      </c>
      <c r="I777" s="98" t="s">
        <v>2364</v>
      </c>
      <c r="J777" s="128">
        <v>18</v>
      </c>
      <c r="K777" s="98" t="s">
        <v>2606</v>
      </c>
      <c r="L777" s="128">
        <v>3</v>
      </c>
      <c r="M777" s="98" t="s">
        <v>2366</v>
      </c>
      <c r="N777" s="128">
        <v>2</v>
      </c>
    </row>
    <row r="778" spans="1:14" x14ac:dyDescent="0.25">
      <c r="A778" s="101" t="s">
        <v>2607</v>
      </c>
      <c r="B778" s="115" t="s">
        <v>2608</v>
      </c>
      <c r="C778" s="101" t="s">
        <v>2609</v>
      </c>
      <c r="D778" s="142">
        <v>0.01</v>
      </c>
      <c r="E778" s="101" t="s">
        <v>2610</v>
      </c>
      <c r="F778" s="132">
        <v>3</v>
      </c>
      <c r="G778" s="101" t="s">
        <v>2610</v>
      </c>
      <c r="H778" s="133" t="s">
        <v>2379</v>
      </c>
      <c r="I778" s="101" t="s">
        <v>2611</v>
      </c>
      <c r="J778" s="133" t="s">
        <v>2379</v>
      </c>
      <c r="K778" s="101" t="s">
        <v>2612</v>
      </c>
      <c r="L778" s="133" t="s">
        <v>2379</v>
      </c>
      <c r="M778" s="101" t="s">
        <v>2613</v>
      </c>
      <c r="N778" s="133" t="s">
        <v>2379</v>
      </c>
    </row>
    <row r="779" spans="1:14" x14ac:dyDescent="0.25">
      <c r="A779" s="91" t="s">
        <v>2614</v>
      </c>
      <c r="B779" s="92" t="s">
        <v>2615</v>
      </c>
      <c r="C779" s="104">
        <v>0.8</v>
      </c>
      <c r="D779" s="143">
        <v>4.0000000000000001E-3</v>
      </c>
      <c r="E779" s="91" t="s">
        <v>2616</v>
      </c>
      <c r="F779" s="136">
        <v>9</v>
      </c>
      <c r="G779" s="91" t="s">
        <v>2616</v>
      </c>
      <c r="H779" s="136">
        <v>2</v>
      </c>
      <c r="I779" s="91" t="s">
        <v>2617</v>
      </c>
      <c r="J779" s="136">
        <v>3</v>
      </c>
      <c r="K779" s="91" t="s">
        <v>2618</v>
      </c>
      <c r="L779" s="137" t="s">
        <v>2379</v>
      </c>
      <c r="M779" s="91" t="s">
        <v>2619</v>
      </c>
      <c r="N779" s="137" t="s">
        <v>2379</v>
      </c>
    </row>
    <row r="780" spans="1:14" x14ac:dyDescent="0.25">
      <c r="A780" s="95" t="s">
        <v>2620</v>
      </c>
      <c r="B780" s="96" t="s">
        <v>2621</v>
      </c>
      <c r="C780" s="113">
        <v>0.3</v>
      </c>
      <c r="D780" s="138">
        <v>0.01</v>
      </c>
      <c r="E780" s="95" t="s">
        <v>2622</v>
      </c>
      <c r="F780" s="126">
        <v>4</v>
      </c>
      <c r="G780" s="95" t="s">
        <v>2622</v>
      </c>
      <c r="H780" s="126">
        <v>1</v>
      </c>
      <c r="I780" s="95" t="s">
        <v>2623</v>
      </c>
      <c r="J780" s="126">
        <v>1</v>
      </c>
      <c r="K780" s="95" t="s">
        <v>2624</v>
      </c>
      <c r="L780" s="131" t="s">
        <v>2379</v>
      </c>
      <c r="M780" s="95" t="s">
        <v>2625</v>
      </c>
      <c r="N780" s="131" t="s">
        <v>2379</v>
      </c>
    </row>
    <row r="781" spans="1:14" x14ac:dyDescent="0.25">
      <c r="A781" s="98" t="s">
        <v>2626</v>
      </c>
      <c r="B781" s="99" t="s">
        <v>2627</v>
      </c>
      <c r="C781" s="118">
        <v>5.2</v>
      </c>
      <c r="D781" s="139">
        <v>0.15</v>
      </c>
      <c r="E781" s="98" t="s">
        <v>2256</v>
      </c>
      <c r="F781" s="129">
        <v>1350</v>
      </c>
      <c r="G781" s="98" t="s">
        <v>2628</v>
      </c>
      <c r="H781" s="128">
        <v>376</v>
      </c>
      <c r="I781" s="98" t="s">
        <v>2629</v>
      </c>
      <c r="J781" s="128">
        <v>756</v>
      </c>
      <c r="K781" s="98" t="s">
        <v>2630</v>
      </c>
      <c r="L781" s="128">
        <v>80</v>
      </c>
      <c r="M781" s="98" t="s">
        <v>2631</v>
      </c>
      <c r="N781" s="128">
        <v>52</v>
      </c>
    </row>
    <row r="782" spans="1:14" x14ac:dyDescent="0.25">
      <c r="A782" s="95" t="s">
        <v>2632</v>
      </c>
      <c r="B782" s="96" t="s">
        <v>2633</v>
      </c>
      <c r="C782" s="113">
        <v>2.9</v>
      </c>
      <c r="D782" s="138">
        <v>0.27</v>
      </c>
      <c r="E782" s="95" t="s">
        <v>2634</v>
      </c>
      <c r="F782" s="126">
        <v>848</v>
      </c>
      <c r="G782" s="95" t="s">
        <v>2634</v>
      </c>
      <c r="H782" s="126">
        <v>231</v>
      </c>
      <c r="I782" s="95" t="s">
        <v>2635</v>
      </c>
      <c r="J782" s="126">
        <v>356</v>
      </c>
      <c r="K782" s="95" t="s">
        <v>2519</v>
      </c>
      <c r="L782" s="126">
        <v>42</v>
      </c>
      <c r="M782" s="95" t="s">
        <v>2636</v>
      </c>
      <c r="N782" s="126">
        <v>32</v>
      </c>
    </row>
    <row r="783" spans="1:14" x14ac:dyDescent="0.25">
      <c r="A783" s="98" t="s">
        <v>2637</v>
      </c>
      <c r="B783" s="99" t="s">
        <v>2638</v>
      </c>
      <c r="C783" s="109">
        <v>16</v>
      </c>
      <c r="D783" s="139">
        <v>0.28999999999999998</v>
      </c>
      <c r="E783" s="98" t="s">
        <v>2639</v>
      </c>
      <c r="F783" s="129">
        <v>4590</v>
      </c>
      <c r="G783" s="98" t="s">
        <v>2640</v>
      </c>
      <c r="H783" s="129">
        <v>1750</v>
      </c>
      <c r="I783" s="98" t="s">
        <v>2641</v>
      </c>
      <c r="J783" s="129">
        <v>3950</v>
      </c>
      <c r="K783" s="98" t="s">
        <v>2642</v>
      </c>
      <c r="L783" s="129">
        <v>1130</v>
      </c>
      <c r="M783" s="98" t="s">
        <v>2476</v>
      </c>
      <c r="N783" s="128">
        <v>297</v>
      </c>
    </row>
    <row r="784" spans="1:14" x14ac:dyDescent="0.25">
      <c r="A784" s="95" t="s">
        <v>2643</v>
      </c>
      <c r="B784" s="96" t="s">
        <v>2644</v>
      </c>
      <c r="C784" s="106">
        <v>65</v>
      </c>
      <c r="D784" s="138">
        <v>0.3</v>
      </c>
      <c r="E784" s="95" t="s">
        <v>2645</v>
      </c>
      <c r="F784" s="127">
        <v>7800</v>
      </c>
      <c r="G784" s="95" t="s">
        <v>2646</v>
      </c>
      <c r="H784" s="127">
        <v>6290</v>
      </c>
      <c r="I784" s="95" t="s">
        <v>2647</v>
      </c>
      <c r="J784" s="127">
        <v>7990</v>
      </c>
      <c r="K784" s="95" t="s">
        <v>2648</v>
      </c>
      <c r="L784" s="127">
        <v>6750</v>
      </c>
      <c r="M784" s="95" t="s">
        <v>2649</v>
      </c>
      <c r="N784" s="126">
        <v>4170</v>
      </c>
    </row>
    <row r="785" spans="1:14" x14ac:dyDescent="0.25">
      <c r="A785" s="98" t="s">
        <v>2650</v>
      </c>
      <c r="B785" s="114" t="s">
        <v>2651</v>
      </c>
      <c r="C785" s="118">
        <v>3.4</v>
      </c>
      <c r="D785" s="139">
        <v>0.14000000000000001</v>
      </c>
      <c r="E785" s="98" t="s">
        <v>2652</v>
      </c>
      <c r="F785" s="128">
        <v>635</v>
      </c>
      <c r="G785" s="98" t="s">
        <v>2652</v>
      </c>
      <c r="H785" s="128">
        <v>173</v>
      </c>
      <c r="I785" s="98" t="s">
        <v>2653</v>
      </c>
      <c r="J785" s="128">
        <v>286</v>
      </c>
      <c r="K785" s="98" t="s">
        <v>2654</v>
      </c>
      <c r="L785" s="128">
        <v>33</v>
      </c>
      <c r="M785" s="98" t="s">
        <v>2655</v>
      </c>
      <c r="N785" s="128">
        <v>24</v>
      </c>
    </row>
    <row r="786" spans="1:14" x14ac:dyDescent="0.25">
      <c r="A786" s="95" t="s">
        <v>2656</v>
      </c>
      <c r="B786" s="112" t="s">
        <v>2657</v>
      </c>
      <c r="C786" s="113">
        <v>1</v>
      </c>
      <c r="D786" s="138">
        <v>0.13</v>
      </c>
      <c r="E786" s="95" t="s">
        <v>2658</v>
      </c>
      <c r="F786" s="126">
        <v>151</v>
      </c>
      <c r="G786" s="95" t="s">
        <v>2658</v>
      </c>
      <c r="H786" s="126">
        <v>41</v>
      </c>
      <c r="I786" s="95" t="s">
        <v>2659</v>
      </c>
      <c r="J786" s="126">
        <v>49</v>
      </c>
      <c r="K786" s="95" t="s">
        <v>2660</v>
      </c>
      <c r="L786" s="126">
        <v>7</v>
      </c>
      <c r="M786" s="95" t="s">
        <v>2661</v>
      </c>
      <c r="N786" s="126">
        <v>6</v>
      </c>
    </row>
    <row r="787" spans="1:14" x14ac:dyDescent="0.25">
      <c r="A787" s="98" t="s">
        <v>2662</v>
      </c>
      <c r="B787" s="114" t="s">
        <v>2663</v>
      </c>
      <c r="C787" s="118">
        <v>2.9</v>
      </c>
      <c r="D787" s="139">
        <v>0.19</v>
      </c>
      <c r="E787" s="98" t="s">
        <v>2664</v>
      </c>
      <c r="F787" s="128">
        <v>674</v>
      </c>
      <c r="G787" s="98" t="s">
        <v>2664</v>
      </c>
      <c r="H787" s="128">
        <v>184</v>
      </c>
      <c r="I787" s="98" t="s">
        <v>2665</v>
      </c>
      <c r="J787" s="128">
        <v>283</v>
      </c>
      <c r="K787" s="98" t="s">
        <v>2580</v>
      </c>
      <c r="L787" s="128">
        <v>34</v>
      </c>
      <c r="M787" s="98" t="s">
        <v>2666</v>
      </c>
      <c r="N787" s="128">
        <v>25</v>
      </c>
    </row>
    <row r="788" spans="1:14" x14ac:dyDescent="0.25">
      <c r="A788" s="101" t="s">
        <v>2667</v>
      </c>
      <c r="B788" s="115" t="s">
        <v>2668</v>
      </c>
      <c r="C788" s="144">
        <v>20</v>
      </c>
      <c r="D788" s="142">
        <v>0.31</v>
      </c>
      <c r="E788" s="101" t="s">
        <v>2669</v>
      </c>
      <c r="F788" s="145">
        <v>3440</v>
      </c>
      <c r="G788" s="101" t="s">
        <v>2670</v>
      </c>
      <c r="H788" s="145">
        <v>1470</v>
      </c>
      <c r="I788" s="101" t="s">
        <v>2393</v>
      </c>
      <c r="J788" s="145">
        <v>3100</v>
      </c>
      <c r="K788" s="101" t="s">
        <v>2671</v>
      </c>
      <c r="L788" s="145">
        <v>1150</v>
      </c>
      <c r="M788" s="101" t="s">
        <v>2672</v>
      </c>
      <c r="N788" s="132">
        <v>304</v>
      </c>
    </row>
    <row r="789" spans="1:14" x14ac:dyDescent="0.25">
      <c r="A789" s="91" t="s">
        <v>2673</v>
      </c>
      <c r="B789" s="92" t="s">
        <v>2674</v>
      </c>
      <c r="C789" s="124">
        <v>500</v>
      </c>
      <c r="D789" s="135">
        <v>0.2</v>
      </c>
      <c r="E789" s="91" t="s">
        <v>2675</v>
      </c>
      <c r="F789" s="125">
        <v>12800</v>
      </c>
      <c r="G789" s="91" t="s">
        <v>2676</v>
      </c>
      <c r="H789" s="125">
        <v>16100</v>
      </c>
      <c r="I789" s="91" t="s">
        <v>2677</v>
      </c>
      <c r="J789" s="125">
        <v>13700</v>
      </c>
      <c r="K789" s="91" t="s">
        <v>2678</v>
      </c>
      <c r="L789" s="125">
        <v>16500</v>
      </c>
      <c r="M789" s="91" t="s">
        <v>2679</v>
      </c>
      <c r="N789" s="125">
        <v>18100</v>
      </c>
    </row>
    <row r="790" spans="1:14" x14ac:dyDescent="0.25">
      <c r="A790" s="95" t="s">
        <v>2680</v>
      </c>
      <c r="B790" s="96" t="s">
        <v>2681</v>
      </c>
      <c r="C790" s="146">
        <v>3200</v>
      </c>
      <c r="D790" s="138">
        <v>0.56999999999999995</v>
      </c>
      <c r="E790" s="95" t="s">
        <v>2682</v>
      </c>
      <c r="F790" s="147">
        <v>17500</v>
      </c>
      <c r="G790" s="95" t="s">
        <v>2683</v>
      </c>
      <c r="H790" s="147">
        <v>23500</v>
      </c>
      <c r="I790" s="95" t="s">
        <v>2684</v>
      </c>
      <c r="J790" s="147">
        <v>18900</v>
      </c>
      <c r="K790" s="95" t="s">
        <v>2578</v>
      </c>
      <c r="L790" s="147">
        <v>23800</v>
      </c>
      <c r="M790" s="95" t="s">
        <v>2685</v>
      </c>
      <c r="N790" s="147">
        <v>28200</v>
      </c>
    </row>
    <row r="791" spans="1:14" x14ac:dyDescent="0.25">
      <c r="A791" s="98" t="s">
        <v>2686</v>
      </c>
      <c r="B791" s="99" t="s">
        <v>2687</v>
      </c>
      <c r="C791" s="109">
        <v>800</v>
      </c>
      <c r="D791" s="139">
        <v>0.59</v>
      </c>
      <c r="E791" s="98" t="s">
        <v>2688</v>
      </c>
      <c r="F791" s="148">
        <v>13500</v>
      </c>
      <c r="G791" s="98" t="s">
        <v>2689</v>
      </c>
      <c r="H791" s="148">
        <v>17400</v>
      </c>
      <c r="I791" s="98" t="s">
        <v>2690</v>
      </c>
      <c r="J791" s="148">
        <v>14500</v>
      </c>
      <c r="K791" s="98" t="s">
        <v>2691</v>
      </c>
      <c r="L791" s="148">
        <v>17800</v>
      </c>
      <c r="M791" s="98" t="s">
        <v>2692</v>
      </c>
      <c r="N791" s="148">
        <v>20200</v>
      </c>
    </row>
    <row r="792" spans="1:14" x14ac:dyDescent="0.25">
      <c r="A792" s="95" t="s">
        <v>2693</v>
      </c>
      <c r="B792" s="96" t="s">
        <v>2694</v>
      </c>
      <c r="C792" s="106">
        <v>36</v>
      </c>
      <c r="D792" s="138">
        <v>0.2</v>
      </c>
      <c r="E792" s="95" t="s">
        <v>2695</v>
      </c>
      <c r="F792" s="127">
        <v>6840</v>
      </c>
      <c r="G792" s="95" t="s">
        <v>2696</v>
      </c>
      <c r="H792" s="127">
        <v>4090</v>
      </c>
      <c r="I792" s="95" t="s">
        <v>2415</v>
      </c>
      <c r="J792" s="127">
        <v>6690</v>
      </c>
      <c r="K792" s="95" t="s">
        <v>2697</v>
      </c>
      <c r="L792" s="127">
        <v>4140</v>
      </c>
      <c r="M792" s="95" t="s">
        <v>2698</v>
      </c>
      <c r="N792" s="126">
        <v>1650</v>
      </c>
    </row>
    <row r="793" spans="1:14" x14ac:dyDescent="0.25">
      <c r="A793" s="98" t="s">
        <v>2699</v>
      </c>
      <c r="B793" s="99" t="s">
        <v>2700</v>
      </c>
      <c r="C793" s="149">
        <v>50000</v>
      </c>
      <c r="D793" s="139">
        <v>0.09</v>
      </c>
      <c r="E793" s="98" t="s">
        <v>2406</v>
      </c>
      <c r="F793" s="129">
        <v>4880</v>
      </c>
      <c r="G793" s="98" t="s">
        <v>2701</v>
      </c>
      <c r="H793" s="129">
        <v>6630</v>
      </c>
      <c r="I793" s="98" t="s">
        <v>2392</v>
      </c>
      <c r="J793" s="129">
        <v>5270</v>
      </c>
      <c r="K793" s="98" t="s">
        <v>2702</v>
      </c>
      <c r="L793" s="129">
        <v>6690</v>
      </c>
      <c r="M793" s="98" t="s">
        <v>2703</v>
      </c>
      <c r="N793" s="128">
        <v>8040</v>
      </c>
    </row>
    <row r="794" spans="1:14" x14ac:dyDescent="0.25">
      <c r="A794" s="95" t="s">
        <v>2704</v>
      </c>
      <c r="B794" s="96" t="s">
        <v>2705</v>
      </c>
      <c r="C794" s="146">
        <v>10000</v>
      </c>
      <c r="D794" s="138">
        <v>0.25</v>
      </c>
      <c r="E794" s="95" t="s">
        <v>2706</v>
      </c>
      <c r="F794" s="127">
        <v>8210</v>
      </c>
      <c r="G794" s="95" t="s">
        <v>2707</v>
      </c>
      <c r="H794" s="147">
        <v>11100</v>
      </c>
      <c r="I794" s="95" t="s">
        <v>2708</v>
      </c>
      <c r="J794" s="127">
        <v>8880</v>
      </c>
      <c r="K794" s="95" t="s">
        <v>2455</v>
      </c>
      <c r="L794" s="147">
        <v>11200</v>
      </c>
      <c r="M794" s="95" t="s">
        <v>2709</v>
      </c>
      <c r="N794" s="147">
        <v>13500</v>
      </c>
    </row>
    <row r="795" spans="1:14" x14ac:dyDescent="0.25">
      <c r="A795" s="98" t="s">
        <v>2710</v>
      </c>
      <c r="B795" s="99" t="s">
        <v>2711</v>
      </c>
      <c r="C795" s="149">
        <v>3000</v>
      </c>
      <c r="D795" s="114" t="s">
        <v>2712</v>
      </c>
      <c r="E795" s="98" t="s">
        <v>2695</v>
      </c>
      <c r="F795" s="129">
        <v>6850</v>
      </c>
      <c r="G795" s="98" t="s">
        <v>2713</v>
      </c>
      <c r="H795" s="129">
        <v>9200</v>
      </c>
      <c r="I795" s="98" t="s">
        <v>2413</v>
      </c>
      <c r="J795" s="129">
        <v>7400</v>
      </c>
      <c r="K795" s="98" t="s">
        <v>2714</v>
      </c>
      <c r="L795" s="129">
        <v>9310</v>
      </c>
      <c r="M795" s="98" t="s">
        <v>2715</v>
      </c>
      <c r="N795" s="148">
        <v>11000</v>
      </c>
    </row>
    <row r="796" spans="1:14" x14ac:dyDescent="0.25">
      <c r="A796" s="95" t="s">
        <v>2716</v>
      </c>
      <c r="B796" s="96" t="s">
        <v>2717</v>
      </c>
      <c r="C796" s="146">
        <v>2600</v>
      </c>
      <c r="D796" s="138">
        <v>0.28000000000000003</v>
      </c>
      <c r="E796" s="95" t="s">
        <v>2718</v>
      </c>
      <c r="F796" s="127">
        <v>6640</v>
      </c>
      <c r="G796" s="95" t="s">
        <v>2719</v>
      </c>
      <c r="H796" s="127">
        <v>8900</v>
      </c>
      <c r="I796" s="95" t="s">
        <v>2222</v>
      </c>
      <c r="J796" s="127">
        <v>7180</v>
      </c>
      <c r="K796" s="95" t="s">
        <v>2214</v>
      </c>
      <c r="L796" s="127">
        <v>9010</v>
      </c>
      <c r="M796" s="95" t="s">
        <v>2720</v>
      </c>
      <c r="N796" s="147">
        <v>10700</v>
      </c>
    </row>
    <row r="797" spans="1:14" x14ac:dyDescent="0.25">
      <c r="A797" s="120" t="s">
        <v>2721</v>
      </c>
      <c r="B797" s="150" t="s">
        <v>2722</v>
      </c>
      <c r="C797" s="151">
        <v>3200</v>
      </c>
      <c r="D797" s="140">
        <v>0.32</v>
      </c>
      <c r="E797" s="120" t="s">
        <v>2723</v>
      </c>
      <c r="F797" s="152">
        <v>7110</v>
      </c>
      <c r="G797" s="120" t="s">
        <v>2724</v>
      </c>
      <c r="H797" s="152">
        <v>9540</v>
      </c>
      <c r="I797" s="120" t="s">
        <v>2725</v>
      </c>
      <c r="J797" s="152">
        <v>7680</v>
      </c>
      <c r="K797" s="120" t="s">
        <v>2726</v>
      </c>
      <c r="L797" s="152">
        <v>9660</v>
      </c>
      <c r="M797" s="120" t="s">
        <v>2727</v>
      </c>
      <c r="N797" s="153">
        <v>11500</v>
      </c>
    </row>
    <row r="798" spans="1:14" x14ac:dyDescent="0.25">
      <c r="A798" s="91" t="s">
        <v>2728</v>
      </c>
      <c r="B798" s="92" t="s">
        <v>2729</v>
      </c>
      <c r="C798" s="154">
        <v>2600</v>
      </c>
      <c r="D798" s="135">
        <v>0.36</v>
      </c>
      <c r="E798" s="91" t="s">
        <v>2695</v>
      </c>
      <c r="F798" s="155">
        <v>6870</v>
      </c>
      <c r="G798" s="91" t="s">
        <v>2713</v>
      </c>
      <c r="H798" s="155">
        <v>9200</v>
      </c>
      <c r="I798" s="91" t="s">
        <v>2730</v>
      </c>
      <c r="J798" s="155">
        <v>7420</v>
      </c>
      <c r="K798" s="91" t="s">
        <v>2731</v>
      </c>
      <c r="L798" s="155">
        <v>9320</v>
      </c>
      <c r="M798" s="91" t="s">
        <v>2732</v>
      </c>
      <c r="N798" s="125">
        <v>11000</v>
      </c>
    </row>
    <row r="799" spans="1:14" x14ac:dyDescent="0.25">
      <c r="A799" s="95" t="s">
        <v>2733</v>
      </c>
      <c r="B799" s="96" t="s">
        <v>2734</v>
      </c>
      <c r="C799" s="95" t="s">
        <v>2735</v>
      </c>
      <c r="D799" s="112" t="s">
        <v>2736</v>
      </c>
      <c r="E799" s="95" t="s">
        <v>2737</v>
      </c>
      <c r="F799" s="126">
        <v>7</v>
      </c>
      <c r="G799" s="95" t="s">
        <v>2737</v>
      </c>
      <c r="H799" s="126">
        <v>2</v>
      </c>
      <c r="I799" s="95" t="s">
        <v>2738</v>
      </c>
      <c r="J799" s="126">
        <v>2</v>
      </c>
      <c r="K799" s="95" t="s">
        <v>2739</v>
      </c>
      <c r="L799" s="131" t="s">
        <v>2379</v>
      </c>
      <c r="M799" s="95" t="s">
        <v>2740</v>
      </c>
      <c r="N799" s="131" t="s">
        <v>2379</v>
      </c>
    </row>
    <row r="800" spans="1:14" x14ac:dyDescent="0.25">
      <c r="A800" s="98" t="s">
        <v>2741</v>
      </c>
      <c r="B800" s="99" t="s">
        <v>2742</v>
      </c>
      <c r="C800" s="149">
        <v>4100</v>
      </c>
      <c r="D800" s="139">
        <v>0.41</v>
      </c>
      <c r="E800" s="98" t="s">
        <v>2743</v>
      </c>
      <c r="F800" s="129">
        <v>6350</v>
      </c>
      <c r="G800" s="98" t="s">
        <v>2744</v>
      </c>
      <c r="H800" s="129">
        <v>8550</v>
      </c>
      <c r="I800" s="98" t="s">
        <v>2745</v>
      </c>
      <c r="J800" s="129">
        <v>6860</v>
      </c>
      <c r="K800" s="98" t="s">
        <v>2746</v>
      </c>
      <c r="L800" s="129">
        <v>8650</v>
      </c>
      <c r="M800" s="98" t="s">
        <v>2747</v>
      </c>
      <c r="N800" s="148">
        <v>10300</v>
      </c>
    </row>
    <row r="801" spans="1:14" x14ac:dyDescent="0.25">
      <c r="A801" s="95" t="s">
        <v>2748</v>
      </c>
      <c r="B801" s="96" t="s">
        <v>2749</v>
      </c>
      <c r="C801" s="146">
        <v>3100</v>
      </c>
      <c r="D801" s="138">
        <v>0.44</v>
      </c>
      <c r="E801" s="95" t="s">
        <v>2750</v>
      </c>
      <c r="F801" s="127">
        <v>5890</v>
      </c>
      <c r="G801" s="95" t="s">
        <v>2751</v>
      </c>
      <c r="H801" s="127">
        <v>7910</v>
      </c>
      <c r="I801" s="95" t="s">
        <v>2752</v>
      </c>
      <c r="J801" s="127">
        <v>6370</v>
      </c>
      <c r="K801" s="95" t="s">
        <v>2753</v>
      </c>
      <c r="L801" s="127">
        <v>8010</v>
      </c>
      <c r="M801" s="95" t="s">
        <v>2754</v>
      </c>
      <c r="N801" s="126">
        <v>9490</v>
      </c>
    </row>
    <row r="802" spans="1:14" x14ac:dyDescent="0.25">
      <c r="A802" s="98" t="s">
        <v>2755</v>
      </c>
      <c r="B802" s="99" t="s">
        <v>2756</v>
      </c>
      <c r="C802" s="149">
        <v>3000</v>
      </c>
      <c r="D802" s="139">
        <v>0.5</v>
      </c>
      <c r="E802" s="98" t="s">
        <v>2757</v>
      </c>
      <c r="F802" s="129">
        <v>5830</v>
      </c>
      <c r="G802" s="98" t="s">
        <v>2758</v>
      </c>
      <c r="H802" s="129">
        <v>7820</v>
      </c>
      <c r="I802" s="98" t="s">
        <v>2759</v>
      </c>
      <c r="J802" s="129">
        <v>6290</v>
      </c>
      <c r="K802" s="98" t="s">
        <v>2760</v>
      </c>
      <c r="L802" s="129">
        <v>7920</v>
      </c>
      <c r="M802" s="98" t="s">
        <v>2761</v>
      </c>
      <c r="N802" s="128">
        <v>9380</v>
      </c>
    </row>
    <row r="803" spans="1:14" x14ac:dyDescent="0.25">
      <c r="A803" s="95" t="s">
        <v>2762</v>
      </c>
      <c r="B803" s="96" t="s">
        <v>2763</v>
      </c>
      <c r="C803" s="146">
        <v>3000</v>
      </c>
      <c r="D803" s="138">
        <v>0.55000000000000004</v>
      </c>
      <c r="E803" s="95" t="s">
        <v>2764</v>
      </c>
      <c r="F803" s="127">
        <v>5680</v>
      </c>
      <c r="G803" s="95" t="s">
        <v>2765</v>
      </c>
      <c r="H803" s="127">
        <v>7620</v>
      </c>
      <c r="I803" s="95" t="s">
        <v>2766</v>
      </c>
      <c r="J803" s="127">
        <v>6130</v>
      </c>
      <c r="K803" s="95" t="s">
        <v>2358</v>
      </c>
      <c r="L803" s="127">
        <v>7710</v>
      </c>
      <c r="M803" s="95" t="s">
        <v>2767</v>
      </c>
      <c r="N803" s="126">
        <v>9140</v>
      </c>
    </row>
    <row r="804" spans="1:14" x14ac:dyDescent="0.25">
      <c r="A804" s="98" t="s">
        <v>2768</v>
      </c>
      <c r="B804" s="99" t="s">
        <v>2769</v>
      </c>
      <c r="C804" s="149">
        <v>2000</v>
      </c>
      <c r="D804" s="139">
        <v>0.55000000000000004</v>
      </c>
      <c r="E804" s="98" t="s">
        <v>2390</v>
      </c>
      <c r="F804" s="129">
        <v>5390</v>
      </c>
      <c r="G804" s="98" t="s">
        <v>2770</v>
      </c>
      <c r="H804" s="129">
        <v>7190</v>
      </c>
      <c r="I804" s="98" t="s">
        <v>2771</v>
      </c>
      <c r="J804" s="129">
        <v>5820</v>
      </c>
      <c r="K804" s="98" t="s">
        <v>2772</v>
      </c>
      <c r="L804" s="129">
        <v>7290</v>
      </c>
      <c r="M804" s="98" t="s">
        <v>2215</v>
      </c>
      <c r="N804" s="128">
        <v>8570</v>
      </c>
    </row>
    <row r="805" spans="1:14" x14ac:dyDescent="0.25">
      <c r="A805" s="95" t="s">
        <v>2773</v>
      </c>
      <c r="B805" s="96" t="s">
        <v>2774</v>
      </c>
      <c r="C805" s="146">
        <v>2000</v>
      </c>
      <c r="D805" s="138">
        <v>0.56000000000000005</v>
      </c>
      <c r="E805" s="95" t="s">
        <v>2670</v>
      </c>
      <c r="F805" s="127">
        <v>5430</v>
      </c>
      <c r="G805" s="95" t="s">
        <v>2775</v>
      </c>
      <c r="H805" s="127">
        <v>7240</v>
      </c>
      <c r="I805" s="95" t="s">
        <v>2776</v>
      </c>
      <c r="J805" s="127">
        <v>5860</v>
      </c>
      <c r="K805" s="95" t="s">
        <v>2777</v>
      </c>
      <c r="L805" s="127">
        <v>7340</v>
      </c>
      <c r="M805" s="95" t="s">
        <v>2778</v>
      </c>
      <c r="N805" s="126">
        <v>8630</v>
      </c>
    </row>
    <row r="806" spans="1:14" x14ac:dyDescent="0.25">
      <c r="A806" s="98" t="s">
        <v>2779</v>
      </c>
      <c r="B806" s="99" t="s">
        <v>2780</v>
      </c>
      <c r="C806" s="149">
        <v>2000</v>
      </c>
      <c r="D806" s="139">
        <v>0.48</v>
      </c>
      <c r="E806" s="98" t="s">
        <v>2781</v>
      </c>
      <c r="F806" s="129">
        <v>4720</v>
      </c>
      <c r="G806" s="98" t="s">
        <v>2646</v>
      </c>
      <c r="H806" s="129">
        <v>6290</v>
      </c>
      <c r="I806" s="98" t="s">
        <v>2782</v>
      </c>
      <c r="J806" s="129">
        <v>5090</v>
      </c>
      <c r="K806" s="98" t="s">
        <v>2783</v>
      </c>
      <c r="L806" s="129">
        <v>6380</v>
      </c>
      <c r="M806" s="98" t="s">
        <v>2784</v>
      </c>
      <c r="N806" s="128">
        <v>7500</v>
      </c>
    </row>
    <row r="807" spans="1:14" x14ac:dyDescent="0.25">
      <c r="A807" s="95" t="s">
        <v>2785</v>
      </c>
      <c r="B807" s="96" t="s">
        <v>2786</v>
      </c>
      <c r="C807" s="95" t="s">
        <v>2787</v>
      </c>
      <c r="D807" s="156">
        <v>2E-3</v>
      </c>
      <c r="E807" s="95" t="s">
        <v>2788</v>
      </c>
      <c r="F807" s="131" t="s">
        <v>2379</v>
      </c>
      <c r="G807" s="95" t="s">
        <v>2788</v>
      </c>
      <c r="H807" s="131" t="s">
        <v>2379</v>
      </c>
      <c r="I807" s="95" t="s">
        <v>2789</v>
      </c>
      <c r="J807" s="131" t="s">
        <v>2379</v>
      </c>
      <c r="K807" s="95" t="s">
        <v>2790</v>
      </c>
      <c r="L807" s="131" t="s">
        <v>2379</v>
      </c>
      <c r="M807" s="95" t="s">
        <v>2791</v>
      </c>
      <c r="N807" s="131" t="s">
        <v>2379</v>
      </c>
    </row>
    <row r="808" spans="1:14" x14ac:dyDescent="0.25">
      <c r="A808" s="98" t="s">
        <v>2792</v>
      </c>
      <c r="B808" s="114" t="s">
        <v>2793</v>
      </c>
      <c r="C808" s="98" t="s">
        <v>2511</v>
      </c>
      <c r="D808" s="139">
        <v>0.01</v>
      </c>
      <c r="E808" s="98" t="s">
        <v>2794</v>
      </c>
      <c r="F808" s="130" t="s">
        <v>2379</v>
      </c>
      <c r="G808" s="98" t="s">
        <v>2794</v>
      </c>
      <c r="H808" s="130" t="s">
        <v>2379</v>
      </c>
      <c r="I808" s="98" t="s">
        <v>2795</v>
      </c>
      <c r="J808" s="130" t="s">
        <v>2379</v>
      </c>
      <c r="K808" s="98" t="s">
        <v>2796</v>
      </c>
      <c r="L808" s="130" t="s">
        <v>2379</v>
      </c>
      <c r="M808" s="98" t="s">
        <v>2797</v>
      </c>
      <c r="N808" s="130" t="s">
        <v>2379</v>
      </c>
    </row>
    <row r="809" spans="1:14" ht="15.75" x14ac:dyDescent="0.25">
      <c r="A809" s="95" t="s">
        <v>2798</v>
      </c>
      <c r="B809" s="112" t="s">
        <v>2799</v>
      </c>
      <c r="C809" s="95" t="s">
        <v>2787</v>
      </c>
      <c r="D809" s="156">
        <v>3.0000000000000001E-3</v>
      </c>
      <c r="E809" s="95" t="s">
        <v>2800</v>
      </c>
      <c r="F809" s="131" t="s">
        <v>2379</v>
      </c>
      <c r="G809" s="95" t="s">
        <v>2800</v>
      </c>
      <c r="H809" s="131" t="s">
        <v>2379</v>
      </c>
      <c r="I809" s="95" t="s">
        <v>2801</v>
      </c>
      <c r="J809" s="131" t="s">
        <v>2379</v>
      </c>
      <c r="K809" s="95" t="s">
        <v>2802</v>
      </c>
      <c r="L809" s="131" t="s">
        <v>2379</v>
      </c>
      <c r="M809" s="95" t="s">
        <v>2803</v>
      </c>
      <c r="N809" s="131" t="s">
        <v>2379</v>
      </c>
    </row>
    <row r="810" spans="1:14" x14ac:dyDescent="0.25">
      <c r="A810" s="98" t="s">
        <v>2804</v>
      </c>
      <c r="B810" s="114" t="s">
        <v>2805</v>
      </c>
      <c r="C810" s="98" t="s">
        <v>2806</v>
      </c>
      <c r="D810" s="139">
        <v>0.02</v>
      </c>
      <c r="E810" s="98" t="s">
        <v>2807</v>
      </c>
      <c r="F810" s="130" t="s">
        <v>2379</v>
      </c>
      <c r="G810" s="98" t="s">
        <v>2807</v>
      </c>
      <c r="H810" s="130" t="s">
        <v>2379</v>
      </c>
      <c r="I810" s="98" t="s">
        <v>2808</v>
      </c>
      <c r="J810" s="130" t="s">
        <v>2379</v>
      </c>
      <c r="K810" s="98" t="s">
        <v>2809</v>
      </c>
      <c r="L810" s="130" t="s">
        <v>2379</v>
      </c>
      <c r="M810" s="98" t="s">
        <v>2810</v>
      </c>
      <c r="N810" s="130" t="s">
        <v>2379</v>
      </c>
    </row>
    <row r="811" spans="1:14" x14ac:dyDescent="0.25">
      <c r="A811" s="101" t="s">
        <v>2811</v>
      </c>
      <c r="B811" s="115" t="s">
        <v>2812</v>
      </c>
      <c r="C811" s="101" t="s">
        <v>2735</v>
      </c>
      <c r="D811" s="142">
        <v>7.0000000000000007E-2</v>
      </c>
      <c r="E811" s="101" t="s">
        <v>2476</v>
      </c>
      <c r="F811" s="132">
        <v>6</v>
      </c>
      <c r="G811" s="101" t="s">
        <v>2476</v>
      </c>
      <c r="H811" s="132">
        <v>2</v>
      </c>
      <c r="I811" s="101" t="s">
        <v>2813</v>
      </c>
      <c r="J811" s="132">
        <v>2</v>
      </c>
      <c r="K811" s="101" t="s">
        <v>2814</v>
      </c>
      <c r="L811" s="133" t="s">
        <v>2379</v>
      </c>
      <c r="M811" s="101" t="s">
        <v>2815</v>
      </c>
      <c r="N811" s="133" t="s">
        <v>2379</v>
      </c>
    </row>
    <row r="812" spans="1:14" x14ac:dyDescent="0.25">
      <c r="A812" s="91" t="s">
        <v>2816</v>
      </c>
      <c r="B812" s="134" t="s">
        <v>2817</v>
      </c>
      <c r="C812" s="124">
        <v>119</v>
      </c>
      <c r="D812" s="135">
        <v>0.41</v>
      </c>
      <c r="E812" s="91" t="s">
        <v>2818</v>
      </c>
      <c r="F812" s="125">
        <v>12400</v>
      </c>
      <c r="G812" s="91" t="s">
        <v>2312</v>
      </c>
      <c r="H812" s="125">
        <v>12400</v>
      </c>
      <c r="I812" s="91" t="s">
        <v>2819</v>
      </c>
      <c r="J812" s="125">
        <v>13000</v>
      </c>
      <c r="K812" s="91" t="s">
        <v>2820</v>
      </c>
      <c r="L812" s="125">
        <v>13200</v>
      </c>
      <c r="M812" s="91" t="s">
        <v>2821</v>
      </c>
      <c r="N812" s="125">
        <v>10900</v>
      </c>
    </row>
    <row r="813" spans="1:14" x14ac:dyDescent="0.25">
      <c r="A813" s="95" t="s">
        <v>2822</v>
      </c>
      <c r="B813" s="112" t="s">
        <v>2823</v>
      </c>
      <c r="C813" s="106">
        <v>24.4</v>
      </c>
      <c r="D813" s="138">
        <v>0.44</v>
      </c>
      <c r="E813" s="95" t="s">
        <v>2824</v>
      </c>
      <c r="F813" s="147">
        <v>11600</v>
      </c>
      <c r="G813" s="95" t="s">
        <v>2825</v>
      </c>
      <c r="H813" s="127">
        <v>5560</v>
      </c>
      <c r="I813" s="95" t="s">
        <v>2826</v>
      </c>
      <c r="J813" s="147">
        <v>10800</v>
      </c>
      <c r="K813" s="95" t="s">
        <v>2827</v>
      </c>
      <c r="L813" s="127">
        <v>4900</v>
      </c>
      <c r="M813" s="95" t="s">
        <v>2828</v>
      </c>
      <c r="N813" s="126">
        <v>1430</v>
      </c>
    </row>
    <row r="814" spans="1:14" x14ac:dyDescent="0.25">
      <c r="A814" s="98" t="s">
        <v>2829</v>
      </c>
      <c r="B814" s="99" t="s">
        <v>2830</v>
      </c>
      <c r="C814" s="118">
        <v>4.8</v>
      </c>
      <c r="D814" s="139">
        <v>0.18</v>
      </c>
      <c r="E814" s="98" t="s">
        <v>2831</v>
      </c>
      <c r="F814" s="129">
        <v>1890</v>
      </c>
      <c r="G814" s="98" t="s">
        <v>2832</v>
      </c>
      <c r="H814" s="128">
        <v>523</v>
      </c>
      <c r="I814" s="98" t="s">
        <v>2833</v>
      </c>
      <c r="J814" s="129">
        <v>1020</v>
      </c>
      <c r="K814" s="98" t="s">
        <v>2834</v>
      </c>
      <c r="L814" s="128">
        <v>108</v>
      </c>
      <c r="M814" s="98" t="s">
        <v>2835</v>
      </c>
      <c r="N814" s="128">
        <v>73</v>
      </c>
    </row>
    <row r="815" spans="1:14" x14ac:dyDescent="0.25">
      <c r="A815" s="95" t="s">
        <v>2836</v>
      </c>
      <c r="B815" s="112" t="s">
        <v>2837</v>
      </c>
      <c r="C815" s="106">
        <v>51.6</v>
      </c>
      <c r="D815" s="138">
        <v>0.44</v>
      </c>
      <c r="E815" s="95" t="s">
        <v>2838</v>
      </c>
      <c r="F815" s="127">
        <v>8900</v>
      </c>
      <c r="G815" s="95" t="s">
        <v>2839</v>
      </c>
      <c r="H815" s="127">
        <v>6450</v>
      </c>
      <c r="I815" s="95" t="s">
        <v>2840</v>
      </c>
      <c r="J815" s="127">
        <v>8980</v>
      </c>
      <c r="K815" s="95" t="s">
        <v>2841</v>
      </c>
      <c r="L815" s="127">
        <v>6850</v>
      </c>
      <c r="M815" s="95" t="s">
        <v>2842</v>
      </c>
      <c r="N815" s="126">
        <v>3630</v>
      </c>
    </row>
    <row r="816" spans="1:14" ht="18" x14ac:dyDescent="0.25">
      <c r="A816" s="98" t="s">
        <v>2843</v>
      </c>
      <c r="B816" s="114" t="s">
        <v>2844</v>
      </c>
      <c r="C816" s="118">
        <v>4.3</v>
      </c>
      <c r="D816" s="139">
        <v>0.41</v>
      </c>
      <c r="E816" s="98" t="s">
        <v>2845</v>
      </c>
      <c r="F816" s="129">
        <v>2120</v>
      </c>
      <c r="G816" s="98" t="s">
        <v>2846</v>
      </c>
      <c r="H816" s="128">
        <v>583</v>
      </c>
      <c r="I816" s="98" t="s">
        <v>2847</v>
      </c>
      <c r="J816" s="129">
        <v>1080</v>
      </c>
      <c r="K816" s="98" t="s">
        <v>2848</v>
      </c>
      <c r="L816" s="128">
        <v>116</v>
      </c>
      <c r="M816" s="98" t="s">
        <v>2259</v>
      </c>
      <c r="N816" s="128">
        <v>81</v>
      </c>
    </row>
    <row r="817" spans="1:14" ht="15.75" x14ac:dyDescent="0.25">
      <c r="A817" s="95" t="s">
        <v>2849</v>
      </c>
      <c r="B817" s="112" t="s">
        <v>2850</v>
      </c>
      <c r="C817" s="113">
        <v>3.5</v>
      </c>
      <c r="D817" s="138">
        <v>0.42</v>
      </c>
      <c r="E817" s="95" t="s">
        <v>2851</v>
      </c>
      <c r="F817" s="127">
        <v>1800</v>
      </c>
      <c r="G817" s="95" t="s">
        <v>2852</v>
      </c>
      <c r="H817" s="126">
        <v>491</v>
      </c>
      <c r="I817" s="95" t="s">
        <v>2853</v>
      </c>
      <c r="J817" s="126">
        <v>822</v>
      </c>
      <c r="K817" s="95" t="s">
        <v>2854</v>
      </c>
      <c r="L817" s="126">
        <v>93</v>
      </c>
      <c r="M817" s="95" t="s">
        <v>2855</v>
      </c>
      <c r="N817" s="126">
        <v>68</v>
      </c>
    </row>
    <row r="818" spans="1:14" ht="15.75" x14ac:dyDescent="0.25">
      <c r="A818" s="98" t="s">
        <v>2856</v>
      </c>
      <c r="B818" s="114" t="s">
        <v>2857</v>
      </c>
      <c r="C818" s="109">
        <v>20.8</v>
      </c>
      <c r="D818" s="114" t="s">
        <v>2858</v>
      </c>
      <c r="E818" s="98" t="s">
        <v>2384</v>
      </c>
      <c r="F818" s="129">
        <v>9710</v>
      </c>
      <c r="G818" s="98" t="s">
        <v>2859</v>
      </c>
      <c r="H818" s="129">
        <v>4240</v>
      </c>
      <c r="I818" s="98" t="s">
        <v>2715</v>
      </c>
      <c r="J818" s="129">
        <v>8820</v>
      </c>
      <c r="K818" s="98" t="s">
        <v>2860</v>
      </c>
      <c r="L818" s="129">
        <v>3400</v>
      </c>
      <c r="M818" s="98" t="s">
        <v>2861</v>
      </c>
      <c r="N818" s="128">
        <v>912</v>
      </c>
    </row>
    <row r="819" spans="1:14" x14ac:dyDescent="0.25">
      <c r="A819" s="95" t="s">
        <v>2862</v>
      </c>
      <c r="B819" s="112" t="s">
        <v>2863</v>
      </c>
      <c r="C819" s="106">
        <v>10.8</v>
      </c>
      <c r="D819" s="138">
        <v>0.45</v>
      </c>
      <c r="E819" s="95" t="s">
        <v>2864</v>
      </c>
      <c r="F819" s="127">
        <v>5550</v>
      </c>
      <c r="G819" s="95" t="s">
        <v>2865</v>
      </c>
      <c r="H819" s="127">
        <v>1790</v>
      </c>
      <c r="I819" s="95" t="s">
        <v>2866</v>
      </c>
      <c r="J819" s="127">
        <v>4280</v>
      </c>
      <c r="K819" s="95" t="s">
        <v>2867</v>
      </c>
      <c r="L819" s="126">
        <v>753</v>
      </c>
      <c r="M819" s="95" t="s">
        <v>2868</v>
      </c>
      <c r="N819" s="126">
        <v>260</v>
      </c>
    </row>
    <row r="820" spans="1:14" x14ac:dyDescent="0.25">
      <c r="A820" s="98" t="s">
        <v>2869</v>
      </c>
      <c r="B820" s="114" t="s">
        <v>2870</v>
      </c>
      <c r="C820" s="118">
        <v>7.5</v>
      </c>
      <c r="D820" s="139">
        <v>0.36</v>
      </c>
      <c r="E820" s="98" t="s">
        <v>2871</v>
      </c>
      <c r="F820" s="129">
        <v>3350</v>
      </c>
      <c r="G820" s="98" t="s">
        <v>2872</v>
      </c>
      <c r="H820" s="128">
        <v>979</v>
      </c>
      <c r="I820" s="98" t="s">
        <v>2386</v>
      </c>
      <c r="J820" s="129">
        <v>2240</v>
      </c>
      <c r="K820" s="98" t="s">
        <v>2873</v>
      </c>
      <c r="L820" s="128">
        <v>273</v>
      </c>
      <c r="M820" s="98" t="s">
        <v>2874</v>
      </c>
      <c r="N820" s="128">
        <v>138</v>
      </c>
    </row>
    <row r="821" spans="1:14" x14ac:dyDescent="0.25">
      <c r="A821" s="95" t="s">
        <v>2875</v>
      </c>
      <c r="B821" s="112" t="s">
        <v>2876</v>
      </c>
      <c r="C821" s="113">
        <v>4.9000000000000004</v>
      </c>
      <c r="D821" s="138">
        <v>0.33</v>
      </c>
      <c r="E821" s="95" t="s">
        <v>2877</v>
      </c>
      <c r="F821" s="127">
        <v>2360</v>
      </c>
      <c r="G821" s="95" t="s">
        <v>2878</v>
      </c>
      <c r="H821" s="126">
        <v>654</v>
      </c>
      <c r="I821" s="95" t="s">
        <v>2879</v>
      </c>
      <c r="J821" s="127">
        <v>1280</v>
      </c>
      <c r="K821" s="95" t="s">
        <v>2880</v>
      </c>
      <c r="L821" s="126">
        <v>136</v>
      </c>
      <c r="M821" s="95" t="s">
        <v>2881</v>
      </c>
      <c r="N821" s="126">
        <v>91</v>
      </c>
    </row>
    <row r="822" spans="1:14" x14ac:dyDescent="0.25">
      <c r="A822" s="98" t="s">
        <v>2882</v>
      </c>
      <c r="B822" s="114" t="s">
        <v>2883</v>
      </c>
      <c r="C822" s="118">
        <v>6.6</v>
      </c>
      <c r="D822" s="139">
        <v>0.31</v>
      </c>
      <c r="E822" s="98" t="s">
        <v>2884</v>
      </c>
      <c r="F822" s="129">
        <v>2900</v>
      </c>
      <c r="G822" s="98" t="s">
        <v>2885</v>
      </c>
      <c r="H822" s="128">
        <v>828</v>
      </c>
      <c r="I822" s="98" t="s">
        <v>2886</v>
      </c>
      <c r="J822" s="129">
        <v>1820</v>
      </c>
      <c r="K822" s="98" t="s">
        <v>2887</v>
      </c>
      <c r="L822" s="128">
        <v>206</v>
      </c>
      <c r="M822" s="98" t="s">
        <v>2888</v>
      </c>
      <c r="N822" s="128">
        <v>116</v>
      </c>
    </row>
    <row r="823" spans="1:14" x14ac:dyDescent="0.25">
      <c r="A823" s="95" t="s">
        <v>2889</v>
      </c>
      <c r="B823" s="112" t="s">
        <v>2890</v>
      </c>
      <c r="C823" s="113">
        <v>5.5</v>
      </c>
      <c r="D823" s="138">
        <v>0.36</v>
      </c>
      <c r="E823" s="95" t="s">
        <v>2891</v>
      </c>
      <c r="F823" s="127">
        <v>2910</v>
      </c>
      <c r="G823" s="95" t="s">
        <v>2892</v>
      </c>
      <c r="H823" s="126">
        <v>812</v>
      </c>
      <c r="I823" s="95" t="s">
        <v>2893</v>
      </c>
      <c r="J823" s="127">
        <v>1670</v>
      </c>
      <c r="K823" s="95" t="s">
        <v>2347</v>
      </c>
      <c r="L823" s="126">
        <v>179</v>
      </c>
      <c r="M823" s="95" t="s">
        <v>2894</v>
      </c>
      <c r="N823" s="126">
        <v>114</v>
      </c>
    </row>
    <row r="824" spans="1:14" x14ac:dyDescent="0.25">
      <c r="A824" s="98" t="s">
        <v>2895</v>
      </c>
      <c r="B824" s="114" t="s">
        <v>2896</v>
      </c>
      <c r="C824" s="118">
        <v>0.3</v>
      </c>
      <c r="D824" s="139">
        <v>0.14000000000000001</v>
      </c>
      <c r="E824" s="98" t="s">
        <v>2897</v>
      </c>
      <c r="F824" s="128">
        <v>69</v>
      </c>
      <c r="G824" s="98" t="s">
        <v>2897</v>
      </c>
      <c r="H824" s="128">
        <v>19</v>
      </c>
      <c r="I824" s="98" t="s">
        <v>2898</v>
      </c>
      <c r="J824" s="128">
        <v>21</v>
      </c>
      <c r="K824" s="98" t="s">
        <v>2899</v>
      </c>
      <c r="L824" s="128">
        <v>3</v>
      </c>
      <c r="M824" s="98" t="s">
        <v>2900</v>
      </c>
      <c r="N824" s="128">
        <v>3</v>
      </c>
    </row>
    <row r="825" spans="1:14" x14ac:dyDescent="0.25">
      <c r="A825" s="95" t="s">
        <v>2901</v>
      </c>
      <c r="B825" s="112" t="s">
        <v>2902</v>
      </c>
      <c r="C825" s="113">
        <v>2.5</v>
      </c>
      <c r="D825" s="138">
        <v>0.26</v>
      </c>
      <c r="E825" s="95" t="s">
        <v>2903</v>
      </c>
      <c r="F825" s="127">
        <v>1110</v>
      </c>
      <c r="G825" s="95" t="s">
        <v>2903</v>
      </c>
      <c r="H825" s="126">
        <v>301</v>
      </c>
      <c r="I825" s="95" t="s">
        <v>2904</v>
      </c>
      <c r="J825" s="126">
        <v>438</v>
      </c>
      <c r="K825" s="95" t="s">
        <v>2905</v>
      </c>
      <c r="L825" s="126">
        <v>54</v>
      </c>
      <c r="M825" s="95" t="s">
        <v>2906</v>
      </c>
      <c r="N825" s="126">
        <v>42</v>
      </c>
    </row>
    <row r="826" spans="1:14" x14ac:dyDescent="0.25">
      <c r="A826" s="98" t="s">
        <v>2907</v>
      </c>
      <c r="B826" s="114" t="s">
        <v>2908</v>
      </c>
      <c r="C826" s="98" t="s">
        <v>2909</v>
      </c>
      <c r="D826" s="139">
        <v>0.04</v>
      </c>
      <c r="E826" s="98" t="s">
        <v>2910</v>
      </c>
      <c r="F826" s="128">
        <v>5</v>
      </c>
      <c r="G826" s="98" t="s">
        <v>2910</v>
      </c>
      <c r="H826" s="128">
        <v>1</v>
      </c>
      <c r="I826" s="98" t="s">
        <v>2911</v>
      </c>
      <c r="J826" s="128">
        <v>1</v>
      </c>
      <c r="K826" s="98" t="s">
        <v>2912</v>
      </c>
      <c r="L826" s="130" t="s">
        <v>2379</v>
      </c>
      <c r="M826" s="98" t="s">
        <v>2913</v>
      </c>
      <c r="N826" s="130" t="s">
        <v>2379</v>
      </c>
    </row>
    <row r="827" spans="1:14" x14ac:dyDescent="0.25">
      <c r="A827" s="95" t="s">
        <v>2914</v>
      </c>
      <c r="B827" s="112" t="s">
        <v>2915</v>
      </c>
      <c r="C827" s="113">
        <v>0.4</v>
      </c>
      <c r="D827" s="138">
        <v>0.13</v>
      </c>
      <c r="E827" s="95" t="s">
        <v>2641</v>
      </c>
      <c r="F827" s="126">
        <v>108</v>
      </c>
      <c r="G827" s="95" t="s">
        <v>2641</v>
      </c>
      <c r="H827" s="126">
        <v>29</v>
      </c>
      <c r="I827" s="95" t="s">
        <v>2916</v>
      </c>
      <c r="J827" s="126">
        <v>33</v>
      </c>
      <c r="K827" s="95" t="s">
        <v>2917</v>
      </c>
      <c r="L827" s="126">
        <v>5</v>
      </c>
      <c r="M827" s="95" t="s">
        <v>2918</v>
      </c>
      <c r="N827" s="126">
        <v>4</v>
      </c>
    </row>
    <row r="828" spans="1:14" x14ac:dyDescent="0.25">
      <c r="A828" s="98" t="s">
        <v>2919</v>
      </c>
      <c r="B828" s="114" t="s">
        <v>2920</v>
      </c>
      <c r="C828" s="98" t="s">
        <v>2921</v>
      </c>
      <c r="D828" s="139">
        <v>0.02</v>
      </c>
      <c r="E828" s="98" t="s">
        <v>2922</v>
      </c>
      <c r="F828" s="128">
        <v>1</v>
      </c>
      <c r="G828" s="98" t="s">
        <v>2922</v>
      </c>
      <c r="H828" s="130" t="s">
        <v>2379</v>
      </c>
      <c r="I828" s="98" t="s">
        <v>2923</v>
      </c>
      <c r="J828" s="130" t="s">
        <v>2379</v>
      </c>
      <c r="K828" s="98" t="s">
        <v>2924</v>
      </c>
      <c r="L828" s="130" t="s">
        <v>2379</v>
      </c>
      <c r="M828" s="98" t="s">
        <v>2521</v>
      </c>
      <c r="N828" s="130" t="s">
        <v>2379</v>
      </c>
    </row>
    <row r="829" spans="1:14" ht="18" x14ac:dyDescent="0.25">
      <c r="A829" s="95" t="s">
        <v>2925</v>
      </c>
      <c r="B829" s="112" t="s">
        <v>2926</v>
      </c>
      <c r="C829" s="106">
        <v>22.5</v>
      </c>
      <c r="D829" s="138">
        <v>0.53</v>
      </c>
      <c r="E829" s="95" t="s">
        <v>2927</v>
      </c>
      <c r="F829" s="127">
        <v>6720</v>
      </c>
      <c r="G829" s="95" t="s">
        <v>2928</v>
      </c>
      <c r="H829" s="127">
        <v>3070</v>
      </c>
      <c r="I829" s="95" t="s">
        <v>2929</v>
      </c>
      <c r="J829" s="127">
        <v>6180</v>
      </c>
      <c r="K829" s="95" t="s">
        <v>2930</v>
      </c>
      <c r="L829" s="127">
        <v>2580</v>
      </c>
      <c r="M829" s="95" t="s">
        <v>2931</v>
      </c>
      <c r="N829" s="126">
        <v>718</v>
      </c>
    </row>
    <row r="830" spans="1:14" ht="15.75" x14ac:dyDescent="0.25">
      <c r="A830" s="120" t="s">
        <v>2932</v>
      </c>
      <c r="B830" s="119" t="s">
        <v>2933</v>
      </c>
      <c r="C830" s="157">
        <v>21.2</v>
      </c>
      <c r="D830" s="140">
        <v>0.44</v>
      </c>
      <c r="E830" s="120" t="s">
        <v>2934</v>
      </c>
      <c r="F830" s="152">
        <v>5940</v>
      </c>
      <c r="G830" s="120" t="s">
        <v>2935</v>
      </c>
      <c r="H830" s="152">
        <v>2620</v>
      </c>
      <c r="I830" s="120" t="s">
        <v>2936</v>
      </c>
      <c r="J830" s="152">
        <v>5410</v>
      </c>
      <c r="K830" s="120" t="s">
        <v>2937</v>
      </c>
      <c r="L830" s="152">
        <v>2130</v>
      </c>
      <c r="M830" s="120" t="s">
        <v>2938</v>
      </c>
      <c r="N830" s="158">
        <v>575</v>
      </c>
    </row>
    <row r="831" spans="1:14" ht="18" x14ac:dyDescent="0.25">
      <c r="A831" s="91" t="s">
        <v>2939</v>
      </c>
      <c r="B831" s="134" t="s">
        <v>2940</v>
      </c>
      <c r="C831" s="104">
        <v>7.5</v>
      </c>
      <c r="D831" s="135">
        <v>0.44</v>
      </c>
      <c r="E831" s="91" t="s">
        <v>2941</v>
      </c>
      <c r="F831" s="155">
        <v>3180</v>
      </c>
      <c r="G831" s="91" t="s">
        <v>2942</v>
      </c>
      <c r="H831" s="136">
        <v>929</v>
      </c>
      <c r="I831" s="91" t="s">
        <v>2943</v>
      </c>
      <c r="J831" s="155">
        <v>2120</v>
      </c>
      <c r="K831" s="91" t="s">
        <v>2944</v>
      </c>
      <c r="L831" s="136">
        <v>259</v>
      </c>
      <c r="M831" s="91" t="s">
        <v>2945</v>
      </c>
      <c r="N831" s="136">
        <v>131</v>
      </c>
    </row>
    <row r="832" spans="1:14" ht="18" x14ac:dyDescent="0.25">
      <c r="A832" s="95" t="s">
        <v>2946</v>
      </c>
      <c r="B832" s="112" t="s">
        <v>2947</v>
      </c>
      <c r="C832" s="113">
        <v>2.2000000000000002</v>
      </c>
      <c r="D832" s="138">
        <v>0.32</v>
      </c>
      <c r="E832" s="95" t="s">
        <v>2948</v>
      </c>
      <c r="F832" s="126">
        <v>795</v>
      </c>
      <c r="G832" s="95" t="s">
        <v>2948</v>
      </c>
      <c r="H832" s="126">
        <v>216</v>
      </c>
      <c r="I832" s="95" t="s">
        <v>2949</v>
      </c>
      <c r="J832" s="126">
        <v>302</v>
      </c>
      <c r="K832" s="95" t="s">
        <v>2950</v>
      </c>
      <c r="L832" s="126">
        <v>38</v>
      </c>
      <c r="M832" s="95" t="s">
        <v>2951</v>
      </c>
      <c r="N832" s="126">
        <v>30</v>
      </c>
    </row>
    <row r="833" spans="1:14" ht="18" x14ac:dyDescent="0.25">
      <c r="A833" s="98" t="s">
        <v>2952</v>
      </c>
      <c r="B833" s="114" t="s">
        <v>2953</v>
      </c>
      <c r="C833" s="118">
        <v>5</v>
      </c>
      <c r="D833" s="139">
        <v>0.35</v>
      </c>
      <c r="E833" s="98" t="s">
        <v>2954</v>
      </c>
      <c r="F833" s="129">
        <v>1910</v>
      </c>
      <c r="G833" s="98" t="s">
        <v>2955</v>
      </c>
      <c r="H833" s="128">
        <v>530</v>
      </c>
      <c r="I833" s="98" t="s">
        <v>2956</v>
      </c>
      <c r="J833" s="129">
        <v>1050</v>
      </c>
      <c r="K833" s="98" t="s">
        <v>2957</v>
      </c>
      <c r="L833" s="128">
        <v>111</v>
      </c>
      <c r="M833" s="98" t="s">
        <v>2958</v>
      </c>
      <c r="N833" s="128">
        <v>74</v>
      </c>
    </row>
    <row r="834" spans="1:14" ht="18" x14ac:dyDescent="0.25">
      <c r="A834" s="95" t="s">
        <v>2959</v>
      </c>
      <c r="B834" s="112" t="s">
        <v>2960</v>
      </c>
      <c r="C834" s="113">
        <v>6.6</v>
      </c>
      <c r="D834" s="138">
        <v>0.42</v>
      </c>
      <c r="E834" s="95" t="s">
        <v>2892</v>
      </c>
      <c r="F834" s="127">
        <v>2990</v>
      </c>
      <c r="G834" s="95" t="s">
        <v>2961</v>
      </c>
      <c r="H834" s="126">
        <v>854</v>
      </c>
      <c r="I834" s="95" t="s">
        <v>2962</v>
      </c>
      <c r="J834" s="127">
        <v>1880</v>
      </c>
      <c r="K834" s="95" t="s">
        <v>2226</v>
      </c>
      <c r="L834" s="126">
        <v>212</v>
      </c>
      <c r="M834" s="95" t="s">
        <v>2963</v>
      </c>
      <c r="N834" s="126">
        <v>120</v>
      </c>
    </row>
    <row r="835" spans="1:14" ht="18" x14ac:dyDescent="0.25">
      <c r="A835" s="98" t="s">
        <v>2964</v>
      </c>
      <c r="B835" s="114" t="s">
        <v>2965</v>
      </c>
      <c r="C835" s="118">
        <v>6</v>
      </c>
      <c r="D835" s="114" t="s">
        <v>2966</v>
      </c>
      <c r="E835" s="98" t="s">
        <v>2967</v>
      </c>
      <c r="F835" s="129">
        <v>3150</v>
      </c>
      <c r="G835" s="98" t="s">
        <v>2968</v>
      </c>
      <c r="H835" s="128">
        <v>889</v>
      </c>
      <c r="I835" s="98" t="s">
        <v>2475</v>
      </c>
      <c r="J835" s="129">
        <v>1900</v>
      </c>
      <c r="K835" s="98" t="s">
        <v>2887</v>
      </c>
      <c r="L835" s="128">
        <v>206</v>
      </c>
      <c r="M835" s="98" t="s">
        <v>2969</v>
      </c>
      <c r="N835" s="128">
        <v>124</v>
      </c>
    </row>
    <row r="836" spans="1:14" x14ac:dyDescent="0.25">
      <c r="A836" s="95" t="s">
        <v>2970</v>
      </c>
      <c r="B836" s="112" t="s">
        <v>2971</v>
      </c>
      <c r="C836" s="113">
        <v>3.7</v>
      </c>
      <c r="D836" s="138">
        <v>0.32</v>
      </c>
      <c r="E836" s="95" t="s">
        <v>2972</v>
      </c>
      <c r="F836" s="127">
        <v>1330</v>
      </c>
      <c r="G836" s="95" t="s">
        <v>2973</v>
      </c>
      <c r="H836" s="126">
        <v>363</v>
      </c>
      <c r="I836" s="95" t="s">
        <v>2272</v>
      </c>
      <c r="J836" s="126">
        <v>624</v>
      </c>
      <c r="K836" s="95" t="s">
        <v>2974</v>
      </c>
      <c r="L836" s="126">
        <v>69</v>
      </c>
      <c r="M836" s="95" t="s">
        <v>2975</v>
      </c>
      <c r="N836" s="126">
        <v>51</v>
      </c>
    </row>
    <row r="837" spans="1:14" ht="18" x14ac:dyDescent="0.25">
      <c r="A837" s="98" t="s">
        <v>2976</v>
      </c>
      <c r="B837" s="114" t="s">
        <v>2977</v>
      </c>
      <c r="C837" s="118">
        <v>3.8</v>
      </c>
      <c r="D837" s="139">
        <v>0.3</v>
      </c>
      <c r="E837" s="98" t="s">
        <v>2978</v>
      </c>
      <c r="F837" s="129">
        <v>1410</v>
      </c>
      <c r="G837" s="98" t="s">
        <v>2979</v>
      </c>
      <c r="H837" s="128">
        <v>387</v>
      </c>
      <c r="I837" s="98" t="s">
        <v>2980</v>
      </c>
      <c r="J837" s="128">
        <v>673</v>
      </c>
      <c r="K837" s="98" t="s">
        <v>2981</v>
      </c>
      <c r="L837" s="128">
        <v>74</v>
      </c>
      <c r="M837" s="98" t="s">
        <v>2982</v>
      </c>
      <c r="N837" s="128">
        <v>54</v>
      </c>
    </row>
    <row r="838" spans="1:14" ht="18" x14ac:dyDescent="0.25">
      <c r="A838" s="95" t="s">
        <v>2983</v>
      </c>
      <c r="B838" s="112" t="s">
        <v>2984</v>
      </c>
      <c r="C838" s="112" t="s">
        <v>2985</v>
      </c>
      <c r="D838" s="138">
        <v>0.17</v>
      </c>
      <c r="E838" s="95" t="s">
        <v>2986</v>
      </c>
      <c r="F838" s="126">
        <v>62</v>
      </c>
      <c r="G838" s="95" t="s">
        <v>2986</v>
      </c>
      <c r="H838" s="126">
        <v>17</v>
      </c>
      <c r="I838" s="95" t="s">
        <v>2987</v>
      </c>
      <c r="J838" s="126">
        <v>18</v>
      </c>
      <c r="K838" s="95" t="s">
        <v>2988</v>
      </c>
      <c r="L838" s="126">
        <v>3</v>
      </c>
      <c r="M838" s="95" t="s">
        <v>2989</v>
      </c>
      <c r="N838" s="126">
        <v>2</v>
      </c>
    </row>
    <row r="839" spans="1:14" ht="18" x14ac:dyDescent="0.25">
      <c r="A839" s="98" t="s">
        <v>2990</v>
      </c>
      <c r="B839" s="114" t="s">
        <v>2991</v>
      </c>
      <c r="C839" s="118">
        <v>5.7</v>
      </c>
      <c r="D839" s="139">
        <v>0.37</v>
      </c>
      <c r="E839" s="98" t="s">
        <v>2992</v>
      </c>
      <c r="F839" s="129">
        <v>2560</v>
      </c>
      <c r="G839" s="98" t="s">
        <v>2993</v>
      </c>
      <c r="H839" s="128">
        <v>719</v>
      </c>
      <c r="I839" s="98" t="s">
        <v>2994</v>
      </c>
      <c r="J839" s="129">
        <v>1500</v>
      </c>
      <c r="K839" s="98" t="s">
        <v>2995</v>
      </c>
      <c r="L839" s="128">
        <v>162</v>
      </c>
      <c r="M839" s="98" t="s">
        <v>2996</v>
      </c>
      <c r="N839" s="128">
        <v>101</v>
      </c>
    </row>
    <row r="840" spans="1:14" ht="18" x14ac:dyDescent="0.25">
      <c r="A840" s="95" t="s">
        <v>2997</v>
      </c>
      <c r="B840" s="112" t="s">
        <v>2998</v>
      </c>
      <c r="C840" s="113">
        <v>3.5</v>
      </c>
      <c r="D840" s="138">
        <v>0.38</v>
      </c>
      <c r="E840" s="95" t="s">
        <v>2999</v>
      </c>
      <c r="F840" s="127">
        <v>1640</v>
      </c>
      <c r="G840" s="95" t="s">
        <v>3000</v>
      </c>
      <c r="H840" s="126">
        <v>446</v>
      </c>
      <c r="I840" s="95" t="s">
        <v>3001</v>
      </c>
      <c r="J840" s="126">
        <v>747</v>
      </c>
      <c r="K840" s="95" t="s">
        <v>3002</v>
      </c>
      <c r="L840" s="126">
        <v>84</v>
      </c>
      <c r="M840" s="95" t="s">
        <v>3003</v>
      </c>
      <c r="N840" s="126">
        <v>62</v>
      </c>
    </row>
    <row r="841" spans="1:14" ht="18" x14ac:dyDescent="0.25">
      <c r="A841" s="98" t="s">
        <v>3004</v>
      </c>
      <c r="B841" s="114" t="s">
        <v>3005</v>
      </c>
      <c r="C841" s="118">
        <v>3.8</v>
      </c>
      <c r="D841" s="139">
        <v>0.32</v>
      </c>
      <c r="E841" s="98" t="s">
        <v>3006</v>
      </c>
      <c r="F841" s="129">
        <v>1510</v>
      </c>
      <c r="G841" s="98" t="s">
        <v>3007</v>
      </c>
      <c r="H841" s="128">
        <v>413</v>
      </c>
      <c r="I841" s="98" t="s">
        <v>3008</v>
      </c>
      <c r="J841" s="128">
        <v>718</v>
      </c>
      <c r="K841" s="98" t="s">
        <v>3009</v>
      </c>
      <c r="L841" s="128">
        <v>79</v>
      </c>
      <c r="M841" s="98" t="s">
        <v>3010</v>
      </c>
      <c r="N841" s="128">
        <v>57</v>
      </c>
    </row>
    <row r="842" spans="1:14" x14ac:dyDescent="0.25">
      <c r="A842" s="95" t="s">
        <v>3011</v>
      </c>
      <c r="B842" s="112" t="s">
        <v>3012</v>
      </c>
      <c r="C842" s="95" t="s">
        <v>3013</v>
      </c>
      <c r="D842" s="138">
        <v>0.15</v>
      </c>
      <c r="E842" s="95" t="s">
        <v>2886</v>
      </c>
      <c r="F842" s="126">
        <v>50</v>
      </c>
      <c r="G842" s="95" t="s">
        <v>2886</v>
      </c>
      <c r="H842" s="126">
        <v>14</v>
      </c>
      <c r="I842" s="95" t="s">
        <v>3014</v>
      </c>
      <c r="J842" s="126">
        <v>15</v>
      </c>
      <c r="K842" s="95" t="s">
        <v>3015</v>
      </c>
      <c r="L842" s="126">
        <v>2</v>
      </c>
      <c r="M842" s="95" t="s">
        <v>3016</v>
      </c>
      <c r="N842" s="126">
        <v>2</v>
      </c>
    </row>
    <row r="843" spans="1:14" ht="18" x14ac:dyDescent="0.25">
      <c r="A843" s="98" t="s">
        <v>3017</v>
      </c>
      <c r="B843" s="114" t="s">
        <v>3018</v>
      </c>
      <c r="C843" s="98" t="s">
        <v>3019</v>
      </c>
      <c r="D843" s="139">
        <v>0.05</v>
      </c>
      <c r="E843" s="98" t="s">
        <v>3020</v>
      </c>
      <c r="F843" s="128">
        <v>3</v>
      </c>
      <c r="G843" s="98" t="s">
        <v>3020</v>
      </c>
      <c r="H843" s="130" t="s">
        <v>2379</v>
      </c>
      <c r="I843" s="98" t="s">
        <v>3021</v>
      </c>
      <c r="J843" s="130" t="s">
        <v>2379</v>
      </c>
      <c r="K843" s="98" t="s">
        <v>3022</v>
      </c>
      <c r="L843" s="130" t="s">
        <v>2379</v>
      </c>
      <c r="M843" s="98" t="s">
        <v>3023</v>
      </c>
      <c r="N843" s="130" t="s">
        <v>2379</v>
      </c>
    </row>
    <row r="844" spans="1:14" ht="18" x14ac:dyDescent="0.25">
      <c r="A844" s="95" t="s">
        <v>3024</v>
      </c>
      <c r="B844" s="112" t="s">
        <v>3025</v>
      </c>
      <c r="C844" s="113">
        <v>0.6</v>
      </c>
      <c r="D844" s="112" t="s">
        <v>3026</v>
      </c>
      <c r="E844" s="95" t="s">
        <v>3027</v>
      </c>
      <c r="F844" s="126">
        <v>215</v>
      </c>
      <c r="G844" s="95" t="s">
        <v>3027</v>
      </c>
      <c r="H844" s="126">
        <v>58</v>
      </c>
      <c r="I844" s="95" t="s">
        <v>3028</v>
      </c>
      <c r="J844" s="126">
        <v>66</v>
      </c>
      <c r="K844" s="95" t="s">
        <v>3029</v>
      </c>
      <c r="L844" s="126">
        <v>10</v>
      </c>
      <c r="M844" s="95" t="s">
        <v>3030</v>
      </c>
      <c r="N844" s="126">
        <v>8</v>
      </c>
    </row>
    <row r="845" spans="1:14" ht="18" x14ac:dyDescent="0.25">
      <c r="A845" s="98" t="s">
        <v>3031</v>
      </c>
      <c r="B845" s="114" t="s">
        <v>3032</v>
      </c>
      <c r="C845" s="118">
        <v>5</v>
      </c>
      <c r="D845" s="139">
        <v>0.3</v>
      </c>
      <c r="E845" s="98" t="s">
        <v>3033</v>
      </c>
      <c r="F845" s="129">
        <v>2260</v>
      </c>
      <c r="G845" s="98" t="s">
        <v>3034</v>
      </c>
      <c r="H845" s="128">
        <v>627</v>
      </c>
      <c r="I845" s="98" t="s">
        <v>3035</v>
      </c>
      <c r="J845" s="129">
        <v>1240</v>
      </c>
      <c r="K845" s="98" t="s">
        <v>3036</v>
      </c>
      <c r="L845" s="128">
        <v>132</v>
      </c>
      <c r="M845" s="98" t="s">
        <v>3037</v>
      </c>
      <c r="N845" s="128">
        <v>88</v>
      </c>
    </row>
    <row r="846" spans="1:14" ht="18" x14ac:dyDescent="0.25">
      <c r="A846" s="95" t="s">
        <v>3038</v>
      </c>
      <c r="B846" s="112" t="s">
        <v>3039</v>
      </c>
      <c r="C846" s="95" t="s">
        <v>2488</v>
      </c>
      <c r="D846" s="138">
        <v>0.01</v>
      </c>
      <c r="E846" s="95" t="s">
        <v>3040</v>
      </c>
      <c r="F846" s="131" t="s">
        <v>2379</v>
      </c>
      <c r="G846" s="95" t="s">
        <v>3040</v>
      </c>
      <c r="H846" s="131" t="s">
        <v>2379</v>
      </c>
      <c r="I846" s="95" t="s">
        <v>3041</v>
      </c>
      <c r="J846" s="131" t="s">
        <v>2379</v>
      </c>
      <c r="K846" s="95" t="s">
        <v>3042</v>
      </c>
      <c r="L846" s="131" t="s">
        <v>2379</v>
      </c>
      <c r="M846" s="95" t="s">
        <v>3043</v>
      </c>
      <c r="N846" s="131" t="s">
        <v>2379</v>
      </c>
    </row>
    <row r="847" spans="1:14" x14ac:dyDescent="0.25">
      <c r="A847" s="98" t="s">
        <v>3044</v>
      </c>
      <c r="B847" s="114" t="s">
        <v>3045</v>
      </c>
      <c r="C847" s="118">
        <v>0.3</v>
      </c>
      <c r="D847" s="139">
        <v>0.16</v>
      </c>
      <c r="E847" s="98" t="s">
        <v>3046</v>
      </c>
      <c r="F847" s="128">
        <v>47</v>
      </c>
      <c r="G847" s="98" t="s">
        <v>3046</v>
      </c>
      <c r="H847" s="128">
        <v>13</v>
      </c>
      <c r="I847" s="98" t="s">
        <v>3047</v>
      </c>
      <c r="J847" s="128">
        <v>14</v>
      </c>
      <c r="K847" s="98" t="s">
        <v>3048</v>
      </c>
      <c r="L847" s="128">
        <v>2</v>
      </c>
      <c r="M847" s="98" t="s">
        <v>3049</v>
      </c>
      <c r="N847" s="128">
        <v>2</v>
      </c>
    </row>
    <row r="848" spans="1:14" ht="18" x14ac:dyDescent="0.25">
      <c r="A848" s="95" t="s">
        <v>3050</v>
      </c>
      <c r="B848" s="112" t="s">
        <v>3051</v>
      </c>
      <c r="C848" s="106">
        <v>13.5</v>
      </c>
      <c r="D848" s="138">
        <v>1.02</v>
      </c>
      <c r="E848" s="95" t="s">
        <v>3052</v>
      </c>
      <c r="F848" s="127">
        <v>8010</v>
      </c>
      <c r="G848" s="95" t="s">
        <v>3053</v>
      </c>
      <c r="H848" s="127">
        <v>2820</v>
      </c>
      <c r="I848" s="95" t="s">
        <v>2777</v>
      </c>
      <c r="J848" s="127">
        <v>6600</v>
      </c>
      <c r="K848" s="95" t="s">
        <v>3054</v>
      </c>
      <c r="L848" s="127">
        <v>1530</v>
      </c>
      <c r="M848" s="95" t="s">
        <v>3055</v>
      </c>
      <c r="N848" s="126">
        <v>436</v>
      </c>
    </row>
    <row r="849" spans="1:14" x14ac:dyDescent="0.25">
      <c r="A849" s="98" t="s">
        <v>3056</v>
      </c>
      <c r="B849" s="114" t="s">
        <v>3057</v>
      </c>
      <c r="C849" s="118">
        <v>4.7</v>
      </c>
      <c r="D849" s="139">
        <v>0.36</v>
      </c>
      <c r="E849" s="98" t="s">
        <v>3058</v>
      </c>
      <c r="F849" s="129">
        <v>1530</v>
      </c>
      <c r="G849" s="98" t="s">
        <v>3059</v>
      </c>
      <c r="H849" s="128">
        <v>421</v>
      </c>
      <c r="I849" s="98" t="s">
        <v>3060</v>
      </c>
      <c r="J849" s="128">
        <v>809</v>
      </c>
      <c r="K849" s="98" t="s">
        <v>3061</v>
      </c>
      <c r="L849" s="128">
        <v>86</v>
      </c>
      <c r="M849" s="98" t="s">
        <v>3062</v>
      </c>
      <c r="N849" s="128">
        <v>59</v>
      </c>
    </row>
    <row r="850" spans="1:14" x14ac:dyDescent="0.25">
      <c r="A850" s="95" t="s">
        <v>3063</v>
      </c>
      <c r="B850" s="112" t="s">
        <v>3064</v>
      </c>
      <c r="C850" s="113">
        <v>4.7</v>
      </c>
      <c r="D850" s="138">
        <v>0.42</v>
      </c>
      <c r="E850" s="95" t="s">
        <v>3065</v>
      </c>
      <c r="F850" s="127">
        <v>1760</v>
      </c>
      <c r="G850" s="95" t="s">
        <v>3066</v>
      </c>
      <c r="H850" s="126">
        <v>486</v>
      </c>
      <c r="I850" s="95" t="s">
        <v>3067</v>
      </c>
      <c r="J850" s="126">
        <v>934</v>
      </c>
      <c r="K850" s="95" t="s">
        <v>3068</v>
      </c>
      <c r="L850" s="126">
        <v>99</v>
      </c>
      <c r="M850" s="95" t="s">
        <v>3069</v>
      </c>
      <c r="N850" s="126">
        <v>68</v>
      </c>
    </row>
    <row r="851" spans="1:14" x14ac:dyDescent="0.25">
      <c r="A851" s="98" t="s">
        <v>3070</v>
      </c>
      <c r="B851" s="114" t="s">
        <v>3071</v>
      </c>
      <c r="C851" s="118">
        <v>4.7</v>
      </c>
      <c r="D851" s="139">
        <v>0.35</v>
      </c>
      <c r="E851" s="98" t="s">
        <v>3072</v>
      </c>
      <c r="F851" s="129">
        <v>1480</v>
      </c>
      <c r="G851" s="98" t="s">
        <v>3073</v>
      </c>
      <c r="H851" s="128">
        <v>407</v>
      </c>
      <c r="I851" s="98" t="s">
        <v>3074</v>
      </c>
      <c r="J851" s="128">
        <v>783</v>
      </c>
      <c r="K851" s="98" t="s">
        <v>3075</v>
      </c>
      <c r="L851" s="128">
        <v>83</v>
      </c>
      <c r="M851" s="98" t="s">
        <v>3076</v>
      </c>
      <c r="N851" s="128">
        <v>57</v>
      </c>
    </row>
    <row r="852" spans="1:14" x14ac:dyDescent="0.25">
      <c r="A852" s="95" t="s">
        <v>3077</v>
      </c>
      <c r="B852" s="112" t="s">
        <v>3078</v>
      </c>
      <c r="C852" s="113">
        <v>0.8</v>
      </c>
      <c r="D852" s="138">
        <v>0.3</v>
      </c>
      <c r="E852" s="95" t="s">
        <v>3079</v>
      </c>
      <c r="F852" s="126">
        <v>209</v>
      </c>
      <c r="G852" s="95" t="s">
        <v>3079</v>
      </c>
      <c r="H852" s="126">
        <v>57</v>
      </c>
      <c r="I852" s="95" t="s">
        <v>3080</v>
      </c>
      <c r="J852" s="126">
        <v>66</v>
      </c>
      <c r="K852" s="95" t="s">
        <v>3081</v>
      </c>
      <c r="L852" s="126">
        <v>10</v>
      </c>
      <c r="M852" s="95" t="s">
        <v>3082</v>
      </c>
      <c r="N852" s="126">
        <v>8</v>
      </c>
    </row>
    <row r="853" spans="1:14" x14ac:dyDescent="0.25">
      <c r="A853" s="98" t="s">
        <v>3083</v>
      </c>
      <c r="B853" s="114" t="s">
        <v>3084</v>
      </c>
      <c r="C853" s="118">
        <v>0.8</v>
      </c>
      <c r="D853" s="114" t="s">
        <v>3085</v>
      </c>
      <c r="E853" s="98" t="s">
        <v>3086</v>
      </c>
      <c r="F853" s="128">
        <v>237</v>
      </c>
      <c r="G853" s="98" t="s">
        <v>3086</v>
      </c>
      <c r="H853" s="128">
        <v>65</v>
      </c>
      <c r="I853" s="98" t="s">
        <v>3075</v>
      </c>
      <c r="J853" s="128">
        <v>75</v>
      </c>
      <c r="K853" s="98" t="s">
        <v>2600</v>
      </c>
      <c r="L853" s="128">
        <v>11</v>
      </c>
      <c r="M853" s="98" t="s">
        <v>3087</v>
      </c>
      <c r="N853" s="128">
        <v>9</v>
      </c>
    </row>
    <row r="854" spans="1:14" x14ac:dyDescent="0.25">
      <c r="A854" s="95" t="s">
        <v>3088</v>
      </c>
      <c r="B854" s="112" t="s">
        <v>3089</v>
      </c>
      <c r="C854" s="113">
        <v>0.8</v>
      </c>
      <c r="D854" s="138">
        <v>0.24</v>
      </c>
      <c r="E854" s="95" t="s">
        <v>3090</v>
      </c>
      <c r="F854" s="126">
        <v>163</v>
      </c>
      <c r="G854" s="95" t="s">
        <v>3090</v>
      </c>
      <c r="H854" s="126">
        <v>44</v>
      </c>
      <c r="I854" s="95" t="s">
        <v>3091</v>
      </c>
      <c r="J854" s="126">
        <v>52</v>
      </c>
      <c r="K854" s="95" t="s">
        <v>3092</v>
      </c>
      <c r="L854" s="126">
        <v>8</v>
      </c>
      <c r="M854" s="95" t="s">
        <v>3093</v>
      </c>
      <c r="N854" s="126">
        <v>6</v>
      </c>
    </row>
    <row r="855" spans="1:14" ht="18" x14ac:dyDescent="0.25">
      <c r="A855" s="98" t="s">
        <v>3094</v>
      </c>
      <c r="B855" s="114" t="s">
        <v>3095</v>
      </c>
      <c r="C855" s="109">
        <v>25</v>
      </c>
      <c r="D855" s="139">
        <v>0.65</v>
      </c>
      <c r="E855" s="98" t="s">
        <v>3096</v>
      </c>
      <c r="F855" s="148">
        <v>11000</v>
      </c>
      <c r="G855" s="98" t="s">
        <v>3097</v>
      </c>
      <c r="H855" s="129">
        <v>5350</v>
      </c>
      <c r="I855" s="98" t="s">
        <v>3098</v>
      </c>
      <c r="J855" s="148">
        <v>10300</v>
      </c>
      <c r="K855" s="98" t="s">
        <v>2469</v>
      </c>
      <c r="L855" s="129">
        <v>4770</v>
      </c>
      <c r="M855" s="98" t="s">
        <v>3099</v>
      </c>
      <c r="N855" s="128">
        <v>1420</v>
      </c>
    </row>
    <row r="856" spans="1:14" ht="18" x14ac:dyDescent="0.25">
      <c r="A856" s="95" t="s">
        <v>3100</v>
      </c>
      <c r="B856" s="112" t="s">
        <v>3101</v>
      </c>
      <c r="C856" s="106">
        <v>12.9</v>
      </c>
      <c r="D856" s="138">
        <v>0.86</v>
      </c>
      <c r="E856" s="95" t="s">
        <v>3102</v>
      </c>
      <c r="F856" s="127">
        <v>8430</v>
      </c>
      <c r="G856" s="95" t="s">
        <v>3103</v>
      </c>
      <c r="H856" s="127">
        <v>2910</v>
      </c>
      <c r="I856" s="95" t="s">
        <v>2745</v>
      </c>
      <c r="J856" s="127">
        <v>6860</v>
      </c>
      <c r="K856" s="95" t="s">
        <v>3104</v>
      </c>
      <c r="L856" s="127">
        <v>1500</v>
      </c>
      <c r="M856" s="95" t="s">
        <v>3105</v>
      </c>
      <c r="N856" s="126">
        <v>442</v>
      </c>
    </row>
    <row r="857" spans="1:14" x14ac:dyDescent="0.25">
      <c r="A857" s="98" t="s">
        <v>3106</v>
      </c>
      <c r="B857" s="114" t="s">
        <v>3107</v>
      </c>
      <c r="C857" s="118">
        <v>1.9</v>
      </c>
      <c r="D857" s="139">
        <v>0.26</v>
      </c>
      <c r="E857" s="98" t="s">
        <v>3108</v>
      </c>
      <c r="F857" s="128">
        <v>668</v>
      </c>
      <c r="G857" s="98" t="s">
        <v>3108</v>
      </c>
      <c r="H857" s="128">
        <v>182</v>
      </c>
      <c r="I857" s="98" t="s">
        <v>2672</v>
      </c>
      <c r="J857" s="128">
        <v>243</v>
      </c>
      <c r="K857" s="98" t="s">
        <v>3109</v>
      </c>
      <c r="L857" s="128">
        <v>32</v>
      </c>
      <c r="M857" s="98" t="s">
        <v>2292</v>
      </c>
      <c r="N857" s="128">
        <v>25</v>
      </c>
    </row>
    <row r="858" spans="1:14" ht="18" x14ac:dyDescent="0.25">
      <c r="A858" s="95" t="s">
        <v>3110</v>
      </c>
      <c r="B858" s="112" t="s">
        <v>3111</v>
      </c>
      <c r="C858" s="106">
        <v>12.9</v>
      </c>
      <c r="D858" s="112" t="s">
        <v>3112</v>
      </c>
      <c r="E858" s="95" t="s">
        <v>3113</v>
      </c>
      <c r="F858" s="127">
        <v>7900</v>
      </c>
      <c r="G858" s="95" t="s">
        <v>3114</v>
      </c>
      <c r="H858" s="127">
        <v>2730</v>
      </c>
      <c r="I858" s="95" t="s">
        <v>2703</v>
      </c>
      <c r="J858" s="127">
        <v>6430</v>
      </c>
      <c r="K858" s="95" t="s">
        <v>3115</v>
      </c>
      <c r="L858" s="127">
        <v>1410</v>
      </c>
      <c r="M858" s="95" t="s">
        <v>3116</v>
      </c>
      <c r="N858" s="126">
        <v>415</v>
      </c>
    </row>
    <row r="859" spans="1:14" ht="18" x14ac:dyDescent="0.25">
      <c r="A859" s="98" t="s">
        <v>3117</v>
      </c>
      <c r="B859" s="114" t="s">
        <v>3118</v>
      </c>
      <c r="C859" s="109">
        <v>12.9</v>
      </c>
      <c r="D859" s="114" t="s">
        <v>3119</v>
      </c>
      <c r="E859" s="98" t="s">
        <v>3120</v>
      </c>
      <c r="F859" s="129">
        <v>8270</v>
      </c>
      <c r="G859" s="98" t="s">
        <v>3121</v>
      </c>
      <c r="H859" s="129">
        <v>2850</v>
      </c>
      <c r="I859" s="98" t="s">
        <v>2206</v>
      </c>
      <c r="J859" s="129">
        <v>6730</v>
      </c>
      <c r="K859" s="98" t="s">
        <v>3122</v>
      </c>
      <c r="L859" s="129">
        <v>1480</v>
      </c>
      <c r="M859" s="98" t="s">
        <v>3123</v>
      </c>
      <c r="N859" s="128">
        <v>434</v>
      </c>
    </row>
    <row r="860" spans="1:14" ht="18" x14ac:dyDescent="0.25">
      <c r="A860" s="95" t="s">
        <v>3124</v>
      </c>
      <c r="B860" s="112" t="s">
        <v>3125</v>
      </c>
      <c r="C860" s="106">
        <v>25</v>
      </c>
      <c r="D860" s="112" t="s">
        <v>3126</v>
      </c>
      <c r="E860" s="95" t="s">
        <v>3127</v>
      </c>
      <c r="F860" s="147">
        <v>10900</v>
      </c>
      <c r="G860" s="95" t="s">
        <v>3128</v>
      </c>
      <c r="H860" s="127">
        <v>5300</v>
      </c>
      <c r="I860" s="95" t="s">
        <v>3129</v>
      </c>
      <c r="J860" s="147">
        <v>10200</v>
      </c>
      <c r="K860" s="95" t="s">
        <v>3130</v>
      </c>
      <c r="L860" s="127">
        <v>4730</v>
      </c>
      <c r="M860" s="95" t="s">
        <v>3131</v>
      </c>
      <c r="N860" s="126">
        <v>1400</v>
      </c>
    </row>
    <row r="861" spans="1:14" ht="36" x14ac:dyDescent="0.25">
      <c r="A861" s="120" t="s">
        <v>3132</v>
      </c>
      <c r="B861" s="119" t="s">
        <v>3133</v>
      </c>
      <c r="C861" s="157">
        <v>13.5</v>
      </c>
      <c r="D861" s="119" t="s">
        <v>3134</v>
      </c>
      <c r="E861" s="120" t="s">
        <v>3135</v>
      </c>
      <c r="F861" s="153">
        <v>11100</v>
      </c>
      <c r="G861" s="120" t="s">
        <v>3136</v>
      </c>
      <c r="H861" s="152">
        <v>3890</v>
      </c>
      <c r="I861" s="120" t="s">
        <v>3137</v>
      </c>
      <c r="J861" s="152">
        <v>9110</v>
      </c>
      <c r="K861" s="120" t="s">
        <v>2937</v>
      </c>
      <c r="L861" s="152">
        <v>2120</v>
      </c>
      <c r="M861" s="120" t="s">
        <v>3138</v>
      </c>
      <c r="N861" s="158">
        <v>602</v>
      </c>
    </row>
    <row r="862" spans="1:14" ht="18" x14ac:dyDescent="0.25">
      <c r="A862" s="91" t="s">
        <v>3139</v>
      </c>
      <c r="B862" s="134" t="s">
        <v>3140</v>
      </c>
      <c r="C862" s="124">
        <v>25</v>
      </c>
      <c r="D862" s="134" t="s">
        <v>3141</v>
      </c>
      <c r="E862" s="91" t="s">
        <v>3142</v>
      </c>
      <c r="F862" s="125">
        <v>15100</v>
      </c>
      <c r="G862" s="91" t="s">
        <v>3143</v>
      </c>
      <c r="H862" s="155">
        <v>7330</v>
      </c>
      <c r="I862" s="91" t="s">
        <v>3144</v>
      </c>
      <c r="J862" s="125">
        <v>14100</v>
      </c>
      <c r="K862" s="91" t="s">
        <v>3145</v>
      </c>
      <c r="L862" s="155">
        <v>6530</v>
      </c>
      <c r="M862" s="91" t="s">
        <v>3146</v>
      </c>
      <c r="N862" s="136">
        <v>1940</v>
      </c>
    </row>
    <row r="863" spans="1:14" ht="18" x14ac:dyDescent="0.25">
      <c r="A863" s="95" t="s">
        <v>3147</v>
      </c>
      <c r="B863" s="112" t="s">
        <v>3148</v>
      </c>
      <c r="C863" s="113">
        <v>0.8</v>
      </c>
      <c r="D863" s="112" t="s">
        <v>3149</v>
      </c>
      <c r="E863" s="95" t="s">
        <v>2214</v>
      </c>
      <c r="F863" s="126">
        <v>223</v>
      </c>
      <c r="G863" s="95" t="s">
        <v>2214</v>
      </c>
      <c r="H863" s="126">
        <v>61</v>
      </c>
      <c r="I863" s="95" t="s">
        <v>3150</v>
      </c>
      <c r="J863" s="126">
        <v>70</v>
      </c>
      <c r="K863" s="95" t="s">
        <v>3151</v>
      </c>
      <c r="L863" s="126">
        <v>10</v>
      </c>
      <c r="M863" s="95" t="s">
        <v>3152</v>
      </c>
      <c r="N863" s="126">
        <v>8</v>
      </c>
    </row>
    <row r="864" spans="1:14" ht="18" x14ac:dyDescent="0.25">
      <c r="A864" s="98" t="s">
        <v>3153</v>
      </c>
      <c r="B864" s="114" t="s">
        <v>3154</v>
      </c>
      <c r="C864" s="98" t="s">
        <v>3155</v>
      </c>
      <c r="D864" s="114" t="s">
        <v>3156</v>
      </c>
      <c r="E864" s="98" t="s">
        <v>3157</v>
      </c>
      <c r="F864" s="130" t="s">
        <v>2379</v>
      </c>
      <c r="G864" s="98" t="s">
        <v>3157</v>
      </c>
      <c r="H864" s="130" t="s">
        <v>2379</v>
      </c>
      <c r="I864" s="98" t="s">
        <v>3158</v>
      </c>
      <c r="J864" s="130" t="s">
        <v>2379</v>
      </c>
      <c r="K864" s="98" t="s">
        <v>3159</v>
      </c>
      <c r="L864" s="130" t="s">
        <v>2379</v>
      </c>
      <c r="M864" s="98" t="s">
        <v>3160</v>
      </c>
      <c r="N864" s="130" t="s">
        <v>2379</v>
      </c>
    </row>
    <row r="865" spans="1:14" ht="18" x14ac:dyDescent="0.25">
      <c r="A865" s="95" t="s">
        <v>3161</v>
      </c>
      <c r="B865" s="112" t="s">
        <v>3162</v>
      </c>
      <c r="C865" s="113">
        <v>6.2</v>
      </c>
      <c r="D865" s="112" t="s">
        <v>3163</v>
      </c>
      <c r="E865" s="95" t="s">
        <v>3164</v>
      </c>
      <c r="F865" s="127">
        <v>3080</v>
      </c>
      <c r="G865" s="95" t="s">
        <v>3165</v>
      </c>
      <c r="H865" s="126">
        <v>871</v>
      </c>
      <c r="I865" s="95" t="s">
        <v>2962</v>
      </c>
      <c r="J865" s="127">
        <v>1880</v>
      </c>
      <c r="K865" s="95" t="s">
        <v>2180</v>
      </c>
      <c r="L865" s="126">
        <v>207</v>
      </c>
      <c r="M865" s="95" t="s">
        <v>3166</v>
      </c>
      <c r="N865" s="126">
        <v>122</v>
      </c>
    </row>
    <row r="866" spans="1:14" ht="18" x14ac:dyDescent="0.25">
      <c r="A866" s="98" t="s">
        <v>3167</v>
      </c>
      <c r="B866" s="114" t="s">
        <v>3168</v>
      </c>
      <c r="C866" s="118">
        <v>1</v>
      </c>
      <c r="D866" s="114" t="s">
        <v>3169</v>
      </c>
      <c r="E866" s="98" t="s">
        <v>3170</v>
      </c>
      <c r="F866" s="128">
        <v>204</v>
      </c>
      <c r="G866" s="98" t="s">
        <v>3170</v>
      </c>
      <c r="H866" s="128">
        <v>56</v>
      </c>
      <c r="I866" s="98" t="s">
        <v>3028</v>
      </c>
      <c r="J866" s="128">
        <v>66</v>
      </c>
      <c r="K866" s="98" t="s">
        <v>3171</v>
      </c>
      <c r="L866" s="128">
        <v>10</v>
      </c>
      <c r="M866" s="98" t="s">
        <v>3172</v>
      </c>
      <c r="N866" s="128">
        <v>8</v>
      </c>
    </row>
    <row r="867" spans="1:14" x14ac:dyDescent="0.25">
      <c r="A867" s="95" t="s">
        <v>3173</v>
      </c>
      <c r="B867" s="112" t="s">
        <v>3174</v>
      </c>
      <c r="C867" s="95" t="s">
        <v>3175</v>
      </c>
      <c r="D867" s="112" t="s">
        <v>3176</v>
      </c>
      <c r="E867" s="95" t="s">
        <v>2893</v>
      </c>
      <c r="F867" s="126">
        <v>46</v>
      </c>
      <c r="G867" s="95" t="s">
        <v>2893</v>
      </c>
      <c r="H867" s="126">
        <v>13</v>
      </c>
      <c r="I867" s="95" t="s">
        <v>3177</v>
      </c>
      <c r="J867" s="126">
        <v>14</v>
      </c>
      <c r="K867" s="95" t="s">
        <v>2813</v>
      </c>
      <c r="L867" s="126">
        <v>2</v>
      </c>
      <c r="M867" s="95" t="s">
        <v>3178</v>
      </c>
      <c r="N867" s="126">
        <v>2</v>
      </c>
    </row>
    <row r="868" spans="1:14" x14ac:dyDescent="0.25">
      <c r="A868" s="98" t="s">
        <v>3179</v>
      </c>
      <c r="B868" s="114" t="s">
        <v>3180</v>
      </c>
      <c r="C868" s="118">
        <v>1.1000000000000001</v>
      </c>
      <c r="D868" s="114" t="s">
        <v>3181</v>
      </c>
      <c r="E868" s="98" t="s">
        <v>2461</v>
      </c>
      <c r="F868" s="128">
        <v>528</v>
      </c>
      <c r="G868" s="98" t="s">
        <v>2461</v>
      </c>
      <c r="H868" s="128">
        <v>144</v>
      </c>
      <c r="I868" s="98" t="s">
        <v>3182</v>
      </c>
      <c r="J868" s="128">
        <v>173</v>
      </c>
      <c r="K868" s="98" t="s">
        <v>3183</v>
      </c>
      <c r="L868" s="128">
        <v>25</v>
      </c>
      <c r="M868" s="98" t="s">
        <v>3184</v>
      </c>
      <c r="N868" s="128">
        <v>20</v>
      </c>
    </row>
    <row r="869" spans="1:14" x14ac:dyDescent="0.25">
      <c r="A869" s="95" t="s">
        <v>3185</v>
      </c>
      <c r="B869" s="112" t="s">
        <v>3186</v>
      </c>
      <c r="C869" s="113">
        <v>0.9</v>
      </c>
      <c r="D869" s="112" t="s">
        <v>3187</v>
      </c>
      <c r="E869" s="95" t="s">
        <v>3188</v>
      </c>
      <c r="F869" s="126">
        <v>479</v>
      </c>
      <c r="G869" s="95" t="s">
        <v>3188</v>
      </c>
      <c r="H869" s="126">
        <v>130</v>
      </c>
      <c r="I869" s="95" t="s">
        <v>3189</v>
      </c>
      <c r="J869" s="126">
        <v>153</v>
      </c>
      <c r="K869" s="95" t="s">
        <v>2547</v>
      </c>
      <c r="L869" s="126">
        <v>22</v>
      </c>
      <c r="M869" s="95" t="s">
        <v>3190</v>
      </c>
      <c r="N869" s="126">
        <v>18</v>
      </c>
    </row>
    <row r="870" spans="1:14" x14ac:dyDescent="0.25">
      <c r="A870" s="98" t="s">
        <v>3191</v>
      </c>
      <c r="B870" s="114" t="s">
        <v>3192</v>
      </c>
      <c r="C870" s="118">
        <v>3.3</v>
      </c>
      <c r="D870" s="114" t="s">
        <v>3193</v>
      </c>
      <c r="E870" s="98" t="s">
        <v>3033</v>
      </c>
      <c r="F870" s="129">
        <v>2260</v>
      </c>
      <c r="G870" s="98" t="s">
        <v>3194</v>
      </c>
      <c r="H870" s="128">
        <v>617</v>
      </c>
      <c r="I870" s="98" t="s">
        <v>3195</v>
      </c>
      <c r="J870" s="129">
        <v>1010</v>
      </c>
      <c r="K870" s="98" t="s">
        <v>3196</v>
      </c>
      <c r="L870" s="128">
        <v>115</v>
      </c>
      <c r="M870" s="98" t="s">
        <v>3197</v>
      </c>
      <c r="N870" s="128">
        <v>86</v>
      </c>
    </row>
    <row r="871" spans="1:14" x14ac:dyDescent="0.25">
      <c r="A871" s="95" t="s">
        <v>3198</v>
      </c>
      <c r="B871" s="112" t="s">
        <v>3199</v>
      </c>
      <c r="C871" s="113">
        <v>4.4000000000000004</v>
      </c>
      <c r="D871" s="112" t="s">
        <v>3200</v>
      </c>
      <c r="E871" s="95" t="s">
        <v>3201</v>
      </c>
      <c r="F871" s="127">
        <v>2730</v>
      </c>
      <c r="G871" s="95" t="s">
        <v>3202</v>
      </c>
      <c r="H871" s="126">
        <v>751</v>
      </c>
      <c r="I871" s="95" t="s">
        <v>3203</v>
      </c>
      <c r="J871" s="127">
        <v>1400</v>
      </c>
      <c r="K871" s="95" t="s">
        <v>3204</v>
      </c>
      <c r="L871" s="126">
        <v>150</v>
      </c>
      <c r="M871" s="95" t="s">
        <v>2854</v>
      </c>
      <c r="N871" s="126">
        <v>105</v>
      </c>
    </row>
    <row r="872" spans="1:14" ht="18" x14ac:dyDescent="0.25">
      <c r="A872" s="98" t="s">
        <v>3205</v>
      </c>
      <c r="B872" s="114" t="s">
        <v>3206</v>
      </c>
      <c r="C872" s="118">
        <v>2</v>
      </c>
      <c r="D872" s="139">
        <v>0.28999999999999998</v>
      </c>
      <c r="E872" s="98" t="s">
        <v>3207</v>
      </c>
      <c r="F872" s="128">
        <v>815</v>
      </c>
      <c r="G872" s="98" t="s">
        <v>3207</v>
      </c>
      <c r="H872" s="128">
        <v>222</v>
      </c>
      <c r="I872" s="98" t="s">
        <v>2949</v>
      </c>
      <c r="J872" s="128">
        <v>301</v>
      </c>
      <c r="K872" s="98" t="s">
        <v>3208</v>
      </c>
      <c r="L872" s="128">
        <v>39</v>
      </c>
      <c r="M872" s="98" t="s">
        <v>3209</v>
      </c>
      <c r="N872" s="128">
        <v>31</v>
      </c>
    </row>
    <row r="873" spans="1:14" ht="18" x14ac:dyDescent="0.25">
      <c r="A873" s="95" t="s">
        <v>3210</v>
      </c>
      <c r="B873" s="112" t="s">
        <v>3211</v>
      </c>
      <c r="C873" s="113">
        <v>2</v>
      </c>
      <c r="D873" s="138">
        <v>0.56000000000000005</v>
      </c>
      <c r="E873" s="95" t="s">
        <v>2434</v>
      </c>
      <c r="F873" s="126">
        <v>868</v>
      </c>
      <c r="G873" s="95" t="s">
        <v>2434</v>
      </c>
      <c r="H873" s="126">
        <v>236</v>
      </c>
      <c r="I873" s="95" t="s">
        <v>3212</v>
      </c>
      <c r="J873" s="126">
        <v>320</v>
      </c>
      <c r="K873" s="95" t="s">
        <v>3213</v>
      </c>
      <c r="L873" s="126">
        <v>42</v>
      </c>
      <c r="M873" s="95" t="s">
        <v>2437</v>
      </c>
      <c r="N873" s="126">
        <v>33</v>
      </c>
    </row>
    <row r="874" spans="1:14" ht="18" x14ac:dyDescent="0.25">
      <c r="A874" s="98" t="s">
        <v>3214</v>
      </c>
      <c r="B874" s="114" t="s">
        <v>3215</v>
      </c>
      <c r="C874" s="118">
        <v>2</v>
      </c>
      <c r="D874" s="139">
        <v>0.76</v>
      </c>
      <c r="E874" s="98" t="s">
        <v>3207</v>
      </c>
      <c r="F874" s="128">
        <v>812</v>
      </c>
      <c r="G874" s="98" t="s">
        <v>3207</v>
      </c>
      <c r="H874" s="128">
        <v>221</v>
      </c>
      <c r="I874" s="98" t="s">
        <v>3216</v>
      </c>
      <c r="J874" s="128">
        <v>299</v>
      </c>
      <c r="K874" s="98" t="s">
        <v>3217</v>
      </c>
      <c r="L874" s="128">
        <v>39</v>
      </c>
      <c r="M874" s="98" t="s">
        <v>3218</v>
      </c>
      <c r="N874" s="128">
        <v>31</v>
      </c>
    </row>
    <row r="875" spans="1:14" ht="18" x14ac:dyDescent="0.25">
      <c r="A875" s="95" t="s">
        <v>3219</v>
      </c>
      <c r="B875" s="112" t="s">
        <v>3220</v>
      </c>
      <c r="C875" s="106">
        <v>40</v>
      </c>
      <c r="D875" s="138">
        <v>0.48</v>
      </c>
      <c r="E875" s="95" t="s">
        <v>3221</v>
      </c>
      <c r="F875" s="127">
        <v>7170</v>
      </c>
      <c r="G875" s="95" t="s">
        <v>3222</v>
      </c>
      <c r="H875" s="127">
        <v>4550</v>
      </c>
      <c r="I875" s="95" t="s">
        <v>3223</v>
      </c>
      <c r="J875" s="127">
        <v>7090</v>
      </c>
      <c r="K875" s="95" t="s">
        <v>3224</v>
      </c>
      <c r="L875" s="127">
        <v>4690</v>
      </c>
      <c r="M875" s="95" t="s">
        <v>2592</v>
      </c>
      <c r="N875" s="126">
        <v>2040</v>
      </c>
    </row>
    <row r="876" spans="1:14" ht="18" x14ac:dyDescent="0.25">
      <c r="A876" s="98" t="s">
        <v>3225</v>
      </c>
      <c r="B876" s="114" t="s">
        <v>3226</v>
      </c>
      <c r="C876" s="98" t="s">
        <v>3227</v>
      </c>
      <c r="D876" s="139">
        <v>0.06</v>
      </c>
      <c r="E876" s="98" t="s">
        <v>3228</v>
      </c>
      <c r="F876" s="128">
        <v>2</v>
      </c>
      <c r="G876" s="98" t="s">
        <v>3228</v>
      </c>
      <c r="H876" s="130" t="s">
        <v>2379</v>
      </c>
      <c r="I876" s="98" t="s">
        <v>3229</v>
      </c>
      <c r="J876" s="130" t="s">
        <v>2379</v>
      </c>
      <c r="K876" s="98" t="s">
        <v>3230</v>
      </c>
      <c r="L876" s="130" t="s">
        <v>2379</v>
      </c>
      <c r="M876" s="98" t="s">
        <v>3231</v>
      </c>
      <c r="N876" s="130" t="s">
        <v>2379</v>
      </c>
    </row>
    <row r="877" spans="1:14" ht="18" x14ac:dyDescent="0.25">
      <c r="A877" s="95" t="s">
        <v>3232</v>
      </c>
      <c r="B877" s="112" t="s">
        <v>3233</v>
      </c>
      <c r="C877" s="95" t="s">
        <v>3227</v>
      </c>
      <c r="D877" s="138">
        <v>7.0000000000000007E-2</v>
      </c>
      <c r="E877" s="95" t="s">
        <v>3234</v>
      </c>
      <c r="F877" s="126">
        <v>1</v>
      </c>
      <c r="G877" s="95" t="s">
        <v>3234</v>
      </c>
      <c r="H877" s="131" t="s">
        <v>2379</v>
      </c>
      <c r="I877" s="95" t="s">
        <v>3235</v>
      </c>
      <c r="J877" s="131" t="s">
        <v>2379</v>
      </c>
      <c r="K877" s="95" t="s">
        <v>3236</v>
      </c>
      <c r="L877" s="131" t="s">
        <v>2379</v>
      </c>
      <c r="M877" s="95" t="s">
        <v>3237</v>
      </c>
      <c r="N877" s="131" t="s">
        <v>2379</v>
      </c>
    </row>
    <row r="878" spans="1:14" ht="18" x14ac:dyDescent="0.25">
      <c r="A878" s="114" t="s">
        <v>3238</v>
      </c>
      <c r="B878" s="114" t="s">
        <v>3239</v>
      </c>
      <c r="C878" s="98" t="s">
        <v>3227</v>
      </c>
      <c r="D878" s="139">
        <v>0.05</v>
      </c>
      <c r="E878" s="98" t="s">
        <v>3240</v>
      </c>
      <c r="F878" s="130" t="s">
        <v>2379</v>
      </c>
      <c r="G878" s="98" t="s">
        <v>3240</v>
      </c>
      <c r="H878" s="130" t="s">
        <v>2379</v>
      </c>
      <c r="I878" s="98" t="s">
        <v>2912</v>
      </c>
      <c r="J878" s="130" t="s">
        <v>2379</v>
      </c>
      <c r="K878" s="98" t="s">
        <v>3241</v>
      </c>
      <c r="L878" s="130" t="s">
        <v>2379</v>
      </c>
      <c r="M878" s="98" t="s">
        <v>3242</v>
      </c>
      <c r="N878" s="130" t="s">
        <v>2379</v>
      </c>
    </row>
    <row r="879" spans="1:14" ht="18" x14ac:dyDescent="0.25">
      <c r="A879" s="95" t="s">
        <v>3243</v>
      </c>
      <c r="B879" s="112" t="s">
        <v>3244</v>
      </c>
      <c r="C879" s="113">
        <v>1.4</v>
      </c>
      <c r="D879" s="138">
        <v>0.21</v>
      </c>
      <c r="E879" s="95" t="s">
        <v>3245</v>
      </c>
      <c r="F879" s="126">
        <v>449</v>
      </c>
      <c r="G879" s="95" t="s">
        <v>3245</v>
      </c>
      <c r="H879" s="126">
        <v>122</v>
      </c>
      <c r="I879" s="95" t="s">
        <v>3189</v>
      </c>
      <c r="J879" s="126">
        <v>153</v>
      </c>
      <c r="K879" s="95" t="s">
        <v>2326</v>
      </c>
      <c r="L879" s="126">
        <v>21</v>
      </c>
      <c r="M879" s="95" t="s">
        <v>3246</v>
      </c>
      <c r="N879" s="126">
        <v>17</v>
      </c>
    </row>
    <row r="880" spans="1:14" ht="18" x14ac:dyDescent="0.25">
      <c r="A880" s="98" t="s">
        <v>3247</v>
      </c>
      <c r="B880" s="114" t="s">
        <v>3248</v>
      </c>
      <c r="C880" s="109">
        <v>800</v>
      </c>
      <c r="D880" s="139">
        <v>0.65</v>
      </c>
      <c r="E880" s="98" t="s">
        <v>3249</v>
      </c>
      <c r="F880" s="129">
        <v>7500</v>
      </c>
      <c r="G880" s="98" t="s">
        <v>3250</v>
      </c>
      <c r="H880" s="129">
        <v>9710</v>
      </c>
      <c r="I880" s="98" t="s">
        <v>3251</v>
      </c>
      <c r="J880" s="129">
        <v>8070</v>
      </c>
      <c r="K880" s="98" t="s">
        <v>3252</v>
      </c>
      <c r="L880" s="129">
        <v>9910</v>
      </c>
      <c r="M880" s="98" t="s">
        <v>2840</v>
      </c>
      <c r="N880" s="148">
        <v>11300</v>
      </c>
    </row>
    <row r="881" spans="1:14" x14ac:dyDescent="0.25">
      <c r="A881" s="95" t="s">
        <v>3253</v>
      </c>
      <c r="B881" s="112" t="s">
        <v>3254</v>
      </c>
      <c r="C881" s="95" t="s">
        <v>3255</v>
      </c>
      <c r="D881" s="138">
        <v>0.02</v>
      </c>
      <c r="E881" s="95" t="s">
        <v>3256</v>
      </c>
      <c r="F881" s="131" t="s">
        <v>2379</v>
      </c>
      <c r="G881" s="95" t="s">
        <v>3256</v>
      </c>
      <c r="H881" s="131" t="s">
        <v>2379</v>
      </c>
      <c r="I881" s="95" t="s">
        <v>3257</v>
      </c>
      <c r="J881" s="131" t="s">
        <v>2379</v>
      </c>
      <c r="K881" s="95" t="s">
        <v>3258</v>
      </c>
      <c r="L881" s="131" t="s">
        <v>2379</v>
      </c>
      <c r="M881" s="95" t="s">
        <v>3259</v>
      </c>
      <c r="N881" s="131" t="s">
        <v>2379</v>
      </c>
    </row>
    <row r="882" spans="1:14" x14ac:dyDescent="0.25">
      <c r="A882" s="98" t="s">
        <v>3260</v>
      </c>
      <c r="B882" s="114" t="s">
        <v>3261</v>
      </c>
      <c r="C882" s="118">
        <v>3.5</v>
      </c>
      <c r="D882" s="114" t="s">
        <v>3262</v>
      </c>
      <c r="E882" s="98" t="s">
        <v>3263</v>
      </c>
      <c r="F882" s="129">
        <v>2150</v>
      </c>
      <c r="G882" s="98" t="s">
        <v>3264</v>
      </c>
      <c r="H882" s="128">
        <v>588</v>
      </c>
      <c r="I882" s="98" t="s">
        <v>3265</v>
      </c>
      <c r="J882" s="128">
        <v>984</v>
      </c>
      <c r="K882" s="98" t="s">
        <v>3266</v>
      </c>
      <c r="L882" s="128">
        <v>111</v>
      </c>
      <c r="M882" s="98" t="s">
        <v>3267</v>
      </c>
      <c r="N882" s="128">
        <v>82</v>
      </c>
    </row>
    <row r="883" spans="1:14" x14ac:dyDescent="0.25">
      <c r="A883" s="95" t="s">
        <v>3268</v>
      </c>
      <c r="B883" s="112" t="s">
        <v>3269</v>
      </c>
      <c r="C883" s="113">
        <v>3.5</v>
      </c>
      <c r="D883" s="112" t="s">
        <v>3270</v>
      </c>
      <c r="E883" s="95" t="s">
        <v>2845</v>
      </c>
      <c r="F883" s="127">
        <v>2130</v>
      </c>
      <c r="G883" s="95" t="s">
        <v>3271</v>
      </c>
      <c r="H883" s="126">
        <v>580</v>
      </c>
      <c r="I883" s="95" t="s">
        <v>3272</v>
      </c>
      <c r="J883" s="126">
        <v>971</v>
      </c>
      <c r="K883" s="95" t="s">
        <v>3273</v>
      </c>
      <c r="L883" s="126">
        <v>110</v>
      </c>
      <c r="M883" s="95" t="s">
        <v>3274</v>
      </c>
      <c r="N883" s="126">
        <v>81</v>
      </c>
    </row>
    <row r="884" spans="1:14" ht="18" x14ac:dyDescent="0.25">
      <c r="A884" s="98" t="s">
        <v>3275</v>
      </c>
      <c r="B884" s="114" t="s">
        <v>3276</v>
      </c>
      <c r="C884" s="118">
        <v>2.6</v>
      </c>
      <c r="D884" s="114" t="s">
        <v>3277</v>
      </c>
      <c r="E884" s="98" t="s">
        <v>2628</v>
      </c>
      <c r="F884" s="129">
        <v>1380</v>
      </c>
      <c r="G884" s="98" t="s">
        <v>2628</v>
      </c>
      <c r="H884" s="128">
        <v>376</v>
      </c>
      <c r="I884" s="98" t="s">
        <v>3278</v>
      </c>
      <c r="J884" s="128">
        <v>555</v>
      </c>
      <c r="K884" s="98" t="s">
        <v>3279</v>
      </c>
      <c r="L884" s="128">
        <v>68</v>
      </c>
      <c r="M884" s="98" t="s">
        <v>3280</v>
      </c>
      <c r="N884" s="128">
        <v>52</v>
      </c>
    </row>
    <row r="885" spans="1:14" ht="18" x14ac:dyDescent="0.25">
      <c r="A885" s="95" t="s">
        <v>3281</v>
      </c>
      <c r="B885" s="112" t="s">
        <v>3282</v>
      </c>
      <c r="C885" s="113">
        <v>3</v>
      </c>
      <c r="D885" s="112" t="s">
        <v>3283</v>
      </c>
      <c r="E885" s="95" t="s">
        <v>3284</v>
      </c>
      <c r="F885" s="127">
        <v>1440</v>
      </c>
      <c r="G885" s="95" t="s">
        <v>3284</v>
      </c>
      <c r="H885" s="126">
        <v>392</v>
      </c>
      <c r="I885" s="95" t="s">
        <v>3285</v>
      </c>
      <c r="J885" s="126">
        <v>613</v>
      </c>
      <c r="K885" s="95" t="s">
        <v>3286</v>
      </c>
      <c r="L885" s="126">
        <v>72</v>
      </c>
      <c r="M885" s="95" t="s">
        <v>3287</v>
      </c>
      <c r="N885" s="126">
        <v>54</v>
      </c>
    </row>
    <row r="886" spans="1:14" x14ac:dyDescent="0.25">
      <c r="A886" s="98" t="s">
        <v>3288</v>
      </c>
      <c r="B886" s="114" t="s">
        <v>3289</v>
      </c>
      <c r="C886" s="118">
        <v>0.4</v>
      </c>
      <c r="D886" s="114" t="s">
        <v>3290</v>
      </c>
      <c r="E886" s="98" t="s">
        <v>3291</v>
      </c>
      <c r="F886" s="128">
        <v>123</v>
      </c>
      <c r="G886" s="98" t="s">
        <v>3291</v>
      </c>
      <c r="H886" s="128">
        <v>33</v>
      </c>
      <c r="I886" s="98" t="s">
        <v>3292</v>
      </c>
      <c r="J886" s="128">
        <v>37</v>
      </c>
      <c r="K886" s="98" t="s">
        <v>3293</v>
      </c>
      <c r="L886" s="128">
        <v>6</v>
      </c>
      <c r="M886" s="98" t="s">
        <v>3294</v>
      </c>
      <c r="N886" s="128">
        <v>5</v>
      </c>
    </row>
    <row r="887" spans="1:14" ht="18" x14ac:dyDescent="0.25">
      <c r="A887" s="95" t="s">
        <v>3295</v>
      </c>
      <c r="B887" s="112" t="s">
        <v>3296</v>
      </c>
      <c r="C887" s="113">
        <v>0.3</v>
      </c>
      <c r="D887" s="112" t="s">
        <v>3297</v>
      </c>
      <c r="E887" s="95" t="s">
        <v>3298</v>
      </c>
      <c r="F887" s="126">
        <v>64</v>
      </c>
      <c r="G887" s="95" t="s">
        <v>3298</v>
      </c>
      <c r="H887" s="126">
        <v>17</v>
      </c>
      <c r="I887" s="95" t="s">
        <v>2326</v>
      </c>
      <c r="J887" s="126">
        <v>19</v>
      </c>
      <c r="K887" s="95" t="s">
        <v>3299</v>
      </c>
      <c r="L887" s="126">
        <v>3</v>
      </c>
      <c r="M887" s="95" t="s">
        <v>3300</v>
      </c>
      <c r="N887" s="126">
        <v>2</v>
      </c>
    </row>
    <row r="888" spans="1:14" x14ac:dyDescent="0.25">
      <c r="A888" s="98" t="s">
        <v>3301</v>
      </c>
      <c r="B888" s="114" t="s">
        <v>3302</v>
      </c>
      <c r="C888" s="118">
        <v>3.2</v>
      </c>
      <c r="D888" s="114" t="s">
        <v>3085</v>
      </c>
      <c r="E888" s="98" t="s">
        <v>3303</v>
      </c>
      <c r="F888" s="129">
        <v>1720</v>
      </c>
      <c r="G888" s="98" t="s">
        <v>3304</v>
      </c>
      <c r="H888" s="128">
        <v>470</v>
      </c>
      <c r="I888" s="98" t="s">
        <v>2629</v>
      </c>
      <c r="J888" s="128">
        <v>755</v>
      </c>
      <c r="K888" s="98" t="s">
        <v>3305</v>
      </c>
      <c r="L888" s="128">
        <v>87</v>
      </c>
      <c r="M888" s="98" t="s">
        <v>2922</v>
      </c>
      <c r="N888" s="128">
        <v>65</v>
      </c>
    </row>
    <row r="889" spans="1:14" ht="15.75" x14ac:dyDescent="0.25">
      <c r="A889" s="95" t="s">
        <v>3306</v>
      </c>
      <c r="B889" s="112" t="s">
        <v>3307</v>
      </c>
      <c r="C889" s="113">
        <v>3.2</v>
      </c>
      <c r="D889" s="112" t="s">
        <v>3308</v>
      </c>
      <c r="E889" s="95" t="s">
        <v>3309</v>
      </c>
      <c r="F889" s="127">
        <v>1220</v>
      </c>
      <c r="G889" s="95" t="s">
        <v>3309</v>
      </c>
      <c r="H889" s="126">
        <v>333</v>
      </c>
      <c r="I889" s="95" t="s">
        <v>3310</v>
      </c>
      <c r="J889" s="126">
        <v>535</v>
      </c>
      <c r="K889" s="95" t="s">
        <v>3311</v>
      </c>
      <c r="L889" s="126">
        <v>62</v>
      </c>
      <c r="M889" s="95" t="s">
        <v>3312</v>
      </c>
      <c r="N889" s="126">
        <v>46</v>
      </c>
    </row>
    <row r="890" spans="1:14" ht="18" x14ac:dyDescent="0.25">
      <c r="A890" s="98" t="s">
        <v>3313</v>
      </c>
      <c r="B890" s="114" t="s">
        <v>3314</v>
      </c>
      <c r="C890" s="98" t="s">
        <v>3315</v>
      </c>
      <c r="D890" s="114" t="s">
        <v>3316</v>
      </c>
      <c r="E890" s="98" t="s">
        <v>3317</v>
      </c>
      <c r="F890" s="128">
        <v>6</v>
      </c>
      <c r="G890" s="98" t="s">
        <v>3317</v>
      </c>
      <c r="H890" s="128">
        <v>2</v>
      </c>
      <c r="I890" s="98" t="s">
        <v>3318</v>
      </c>
      <c r="J890" s="128">
        <v>2</v>
      </c>
      <c r="K890" s="98" t="s">
        <v>3319</v>
      </c>
      <c r="L890" s="130" t="s">
        <v>2379</v>
      </c>
      <c r="M890" s="98" t="s">
        <v>3320</v>
      </c>
      <c r="N890" s="130" t="s">
        <v>2379</v>
      </c>
    </row>
    <row r="891" spans="1:14" ht="18" x14ac:dyDescent="0.25">
      <c r="A891" s="95" t="s">
        <v>3321</v>
      </c>
      <c r="B891" s="112" t="s">
        <v>3322</v>
      </c>
      <c r="C891" s="95" t="s">
        <v>3315</v>
      </c>
      <c r="D891" s="112" t="s">
        <v>3323</v>
      </c>
      <c r="E891" s="95" t="s">
        <v>3324</v>
      </c>
      <c r="F891" s="126">
        <v>6</v>
      </c>
      <c r="G891" s="95" t="s">
        <v>3324</v>
      </c>
      <c r="H891" s="126">
        <v>2</v>
      </c>
      <c r="I891" s="95" t="s">
        <v>3325</v>
      </c>
      <c r="J891" s="126">
        <v>2</v>
      </c>
      <c r="K891" s="95" t="s">
        <v>2619</v>
      </c>
      <c r="L891" s="131" t="s">
        <v>2379</v>
      </c>
      <c r="M891" s="95" t="s">
        <v>3326</v>
      </c>
      <c r="N891" s="131" t="s">
        <v>2379</v>
      </c>
    </row>
    <row r="892" spans="1:14" ht="18" x14ac:dyDescent="0.25">
      <c r="A892" s="98" t="s">
        <v>3327</v>
      </c>
      <c r="B892" s="114" t="s">
        <v>3328</v>
      </c>
      <c r="C892" s="98" t="s">
        <v>3315</v>
      </c>
      <c r="D892" s="114" t="s">
        <v>3329</v>
      </c>
      <c r="E892" s="98" t="s">
        <v>2178</v>
      </c>
      <c r="F892" s="128">
        <v>8</v>
      </c>
      <c r="G892" s="98" t="s">
        <v>2178</v>
      </c>
      <c r="H892" s="128">
        <v>2</v>
      </c>
      <c r="I892" s="98" t="s">
        <v>3330</v>
      </c>
      <c r="J892" s="128">
        <v>2</v>
      </c>
      <c r="K892" s="98" t="s">
        <v>3331</v>
      </c>
      <c r="L892" s="130" t="s">
        <v>2379</v>
      </c>
      <c r="M892" s="98" t="s">
        <v>3332</v>
      </c>
      <c r="N892" s="130" t="s">
        <v>2379</v>
      </c>
    </row>
    <row r="893" spans="1:14" x14ac:dyDescent="0.25">
      <c r="A893" s="101" t="s">
        <v>3333</v>
      </c>
      <c r="B893" s="115" t="s">
        <v>3334</v>
      </c>
      <c r="C893" s="101" t="s">
        <v>3315</v>
      </c>
      <c r="D893" s="115" t="s">
        <v>3335</v>
      </c>
      <c r="E893" s="101" t="s">
        <v>3336</v>
      </c>
      <c r="F893" s="132">
        <v>8</v>
      </c>
      <c r="G893" s="101" t="s">
        <v>3336</v>
      </c>
      <c r="H893" s="132">
        <v>2</v>
      </c>
      <c r="I893" s="101" t="s">
        <v>3337</v>
      </c>
      <c r="J893" s="132">
        <v>2</v>
      </c>
      <c r="K893" s="101" t="s">
        <v>3338</v>
      </c>
      <c r="L893" s="133" t="s">
        <v>2379</v>
      </c>
      <c r="M893" s="101" t="s">
        <v>3339</v>
      </c>
      <c r="N893" s="133" t="s">
        <v>2379</v>
      </c>
    </row>
    <row r="894" spans="1:14" x14ac:dyDescent="0.25">
      <c r="A894" s="91" t="s">
        <v>3340</v>
      </c>
      <c r="B894" s="134" t="s">
        <v>3341</v>
      </c>
      <c r="C894" s="104">
        <v>1.8</v>
      </c>
      <c r="D894" s="134" t="s">
        <v>3335</v>
      </c>
      <c r="E894" s="91" t="s">
        <v>3342</v>
      </c>
      <c r="F894" s="136">
        <v>350</v>
      </c>
      <c r="G894" s="91" t="s">
        <v>3342</v>
      </c>
      <c r="H894" s="136">
        <v>95</v>
      </c>
      <c r="I894" s="91" t="s">
        <v>3343</v>
      </c>
      <c r="J894" s="136">
        <v>126</v>
      </c>
      <c r="K894" s="91" t="s">
        <v>3344</v>
      </c>
      <c r="L894" s="136">
        <v>17</v>
      </c>
      <c r="M894" s="91" t="s">
        <v>3345</v>
      </c>
      <c r="N894" s="136">
        <v>13</v>
      </c>
    </row>
    <row r="895" spans="1:14" x14ac:dyDescent="0.25">
      <c r="A895" s="95" t="s">
        <v>3346</v>
      </c>
      <c r="B895" s="112" t="s">
        <v>3347</v>
      </c>
      <c r="C895" s="113">
        <v>0.3</v>
      </c>
      <c r="D895" s="112" t="s">
        <v>3348</v>
      </c>
      <c r="E895" s="95" t="s">
        <v>3349</v>
      </c>
      <c r="F895" s="126">
        <v>99</v>
      </c>
      <c r="G895" s="95" t="s">
        <v>3349</v>
      </c>
      <c r="H895" s="126">
        <v>27</v>
      </c>
      <c r="I895" s="95" t="s">
        <v>3350</v>
      </c>
      <c r="J895" s="126">
        <v>30</v>
      </c>
      <c r="K895" s="95" t="s">
        <v>3351</v>
      </c>
      <c r="L895" s="126">
        <v>5</v>
      </c>
      <c r="M895" s="95" t="s">
        <v>3352</v>
      </c>
      <c r="N895" s="126">
        <v>4</v>
      </c>
    </row>
    <row r="896" spans="1:14" ht="18" x14ac:dyDescent="0.25">
      <c r="A896" s="98" t="s">
        <v>3353</v>
      </c>
      <c r="B896" s="114" t="s">
        <v>3354</v>
      </c>
      <c r="C896" s="118">
        <v>0.3</v>
      </c>
      <c r="D896" s="114" t="s">
        <v>3355</v>
      </c>
      <c r="E896" s="98" t="s">
        <v>3356</v>
      </c>
      <c r="F896" s="128">
        <v>113</v>
      </c>
      <c r="G896" s="98" t="s">
        <v>3356</v>
      </c>
      <c r="H896" s="128">
        <v>31</v>
      </c>
      <c r="I896" s="98" t="s">
        <v>3357</v>
      </c>
      <c r="J896" s="128">
        <v>34</v>
      </c>
      <c r="K896" s="98" t="s">
        <v>3358</v>
      </c>
      <c r="L896" s="128">
        <v>5</v>
      </c>
      <c r="M896" s="98" t="s">
        <v>3359</v>
      </c>
      <c r="N896" s="128">
        <v>4</v>
      </c>
    </row>
    <row r="897" spans="1:14" ht="18" x14ac:dyDescent="0.25">
      <c r="A897" s="95" t="s">
        <v>3360</v>
      </c>
      <c r="B897" s="112" t="s">
        <v>3361</v>
      </c>
      <c r="C897" s="95" t="s">
        <v>3315</v>
      </c>
      <c r="D897" s="112" t="s">
        <v>3362</v>
      </c>
      <c r="E897" s="95" t="s">
        <v>3363</v>
      </c>
      <c r="F897" s="126">
        <v>5</v>
      </c>
      <c r="G897" s="95" t="s">
        <v>3363</v>
      </c>
      <c r="H897" s="126">
        <v>1</v>
      </c>
      <c r="I897" s="95" t="s">
        <v>3364</v>
      </c>
      <c r="J897" s="126">
        <v>1</v>
      </c>
      <c r="K897" s="95" t="s">
        <v>3365</v>
      </c>
      <c r="L897" s="131" t="s">
        <v>2379</v>
      </c>
      <c r="M897" s="95" t="s">
        <v>3366</v>
      </c>
      <c r="N897" s="131" t="s">
        <v>2379</v>
      </c>
    </row>
    <row r="898" spans="1:14" ht="18" x14ac:dyDescent="0.25">
      <c r="A898" s="98" t="s">
        <v>3367</v>
      </c>
      <c r="B898" s="114" t="s">
        <v>3368</v>
      </c>
      <c r="C898" s="98" t="s">
        <v>3369</v>
      </c>
      <c r="D898" s="114" t="s">
        <v>3370</v>
      </c>
      <c r="E898" s="98" t="s">
        <v>3371</v>
      </c>
      <c r="F898" s="128">
        <v>25</v>
      </c>
      <c r="G898" s="98" t="s">
        <v>3371</v>
      </c>
      <c r="H898" s="128">
        <v>7</v>
      </c>
      <c r="I898" s="98" t="s">
        <v>3372</v>
      </c>
      <c r="J898" s="128">
        <v>7</v>
      </c>
      <c r="K898" s="98" t="s">
        <v>3373</v>
      </c>
      <c r="L898" s="128">
        <v>1</v>
      </c>
      <c r="M898" s="98" t="s">
        <v>3374</v>
      </c>
      <c r="N898" s="130" t="s">
        <v>2379</v>
      </c>
    </row>
    <row r="899" spans="1:14" x14ac:dyDescent="0.25">
      <c r="A899" s="95" t="s">
        <v>3375</v>
      </c>
      <c r="B899" s="112" t="s">
        <v>3376</v>
      </c>
      <c r="C899" s="113">
        <v>0.6</v>
      </c>
      <c r="D899" s="112" t="s">
        <v>3377</v>
      </c>
      <c r="E899" s="95" t="s">
        <v>3378</v>
      </c>
      <c r="F899" s="126">
        <v>192</v>
      </c>
      <c r="G899" s="95" t="s">
        <v>3378</v>
      </c>
      <c r="H899" s="126">
        <v>52</v>
      </c>
      <c r="I899" s="95" t="s">
        <v>3379</v>
      </c>
      <c r="J899" s="126">
        <v>60</v>
      </c>
      <c r="K899" s="95" t="s">
        <v>3380</v>
      </c>
      <c r="L899" s="126">
        <v>9</v>
      </c>
      <c r="M899" s="95" t="s">
        <v>3381</v>
      </c>
      <c r="N899" s="126">
        <v>7</v>
      </c>
    </row>
    <row r="900" spans="1:14" x14ac:dyDescent="0.25">
      <c r="A900" s="98" t="s">
        <v>3382</v>
      </c>
      <c r="B900" s="114" t="s">
        <v>3383</v>
      </c>
      <c r="C900" s="98" t="s">
        <v>3384</v>
      </c>
      <c r="D900" s="114" t="s">
        <v>3362</v>
      </c>
      <c r="E900" s="98" t="s">
        <v>3385</v>
      </c>
      <c r="F900" s="128">
        <v>12</v>
      </c>
      <c r="G900" s="98" t="s">
        <v>3385</v>
      </c>
      <c r="H900" s="128">
        <v>3</v>
      </c>
      <c r="I900" s="98" t="s">
        <v>3386</v>
      </c>
      <c r="J900" s="128">
        <v>4</v>
      </c>
      <c r="K900" s="98" t="s">
        <v>3387</v>
      </c>
      <c r="L900" s="130" t="s">
        <v>2379</v>
      </c>
      <c r="M900" s="98" t="s">
        <v>2618</v>
      </c>
      <c r="N900" s="130" t="s">
        <v>2379</v>
      </c>
    </row>
    <row r="901" spans="1:14" x14ac:dyDescent="0.25">
      <c r="A901" s="95" t="s">
        <v>3388</v>
      </c>
      <c r="B901" s="112" t="s">
        <v>3389</v>
      </c>
      <c r="C901" s="113">
        <v>0.3</v>
      </c>
      <c r="D901" s="112" t="s">
        <v>3390</v>
      </c>
      <c r="E901" s="95" t="s">
        <v>3391</v>
      </c>
      <c r="F901" s="126">
        <v>99</v>
      </c>
      <c r="G901" s="95" t="s">
        <v>3391</v>
      </c>
      <c r="H901" s="126">
        <v>27</v>
      </c>
      <c r="I901" s="95" t="s">
        <v>3392</v>
      </c>
      <c r="J901" s="126">
        <v>30</v>
      </c>
      <c r="K901" s="95" t="s">
        <v>3393</v>
      </c>
      <c r="L901" s="126">
        <v>5</v>
      </c>
      <c r="M901" s="95" t="s">
        <v>3394</v>
      </c>
      <c r="N901" s="126">
        <v>4</v>
      </c>
    </row>
    <row r="902" spans="1:14" x14ac:dyDescent="0.25">
      <c r="A902" s="98" t="s">
        <v>3395</v>
      </c>
      <c r="B902" s="114" t="s">
        <v>3396</v>
      </c>
      <c r="C902" s="118">
        <v>0.6</v>
      </c>
      <c r="D902" s="139">
        <v>0.2</v>
      </c>
      <c r="E902" s="98" t="s">
        <v>3397</v>
      </c>
      <c r="F902" s="128">
        <v>124</v>
      </c>
      <c r="G902" s="98" t="s">
        <v>3397</v>
      </c>
      <c r="H902" s="128">
        <v>34</v>
      </c>
      <c r="I902" s="98" t="s">
        <v>2519</v>
      </c>
      <c r="J902" s="128">
        <v>38</v>
      </c>
      <c r="K902" s="98" t="s">
        <v>3398</v>
      </c>
      <c r="L902" s="128">
        <v>6</v>
      </c>
      <c r="M902" s="98" t="s">
        <v>3399</v>
      </c>
      <c r="N902" s="128">
        <v>5</v>
      </c>
    </row>
    <row r="903" spans="1:14" x14ac:dyDescent="0.25">
      <c r="A903" s="95" t="s">
        <v>3400</v>
      </c>
      <c r="B903" s="112" t="s">
        <v>3401</v>
      </c>
      <c r="C903" s="113">
        <v>9.8000000000000007</v>
      </c>
      <c r="D903" s="138">
        <v>0.35</v>
      </c>
      <c r="E903" s="95" t="s">
        <v>3402</v>
      </c>
      <c r="F903" s="127">
        <v>3970</v>
      </c>
      <c r="G903" s="95" t="s">
        <v>3403</v>
      </c>
      <c r="H903" s="127">
        <v>1240</v>
      </c>
      <c r="I903" s="95" t="s">
        <v>3404</v>
      </c>
      <c r="J903" s="127">
        <v>2960</v>
      </c>
      <c r="K903" s="95" t="s">
        <v>3405</v>
      </c>
      <c r="L903" s="126">
        <v>467</v>
      </c>
      <c r="M903" s="95" t="s">
        <v>3406</v>
      </c>
      <c r="N903" s="126">
        <v>178</v>
      </c>
    </row>
    <row r="904" spans="1:14" ht="18" x14ac:dyDescent="0.25">
      <c r="A904" s="98" t="s">
        <v>3407</v>
      </c>
      <c r="B904" s="114" t="s">
        <v>3408</v>
      </c>
      <c r="C904" s="118">
        <v>0.4</v>
      </c>
      <c r="D904" s="139">
        <v>0.19</v>
      </c>
      <c r="E904" s="98" t="s">
        <v>3409</v>
      </c>
      <c r="F904" s="128">
        <v>86</v>
      </c>
      <c r="G904" s="98" t="s">
        <v>3409</v>
      </c>
      <c r="H904" s="128">
        <v>23</v>
      </c>
      <c r="I904" s="98" t="s">
        <v>3410</v>
      </c>
      <c r="J904" s="128">
        <v>26</v>
      </c>
      <c r="K904" s="98" t="s">
        <v>3411</v>
      </c>
      <c r="L904" s="128">
        <v>4</v>
      </c>
      <c r="M904" s="98" t="s">
        <v>3412</v>
      </c>
      <c r="N904" s="128">
        <v>3</v>
      </c>
    </row>
    <row r="905" spans="1:14" ht="18" x14ac:dyDescent="0.25">
      <c r="A905" s="112" t="s">
        <v>3413</v>
      </c>
      <c r="B905" s="112" t="s">
        <v>3414</v>
      </c>
      <c r="C905" s="106">
        <v>67</v>
      </c>
      <c r="D905" s="138">
        <v>0.57999999999999996</v>
      </c>
      <c r="E905" s="95" t="s">
        <v>3415</v>
      </c>
      <c r="F905" s="127">
        <v>7940</v>
      </c>
      <c r="G905" s="95" t="s">
        <v>3416</v>
      </c>
      <c r="H905" s="127">
        <v>6490</v>
      </c>
      <c r="I905" s="95" t="s">
        <v>3417</v>
      </c>
      <c r="J905" s="127">
        <v>8140</v>
      </c>
      <c r="K905" s="95" t="s">
        <v>3418</v>
      </c>
      <c r="L905" s="127">
        <v>6960</v>
      </c>
      <c r="M905" s="95" t="s">
        <v>3419</v>
      </c>
      <c r="N905" s="126">
        <v>4380</v>
      </c>
    </row>
    <row r="906" spans="1:14" ht="18" x14ac:dyDescent="0.25">
      <c r="A906" s="98" t="s">
        <v>3420</v>
      </c>
      <c r="B906" s="114" t="s">
        <v>3421</v>
      </c>
      <c r="C906" s="98" t="s">
        <v>3422</v>
      </c>
      <c r="D906" s="139">
        <v>0.11</v>
      </c>
      <c r="E906" s="98" t="s">
        <v>3423</v>
      </c>
      <c r="F906" s="128">
        <v>48</v>
      </c>
      <c r="G906" s="98" t="s">
        <v>3423</v>
      </c>
      <c r="H906" s="128">
        <v>13</v>
      </c>
      <c r="I906" s="98" t="s">
        <v>3424</v>
      </c>
      <c r="J906" s="128">
        <v>14</v>
      </c>
      <c r="K906" s="98" t="s">
        <v>3425</v>
      </c>
      <c r="L906" s="128">
        <v>2</v>
      </c>
      <c r="M906" s="98" t="s">
        <v>3426</v>
      </c>
      <c r="N906" s="128">
        <v>2</v>
      </c>
    </row>
    <row r="907" spans="1:14" ht="18" x14ac:dyDescent="0.25">
      <c r="A907" s="95" t="s">
        <v>3427</v>
      </c>
      <c r="B907" s="112" t="s">
        <v>3428</v>
      </c>
      <c r="C907" s="95" t="s">
        <v>3429</v>
      </c>
      <c r="D907" s="138">
        <v>0.19</v>
      </c>
      <c r="E907" s="95" t="s">
        <v>3430</v>
      </c>
      <c r="F907" s="126">
        <v>63</v>
      </c>
      <c r="G907" s="95" t="s">
        <v>3430</v>
      </c>
      <c r="H907" s="126">
        <v>17</v>
      </c>
      <c r="I907" s="95" t="s">
        <v>3431</v>
      </c>
      <c r="J907" s="126">
        <v>19</v>
      </c>
      <c r="K907" s="95" t="s">
        <v>3412</v>
      </c>
      <c r="L907" s="126">
        <v>3</v>
      </c>
      <c r="M907" s="95" t="s">
        <v>3432</v>
      </c>
      <c r="N907" s="126">
        <v>2</v>
      </c>
    </row>
    <row r="908" spans="1:14" ht="18" x14ac:dyDescent="0.25">
      <c r="A908" s="98" t="s">
        <v>3433</v>
      </c>
      <c r="B908" s="114" t="s">
        <v>3434</v>
      </c>
      <c r="C908" s="118">
        <v>0.3</v>
      </c>
      <c r="D908" s="139">
        <v>0.16</v>
      </c>
      <c r="E908" s="98" t="s">
        <v>3435</v>
      </c>
      <c r="F908" s="128">
        <v>60</v>
      </c>
      <c r="G908" s="98" t="s">
        <v>3435</v>
      </c>
      <c r="H908" s="128">
        <v>16</v>
      </c>
      <c r="I908" s="98" t="s">
        <v>3436</v>
      </c>
      <c r="J908" s="128">
        <v>18</v>
      </c>
      <c r="K908" s="98" t="s">
        <v>3437</v>
      </c>
      <c r="L908" s="128">
        <v>3</v>
      </c>
      <c r="M908" s="98" t="s">
        <v>2541</v>
      </c>
      <c r="N908" s="128">
        <v>2</v>
      </c>
    </row>
    <row r="909" spans="1:14" ht="18" x14ac:dyDescent="0.25">
      <c r="A909" s="95" t="s">
        <v>3438</v>
      </c>
      <c r="B909" s="112" t="s">
        <v>3439</v>
      </c>
      <c r="C909" s="95" t="s">
        <v>3440</v>
      </c>
      <c r="D909" s="138">
        <v>0.03</v>
      </c>
      <c r="E909" s="95" t="s">
        <v>3441</v>
      </c>
      <c r="F909" s="126">
        <v>2</v>
      </c>
      <c r="G909" s="95" t="s">
        <v>3441</v>
      </c>
      <c r="H909" s="131" t="s">
        <v>2379</v>
      </c>
      <c r="I909" s="95" t="s">
        <v>3442</v>
      </c>
      <c r="J909" s="131" t="s">
        <v>2379</v>
      </c>
      <c r="K909" s="95" t="s">
        <v>3443</v>
      </c>
      <c r="L909" s="131" t="s">
        <v>2379</v>
      </c>
      <c r="M909" s="95" t="s">
        <v>3444</v>
      </c>
      <c r="N909" s="131" t="s">
        <v>2379</v>
      </c>
    </row>
    <row r="910" spans="1:14" ht="18" x14ac:dyDescent="0.25">
      <c r="A910" s="98" t="s">
        <v>3445</v>
      </c>
      <c r="B910" s="114" t="s">
        <v>3446</v>
      </c>
      <c r="C910" s="98" t="s">
        <v>2546</v>
      </c>
      <c r="D910" s="139">
        <v>0.03</v>
      </c>
      <c r="E910" s="98" t="s">
        <v>3447</v>
      </c>
      <c r="F910" s="130" t="s">
        <v>2379</v>
      </c>
      <c r="G910" s="98" t="s">
        <v>3447</v>
      </c>
      <c r="H910" s="130" t="s">
        <v>2379</v>
      </c>
      <c r="I910" s="98" t="s">
        <v>3448</v>
      </c>
      <c r="J910" s="130" t="s">
        <v>2379</v>
      </c>
      <c r="K910" s="98" t="s">
        <v>3449</v>
      </c>
      <c r="L910" s="130" t="s">
        <v>2379</v>
      </c>
      <c r="M910" s="98" t="s">
        <v>3450</v>
      </c>
      <c r="N910" s="130" t="s">
        <v>2379</v>
      </c>
    </row>
    <row r="911" spans="1:14" x14ac:dyDescent="0.25">
      <c r="A911" s="95" t="s">
        <v>3451</v>
      </c>
      <c r="B911" s="112" t="s">
        <v>3452</v>
      </c>
      <c r="C911" s="95" t="s">
        <v>3453</v>
      </c>
      <c r="D911" s="156">
        <v>4.0000000000000001E-3</v>
      </c>
      <c r="E911" s="95" t="s">
        <v>3454</v>
      </c>
      <c r="F911" s="131" t="s">
        <v>2379</v>
      </c>
      <c r="G911" s="95" t="s">
        <v>3454</v>
      </c>
      <c r="H911" s="131" t="s">
        <v>2379</v>
      </c>
      <c r="I911" s="95" t="s">
        <v>3455</v>
      </c>
      <c r="J911" s="131" t="s">
        <v>2379</v>
      </c>
      <c r="K911" s="95" t="s">
        <v>3456</v>
      </c>
      <c r="L911" s="131" t="s">
        <v>2379</v>
      </c>
      <c r="M911" s="95" t="s">
        <v>3457</v>
      </c>
      <c r="N911" s="131" t="s">
        <v>2379</v>
      </c>
    </row>
    <row r="912" spans="1:14" x14ac:dyDescent="0.25">
      <c r="A912" s="98" t="s">
        <v>3458</v>
      </c>
      <c r="B912" s="114" t="s">
        <v>3459</v>
      </c>
      <c r="C912" s="98" t="s">
        <v>3460</v>
      </c>
      <c r="D912" s="139">
        <v>0.02</v>
      </c>
      <c r="E912" s="98" t="s">
        <v>3461</v>
      </c>
      <c r="F912" s="128">
        <v>3</v>
      </c>
      <c r="G912" s="98" t="s">
        <v>3461</v>
      </c>
      <c r="H912" s="130" t="s">
        <v>2379</v>
      </c>
      <c r="I912" s="98" t="s">
        <v>3462</v>
      </c>
      <c r="J912" s="130" t="s">
        <v>2379</v>
      </c>
      <c r="K912" s="98" t="s">
        <v>3463</v>
      </c>
      <c r="L912" s="130" t="s">
        <v>2379</v>
      </c>
      <c r="M912" s="98" t="s">
        <v>3464</v>
      </c>
      <c r="N912" s="130" t="s">
        <v>2379</v>
      </c>
    </row>
    <row r="913" spans="1:14" x14ac:dyDescent="0.25">
      <c r="A913" s="95" t="s">
        <v>3465</v>
      </c>
      <c r="B913" s="112" t="s">
        <v>3466</v>
      </c>
      <c r="C913" s="95" t="s">
        <v>3467</v>
      </c>
      <c r="D913" s="138">
        <v>0.04</v>
      </c>
      <c r="E913" s="95" t="s">
        <v>3468</v>
      </c>
      <c r="F913" s="126">
        <v>11</v>
      </c>
      <c r="G913" s="95" t="s">
        <v>3468</v>
      </c>
      <c r="H913" s="126">
        <v>3</v>
      </c>
      <c r="I913" s="95" t="s">
        <v>3469</v>
      </c>
      <c r="J913" s="126">
        <v>3</v>
      </c>
      <c r="K913" s="95" t="s">
        <v>3229</v>
      </c>
      <c r="L913" s="131" t="s">
        <v>2379</v>
      </c>
      <c r="M913" s="95" t="s">
        <v>3470</v>
      </c>
      <c r="N913" s="131" t="s">
        <v>2379</v>
      </c>
    </row>
    <row r="914" spans="1:14" x14ac:dyDescent="0.25">
      <c r="A914" s="98" t="s">
        <v>3471</v>
      </c>
      <c r="B914" s="114" t="s">
        <v>3472</v>
      </c>
      <c r="C914" s="118">
        <v>0.3</v>
      </c>
      <c r="D914" s="139">
        <v>0.1</v>
      </c>
      <c r="E914" s="98" t="s">
        <v>3473</v>
      </c>
      <c r="F914" s="128">
        <v>73</v>
      </c>
      <c r="G914" s="98" t="s">
        <v>3473</v>
      </c>
      <c r="H914" s="128">
        <v>20</v>
      </c>
      <c r="I914" s="98" t="s">
        <v>3474</v>
      </c>
      <c r="J914" s="128">
        <v>22</v>
      </c>
      <c r="K914" s="98" t="s">
        <v>3475</v>
      </c>
      <c r="L914" s="128">
        <v>3</v>
      </c>
      <c r="M914" s="98" t="s">
        <v>3476</v>
      </c>
      <c r="N914" s="128">
        <v>3</v>
      </c>
    </row>
    <row r="915" spans="1:14" ht="18" x14ac:dyDescent="0.25">
      <c r="A915" s="95" t="s">
        <v>3477</v>
      </c>
      <c r="B915" s="112" t="s">
        <v>3478</v>
      </c>
      <c r="C915" s="106">
        <v>26</v>
      </c>
      <c r="D915" s="112" t="s">
        <v>3479</v>
      </c>
      <c r="E915" s="95" t="s">
        <v>3480</v>
      </c>
      <c r="F915" s="127">
        <v>9910</v>
      </c>
      <c r="G915" s="95" t="s">
        <v>3481</v>
      </c>
      <c r="H915" s="127">
        <v>4920</v>
      </c>
      <c r="I915" s="95" t="s">
        <v>3482</v>
      </c>
      <c r="J915" s="127">
        <v>9320</v>
      </c>
      <c r="K915" s="95" t="s">
        <v>3483</v>
      </c>
      <c r="L915" s="127">
        <v>4460</v>
      </c>
      <c r="M915" s="95" t="s">
        <v>3484</v>
      </c>
      <c r="N915" s="126">
        <v>1360</v>
      </c>
    </row>
    <row r="916" spans="1:14" ht="18" x14ac:dyDescent="0.25">
      <c r="A916" s="114" t="s">
        <v>3485</v>
      </c>
      <c r="B916" s="114" t="s">
        <v>3486</v>
      </c>
      <c r="C916" s="109">
        <v>26</v>
      </c>
      <c r="D916" s="114" t="s">
        <v>3487</v>
      </c>
      <c r="E916" s="98" t="s">
        <v>3488</v>
      </c>
      <c r="F916" s="129">
        <v>9050</v>
      </c>
      <c r="G916" s="98" t="s">
        <v>3489</v>
      </c>
      <c r="H916" s="129">
        <v>4490</v>
      </c>
      <c r="I916" s="98" t="s">
        <v>2720</v>
      </c>
      <c r="J916" s="129">
        <v>8520</v>
      </c>
      <c r="K916" s="98" t="s">
        <v>3490</v>
      </c>
      <c r="L916" s="129">
        <v>4080</v>
      </c>
      <c r="M916" s="98" t="s">
        <v>3491</v>
      </c>
      <c r="N916" s="128">
        <v>1250</v>
      </c>
    </row>
    <row r="917" spans="1:14" ht="18" x14ac:dyDescent="0.25">
      <c r="A917" s="115" t="s">
        <v>3492</v>
      </c>
      <c r="B917" s="115" t="s">
        <v>3493</v>
      </c>
      <c r="C917" s="144">
        <v>26</v>
      </c>
      <c r="D917" s="115" t="s">
        <v>3494</v>
      </c>
      <c r="E917" s="101" t="s">
        <v>3495</v>
      </c>
      <c r="F917" s="145">
        <v>7320</v>
      </c>
      <c r="G917" s="101" t="s">
        <v>3496</v>
      </c>
      <c r="H917" s="145">
        <v>3630</v>
      </c>
      <c r="I917" s="101" t="s">
        <v>2185</v>
      </c>
      <c r="J917" s="145">
        <v>6880</v>
      </c>
      <c r="K917" s="101" t="s">
        <v>3404</v>
      </c>
      <c r="L917" s="145">
        <v>3300</v>
      </c>
      <c r="M917" s="101" t="s">
        <v>3497</v>
      </c>
      <c r="N917" s="132">
        <v>1010</v>
      </c>
    </row>
    <row r="918" spans="1:14" x14ac:dyDescent="0.25">
      <c r="A918"/>
      <c r="B918"/>
      <c r="C918"/>
      <c r="D918"/>
      <c r="E918"/>
    </row>
    <row r="919" spans="1:14" x14ac:dyDescent="0.25">
      <c r="A919" s="159"/>
      <c r="B919" s="160" t="s">
        <v>3498</v>
      </c>
      <c r="C919" s="160" t="s">
        <v>3499</v>
      </c>
      <c r="D919" s="42" t="s">
        <v>3500</v>
      </c>
      <c r="E919"/>
    </row>
    <row r="920" spans="1:14" x14ac:dyDescent="0.25">
      <c r="A920" t="s">
        <v>1066</v>
      </c>
      <c r="B920" s="161">
        <v>1</v>
      </c>
      <c r="C920" s="161">
        <v>1</v>
      </c>
      <c r="D920" t="s">
        <v>3501</v>
      </c>
      <c r="E920"/>
    </row>
    <row r="921" spans="1:14" x14ac:dyDescent="0.25">
      <c r="A921" t="s">
        <v>647</v>
      </c>
      <c r="B921" s="161">
        <v>16.2</v>
      </c>
      <c r="C921" s="161">
        <v>5</v>
      </c>
      <c r="D921" t="s">
        <v>3502</v>
      </c>
      <c r="E921"/>
    </row>
    <row r="922" spans="1:14" x14ac:dyDescent="0.25">
      <c r="A922" t="s">
        <v>651</v>
      </c>
      <c r="B922" s="161">
        <v>5.6</v>
      </c>
      <c r="C922" s="161">
        <v>1.8</v>
      </c>
      <c r="D922" t="s">
        <v>3503</v>
      </c>
      <c r="E922"/>
    </row>
    <row r="923" spans="1:14" x14ac:dyDescent="0.25">
      <c r="A923" t="s">
        <v>652</v>
      </c>
      <c r="B923" s="161">
        <v>-2.4</v>
      </c>
      <c r="C923" s="161">
        <v>-8.1999999999999993</v>
      </c>
      <c r="D923" t="s">
        <v>3504</v>
      </c>
      <c r="E923"/>
    </row>
    <row r="924" spans="1:14" x14ac:dyDescent="0.25">
      <c r="A924" t="s">
        <v>653</v>
      </c>
      <c r="B924" s="161">
        <v>0</v>
      </c>
      <c r="C924" s="161">
        <v>0</v>
      </c>
      <c r="D924" t="s">
        <v>3505</v>
      </c>
      <c r="E924"/>
    </row>
    <row r="925" spans="1:14" x14ac:dyDescent="0.25">
      <c r="A925" t="s">
        <v>654</v>
      </c>
      <c r="B925" s="161">
        <v>0</v>
      </c>
      <c r="C925" s="161">
        <v>0</v>
      </c>
      <c r="D925" t="s">
        <v>3505</v>
      </c>
      <c r="E925"/>
    </row>
    <row r="926" spans="1:14" x14ac:dyDescent="0.25">
      <c r="A926" t="s">
        <v>656</v>
      </c>
      <c r="B926" s="161">
        <v>0</v>
      </c>
      <c r="C926" s="161">
        <v>0</v>
      </c>
      <c r="D926" t="s">
        <v>3506</v>
      </c>
      <c r="E926"/>
    </row>
    <row r="927" spans="1:14" x14ac:dyDescent="0.25">
      <c r="A927" t="s">
        <v>657</v>
      </c>
      <c r="B927" s="161">
        <v>1200</v>
      </c>
      <c r="C927" s="161">
        <v>345</v>
      </c>
      <c r="D927" t="s">
        <v>3507</v>
      </c>
      <c r="E927"/>
    </row>
    <row r="928" spans="1:14" x14ac:dyDescent="0.25">
      <c r="A928" t="s">
        <v>658</v>
      </c>
      <c r="B928" s="161">
        <v>-160</v>
      </c>
      <c r="C928" s="161">
        <v>-46</v>
      </c>
      <c r="D928" t="s">
        <v>3508</v>
      </c>
      <c r="E928"/>
    </row>
    <row r="929" spans="1:5" x14ac:dyDescent="0.25">
      <c r="A929" t="s">
        <v>659</v>
      </c>
      <c r="B929" s="161">
        <v>84</v>
      </c>
      <c r="C929" s="161">
        <v>28</v>
      </c>
      <c r="D929" t="s">
        <v>3509</v>
      </c>
      <c r="E929"/>
    </row>
    <row r="930" spans="1:5" x14ac:dyDescent="0.25">
      <c r="A930" t="s">
        <v>661</v>
      </c>
      <c r="B930" s="161">
        <v>264</v>
      </c>
      <c r="C930" s="161">
        <v>265</v>
      </c>
      <c r="D930" t="s">
        <v>3510</v>
      </c>
      <c r="E930"/>
    </row>
    <row r="931" spans="1:5" x14ac:dyDescent="0.25">
      <c r="A931" t="s">
        <v>3511</v>
      </c>
      <c r="B931" s="161">
        <v>1</v>
      </c>
      <c r="C931" s="161">
        <v>1</v>
      </c>
      <c r="D931" t="s">
        <v>3512</v>
      </c>
      <c r="E931"/>
    </row>
    <row r="932" spans="1:5" x14ac:dyDescent="0.25">
      <c r="A932"/>
      <c r="B932"/>
      <c r="C932"/>
      <c r="D932" t="s">
        <v>3513</v>
      </c>
      <c r="E932"/>
    </row>
    <row r="933" spans="1:5" x14ac:dyDescent="0.25">
      <c r="A933"/>
      <c r="B933"/>
      <c r="C933"/>
      <c r="D933" t="s">
        <v>3514</v>
      </c>
      <c r="E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workbookViewId="0">
      <selection sqref="A1:E1"/>
    </sheetView>
  </sheetViews>
  <sheetFormatPr defaultColWidth="9.28515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28515625" customWidth="1"/>
    <col min="8" max="8" width="26.42578125" customWidth="1"/>
    <col min="9" max="9" width="17.7109375" customWidth="1"/>
    <col min="15" max="15" width="25.7109375" customWidth="1"/>
    <col min="16" max="16" width="12.42578125" customWidth="1"/>
    <col min="17" max="17" width="19.7109375" customWidth="1"/>
    <col min="18" max="19" width="12.42578125" customWidth="1"/>
    <col min="20" max="21" width="16.42578125" customWidth="1"/>
    <col min="22" max="22" width="10.7109375" customWidth="1"/>
  </cols>
  <sheetData>
    <row r="1" spans="1:5" x14ac:dyDescent="0.25">
      <c r="A1" s="447" t="s">
        <v>100</v>
      </c>
      <c r="B1" s="447"/>
      <c r="C1" s="447"/>
      <c r="D1" s="447"/>
      <c r="E1" s="447"/>
    </row>
    <row r="2" spans="1:5" x14ac:dyDescent="0.25">
      <c r="A2" s="448" t="s">
        <v>3515</v>
      </c>
      <c r="B2" s="448"/>
      <c r="C2" s="448"/>
      <c r="D2" s="448"/>
      <c r="E2" s="448"/>
    </row>
    <row r="19" spans="1:5" x14ac:dyDescent="0.25">
      <c r="A19" t="s">
        <v>3516</v>
      </c>
    </row>
    <row r="20" spans="1:5" x14ac:dyDescent="0.25">
      <c r="A20">
        <v>155400</v>
      </c>
      <c r="B20" t="s">
        <v>3517</v>
      </c>
    </row>
    <row r="21" spans="1:5" x14ac:dyDescent="0.25">
      <c r="A21" s="448" t="s">
        <v>3518</v>
      </c>
      <c r="B21" s="448"/>
      <c r="C21" s="448"/>
      <c r="D21" s="448"/>
      <c r="E21" s="448"/>
    </row>
    <row r="38" spans="1:5" x14ac:dyDescent="0.25">
      <c r="A38" t="s">
        <v>3516</v>
      </c>
    </row>
    <row r="39" spans="1:5" x14ac:dyDescent="0.25">
      <c r="A39">
        <v>100800</v>
      </c>
      <c r="B39" t="s">
        <v>3517</v>
      </c>
    </row>
    <row r="40" spans="1:5" x14ac:dyDescent="0.25">
      <c r="A40" s="448" t="s">
        <v>3519</v>
      </c>
      <c r="B40" s="448"/>
      <c r="C40" s="448"/>
      <c r="D40" s="448"/>
      <c r="E40" s="448"/>
    </row>
    <row r="57" spans="1:5" ht="15.75" thickBot="1" x14ac:dyDescent="0.3">
      <c r="A57" t="s">
        <v>3516</v>
      </c>
    </row>
    <row r="58" spans="1:5" ht="15.75" thickBot="1" x14ac:dyDescent="0.3">
      <c r="A58" s="7">
        <v>194000</v>
      </c>
      <c r="B58" t="s">
        <v>3520</v>
      </c>
    </row>
    <row r="60" spans="1:5" x14ac:dyDescent="0.25">
      <c r="A60" s="447" t="s">
        <v>3521</v>
      </c>
      <c r="B60" s="447"/>
      <c r="C60" s="447"/>
      <c r="D60" s="447"/>
      <c r="E60" s="447"/>
    </row>
    <row r="85" spans="1:37" s="8" customFormat="1" x14ac:dyDescent="0.25">
      <c r="A85" t="s">
        <v>3522</v>
      </c>
      <c r="B85">
        <v>55.1</v>
      </c>
      <c r="C85" t="s">
        <v>3523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3524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3525</v>
      </c>
      <c r="B88" s="10">
        <f>(B86-B85)/B85</f>
        <v>1.0254083484573502</v>
      </c>
    </row>
    <row r="89" spans="1:37" x14ac:dyDescent="0.25">
      <c r="A89" s="447" t="s">
        <v>3526</v>
      </c>
      <c r="B89" s="447"/>
      <c r="C89" s="447"/>
      <c r="D89" s="447"/>
      <c r="E89" s="447"/>
    </row>
    <row r="90" spans="1:37" x14ac:dyDescent="0.25">
      <c r="A90">
        <v>6.6290250000000004</v>
      </c>
      <c r="B90" t="s">
        <v>3527</v>
      </c>
      <c r="E90" t="s">
        <v>3528</v>
      </c>
    </row>
    <row r="91" spans="1:37" x14ac:dyDescent="0.25">
      <c r="A91">
        <f>1/A90</f>
        <v>0.15085174667466181</v>
      </c>
      <c r="B91" t="s">
        <v>3529</v>
      </c>
      <c r="E91" t="s">
        <v>3530</v>
      </c>
    </row>
    <row r="92" spans="1:37" x14ac:dyDescent="0.25">
      <c r="A92" s="11">
        <v>0.5</v>
      </c>
      <c r="B92" t="s">
        <v>3531</v>
      </c>
      <c r="E92" t="s">
        <v>3532</v>
      </c>
    </row>
    <row r="93" spans="1:37" x14ac:dyDescent="0.25">
      <c r="A93">
        <f>A92*A91</f>
        <v>7.5425873337330904E-2</v>
      </c>
      <c r="B93" t="s">
        <v>3533</v>
      </c>
      <c r="E93" t="s">
        <v>3530</v>
      </c>
    </row>
    <row r="94" spans="1:37" x14ac:dyDescent="0.25">
      <c r="A94">
        <f>1/A93</f>
        <v>13.258050000000001</v>
      </c>
      <c r="B94" t="s">
        <v>3534</v>
      </c>
      <c r="E94" t="s">
        <v>3530</v>
      </c>
      <c r="J94" s="11"/>
    </row>
    <row r="95" spans="1:37" ht="15.75" thickBot="1" x14ac:dyDescent="0.3">
      <c r="A95">
        <v>8.0274920000000005</v>
      </c>
      <c r="B95" t="s">
        <v>3535</v>
      </c>
      <c r="E95" t="s">
        <v>3536</v>
      </c>
      <c r="J95" s="11"/>
    </row>
    <row r="96" spans="1:37" ht="15.75" thickBot="1" x14ac:dyDescent="0.3">
      <c r="A96" s="12">
        <f>(A94-A95)/A95</f>
        <v>0.65158059329115492</v>
      </c>
      <c r="B96" t="s">
        <v>3537</v>
      </c>
      <c r="C96" s="13"/>
      <c r="E96" t="s">
        <v>3530</v>
      </c>
    </row>
    <row r="98" spans="1:5" x14ac:dyDescent="0.25">
      <c r="A98" s="447" t="s">
        <v>3538</v>
      </c>
      <c r="B98" s="447"/>
      <c r="C98" s="447"/>
      <c r="D98" s="447"/>
      <c r="E98" s="447"/>
    </row>
    <row r="99" spans="1:5" x14ac:dyDescent="0.25">
      <c r="A99" s="13">
        <v>0.3</v>
      </c>
      <c r="B99" s="11" t="s">
        <v>3539</v>
      </c>
    </row>
    <row r="100" spans="1:5" x14ac:dyDescent="0.25">
      <c r="A100">
        <v>63.5</v>
      </c>
      <c r="B100" t="s">
        <v>3540</v>
      </c>
    </row>
    <row r="101" spans="1:5" x14ac:dyDescent="0.25">
      <c r="A101">
        <f>1/A100</f>
        <v>1.5748031496062992E-2</v>
      </c>
      <c r="B101" t="s">
        <v>3541</v>
      </c>
    </row>
    <row r="102" spans="1:5" x14ac:dyDescent="0.25">
      <c r="A102" s="14">
        <f>A101*(1-A99)</f>
        <v>1.1023622047244094E-2</v>
      </c>
      <c r="B102" t="s">
        <v>3542</v>
      </c>
    </row>
    <row r="103" spans="1:5" x14ac:dyDescent="0.25">
      <c r="A103" s="14">
        <f>1/A102</f>
        <v>90.714285714285722</v>
      </c>
      <c r="B103" t="s">
        <v>3543</v>
      </c>
    </row>
    <row r="104" spans="1:5" x14ac:dyDescent="0.25">
      <c r="A104" s="13">
        <v>0.35</v>
      </c>
      <c r="B104" t="s">
        <v>3544</v>
      </c>
    </row>
    <row r="105" spans="1:5" x14ac:dyDescent="0.25">
      <c r="A105">
        <f>A102*(1-A104)</f>
        <v>7.1653543307086615E-3</v>
      </c>
      <c r="B105" t="s">
        <v>3545</v>
      </c>
    </row>
    <row r="106" spans="1:5" ht="15.75" thickBot="1" x14ac:dyDescent="0.3">
      <c r="A106">
        <f>1/A105</f>
        <v>139.56043956043956</v>
      </c>
      <c r="B106" t="s">
        <v>3546</v>
      </c>
    </row>
    <row r="107" spans="1:5" ht="15.75" thickBot="1" x14ac:dyDescent="0.3">
      <c r="A107" s="12">
        <f>(A106-A103)/A103</f>
        <v>0.53846153846153832</v>
      </c>
      <c r="B107" t="s">
        <v>3547</v>
      </c>
    </row>
    <row r="108" spans="1:5" x14ac:dyDescent="0.25">
      <c r="A108" s="15"/>
    </row>
    <row r="109" spans="1:5" x14ac:dyDescent="0.25">
      <c r="A109" s="447" t="s">
        <v>3548</v>
      </c>
      <c r="B109" s="447"/>
      <c r="C109" s="447"/>
      <c r="D109" s="447"/>
      <c r="E109" s="447"/>
    </row>
    <row r="110" spans="1:5" ht="15.75" thickBot="1" x14ac:dyDescent="0.3"/>
    <row r="111" spans="1:5" ht="15.75" thickBot="1" x14ac:dyDescent="0.3">
      <c r="A111" s="12">
        <f>A122</f>
        <v>0.20481927710843381</v>
      </c>
      <c r="B111" t="s">
        <v>3549</v>
      </c>
    </row>
    <row r="113" spans="1:12" x14ac:dyDescent="0.25">
      <c r="A113" s="447" t="s">
        <v>3550</v>
      </c>
      <c r="B113" s="447"/>
      <c r="C113" s="447"/>
      <c r="D113" s="447"/>
      <c r="E113" s="447"/>
    </row>
    <row r="114" spans="1:12" x14ac:dyDescent="0.25">
      <c r="A114" s="13">
        <v>0.2</v>
      </c>
      <c r="B114" s="11" t="s">
        <v>3539</v>
      </c>
    </row>
    <row r="115" spans="1:12" x14ac:dyDescent="0.25">
      <c r="A115">
        <v>1.95</v>
      </c>
      <c r="B115" t="s">
        <v>3551</v>
      </c>
    </row>
    <row r="116" spans="1:12" x14ac:dyDescent="0.25">
      <c r="A116">
        <f>1/A115</f>
        <v>0.51282051282051289</v>
      </c>
      <c r="B116" t="s">
        <v>3541</v>
      </c>
    </row>
    <row r="117" spans="1:12" x14ac:dyDescent="0.25">
      <c r="A117" s="14">
        <f>A116*(1-A114)</f>
        <v>0.41025641025641035</v>
      </c>
      <c r="B117" t="s">
        <v>3542</v>
      </c>
    </row>
    <row r="118" spans="1:12" x14ac:dyDescent="0.25">
      <c r="A118" s="14">
        <f>1/A117</f>
        <v>2.4374999999999996</v>
      </c>
      <c r="B118" t="s">
        <v>3543</v>
      </c>
    </row>
    <row r="119" spans="1:12" x14ac:dyDescent="0.25">
      <c r="A119" s="13">
        <v>0.17</v>
      </c>
      <c r="B119" t="s">
        <v>3544</v>
      </c>
    </row>
    <row r="120" spans="1:12" x14ac:dyDescent="0.25">
      <c r="A120">
        <f>A117*(1-A119)</f>
        <v>0.34051282051282056</v>
      </c>
      <c r="B120" t="s">
        <v>3545</v>
      </c>
    </row>
    <row r="121" spans="1:12" ht="15.75" thickBot="1" x14ac:dyDescent="0.3">
      <c r="A121">
        <f>1/A120</f>
        <v>2.9367469879518069</v>
      </c>
      <c r="B121" t="s">
        <v>3546</v>
      </c>
    </row>
    <row r="122" spans="1:12" ht="15.75" thickBot="1" x14ac:dyDescent="0.3">
      <c r="A122" s="12">
        <f>(A121-A118)/A118</f>
        <v>0.20481927710843381</v>
      </c>
      <c r="B122" t="s">
        <v>3547</v>
      </c>
    </row>
    <row r="124" spans="1:12" x14ac:dyDescent="0.25">
      <c r="A124" s="447" t="s">
        <v>3552</v>
      </c>
      <c r="B124" s="447"/>
      <c r="C124" s="447"/>
      <c r="D124" s="447"/>
      <c r="E124" s="447"/>
      <c r="J124" s="16"/>
    </row>
    <row r="125" spans="1:12" x14ac:dyDescent="0.25">
      <c r="A125" s="17">
        <v>4.4824543659231753E-4</v>
      </c>
      <c r="B125" t="s">
        <v>3553</v>
      </c>
      <c r="K125" s="11"/>
      <c r="L125" s="11"/>
    </row>
    <row r="126" spans="1:12" x14ac:dyDescent="0.25">
      <c r="A126">
        <v>1.27</v>
      </c>
      <c r="B126" t="s">
        <v>3554</v>
      </c>
      <c r="F126" s="18"/>
      <c r="J126" s="1"/>
      <c r="K126" s="17"/>
      <c r="L126" s="17"/>
    </row>
    <row r="127" spans="1:12" x14ac:dyDescent="0.25">
      <c r="A127">
        <f>(1/CONVERT(A125/A126,"mi","km")*0.00105505585)</f>
        <v>1.857438352962903</v>
      </c>
      <c r="B127" t="s">
        <v>3555</v>
      </c>
      <c r="K127" s="17"/>
      <c r="L127" s="17"/>
    </row>
    <row r="128" spans="1:12" x14ac:dyDescent="0.25">
      <c r="A128">
        <f>1/A127</f>
        <v>0.53837587578874124</v>
      </c>
      <c r="B128" t="s">
        <v>3556</v>
      </c>
      <c r="F128" s="18"/>
      <c r="K128" s="13"/>
      <c r="L128" s="11"/>
    </row>
    <row r="129" spans="1:12" x14ac:dyDescent="0.25">
      <c r="A129">
        <v>1.07</v>
      </c>
      <c r="B129" t="s">
        <v>3557</v>
      </c>
      <c r="F129" s="18"/>
      <c r="K129" s="13"/>
      <c r="L129" s="11"/>
    </row>
    <row r="130" spans="1:12" ht="15.75" thickBot="1" x14ac:dyDescent="0.3">
      <c r="A130">
        <f>1/A129</f>
        <v>0.93457943925233644</v>
      </c>
      <c r="B130" t="s">
        <v>3558</v>
      </c>
      <c r="F130" s="18"/>
      <c r="K130" s="11"/>
      <c r="L130" s="11"/>
    </row>
    <row r="131" spans="1:12" ht="15.75" thickBot="1" x14ac:dyDescent="0.3">
      <c r="A131" s="12">
        <f>(A130-A128)/A128</f>
        <v>0.73592369435785332</v>
      </c>
      <c r="B131" t="s">
        <v>3547</v>
      </c>
      <c r="F131" s="18"/>
    </row>
    <row r="133" spans="1:12" x14ac:dyDescent="0.25">
      <c r="A133" s="16"/>
      <c r="B133" s="11"/>
      <c r="C133" s="11"/>
    </row>
    <row r="134" spans="1:12" x14ac:dyDescent="0.25">
      <c r="A134" s="447" t="s">
        <v>151</v>
      </c>
      <c r="B134" s="447"/>
      <c r="C134" s="447"/>
      <c r="D134" s="447"/>
      <c r="E134" s="447"/>
    </row>
    <row r="135" spans="1:12" x14ac:dyDescent="0.25">
      <c r="A135" s="19" t="s">
        <v>3559</v>
      </c>
      <c r="B135" s="20"/>
      <c r="C135" s="20"/>
      <c r="D135" s="20"/>
      <c r="E135" s="20"/>
      <c r="F135" s="20"/>
      <c r="G135" s="20"/>
    </row>
    <row r="136" spans="1:12" ht="15.75" x14ac:dyDescent="0.3">
      <c r="A136" s="21"/>
      <c r="B136" s="450" t="s">
        <v>3560</v>
      </c>
      <c r="C136" s="451"/>
      <c r="D136" s="451"/>
      <c r="E136" s="452"/>
      <c r="F136" s="20"/>
      <c r="G136" s="20"/>
    </row>
    <row r="137" spans="1:12" ht="15.75" x14ac:dyDescent="0.3">
      <c r="A137" s="22"/>
      <c r="B137" s="450" t="s">
        <v>3561</v>
      </c>
      <c r="C137" s="452"/>
      <c r="D137" s="450" t="s">
        <v>3562</v>
      </c>
      <c r="E137" s="452"/>
      <c r="F137" s="20"/>
      <c r="G137" s="20"/>
    </row>
    <row r="138" spans="1:12" ht="15.75" x14ac:dyDescent="0.3">
      <c r="A138" s="23" t="s">
        <v>3563</v>
      </c>
      <c r="B138" s="24" t="s">
        <v>3564</v>
      </c>
      <c r="C138" s="24" t="s">
        <v>3565</v>
      </c>
      <c r="D138" s="24" t="s">
        <v>3564</v>
      </c>
      <c r="E138" s="24" t="s">
        <v>3565</v>
      </c>
      <c r="F138" s="20"/>
      <c r="G138" s="25" t="s">
        <v>3566</v>
      </c>
    </row>
    <row r="139" spans="1:12" x14ac:dyDescent="0.25">
      <c r="A139" s="26" t="s">
        <v>3567</v>
      </c>
      <c r="B139" s="27">
        <v>95</v>
      </c>
      <c r="C139" s="28">
        <v>95</v>
      </c>
      <c r="D139" s="27">
        <v>50</v>
      </c>
      <c r="E139" s="28">
        <v>50</v>
      </c>
      <c r="F139" s="25" t="s">
        <v>695</v>
      </c>
      <c r="G139" s="20">
        <f>(C139-E139)/C139</f>
        <v>0.47368421052631576</v>
      </c>
    </row>
    <row r="140" spans="1:12" x14ac:dyDescent="0.25">
      <c r="A140" s="29" t="s">
        <v>3568</v>
      </c>
      <c r="B140" s="30">
        <v>100</v>
      </c>
      <c r="C140" s="31">
        <v>100</v>
      </c>
      <c r="D140" s="30">
        <v>70</v>
      </c>
      <c r="E140" s="31">
        <v>70</v>
      </c>
      <c r="F140" s="25" t="s">
        <v>695</v>
      </c>
      <c r="G140" s="20">
        <f t="shared" ref="G140:G156" si="0">(C140-E140)/C140</f>
        <v>0.3</v>
      </c>
    </row>
    <row r="141" spans="1:12" x14ac:dyDescent="0.25">
      <c r="A141" s="29" t="s">
        <v>3569</v>
      </c>
      <c r="B141" s="30">
        <v>95</v>
      </c>
      <c r="C141" s="31">
        <v>95</v>
      </c>
      <c r="D141" s="30">
        <v>50</v>
      </c>
      <c r="E141" s="31">
        <v>50</v>
      </c>
      <c r="F141" s="25" t="s">
        <v>695</v>
      </c>
      <c r="G141" s="20">
        <f t="shared" si="0"/>
        <v>0.47368421052631576</v>
      </c>
    </row>
    <row r="142" spans="1:12" x14ac:dyDescent="0.25">
      <c r="A142" s="29" t="s">
        <v>3570</v>
      </c>
      <c r="B142" s="30">
        <v>105</v>
      </c>
      <c r="C142" s="31">
        <v>105</v>
      </c>
      <c r="D142" s="30">
        <v>110</v>
      </c>
      <c r="E142" s="31">
        <v>110</v>
      </c>
      <c r="F142" s="32" t="s">
        <v>3571</v>
      </c>
      <c r="G142" s="20">
        <f t="shared" si="0"/>
        <v>-4.7619047619047616E-2</v>
      </c>
    </row>
    <row r="143" spans="1:12" x14ac:dyDescent="0.25">
      <c r="A143" s="29" t="s">
        <v>3572</v>
      </c>
      <c r="B143" s="30">
        <v>80</v>
      </c>
      <c r="C143" s="31">
        <v>80</v>
      </c>
      <c r="D143" s="30">
        <v>35</v>
      </c>
      <c r="E143" s="31">
        <v>35</v>
      </c>
      <c r="F143" s="25" t="s">
        <v>695</v>
      </c>
      <c r="G143" s="20">
        <f t="shared" si="0"/>
        <v>0.5625</v>
      </c>
    </row>
    <row r="144" spans="1:12" x14ac:dyDescent="0.25">
      <c r="A144" s="29" t="s">
        <v>3573</v>
      </c>
      <c r="B144" s="30">
        <v>70</v>
      </c>
      <c r="C144" s="31">
        <v>70</v>
      </c>
      <c r="D144" s="30">
        <v>50</v>
      </c>
      <c r="E144" s="31">
        <v>50</v>
      </c>
      <c r="F144" s="25" t="s">
        <v>695</v>
      </c>
      <c r="G144" s="20">
        <f t="shared" si="0"/>
        <v>0.2857142857142857</v>
      </c>
    </row>
    <row r="145" spans="1:9" x14ac:dyDescent="0.25">
      <c r="A145" s="29" t="s">
        <v>3574</v>
      </c>
      <c r="B145" s="30">
        <v>90</v>
      </c>
      <c r="C145" s="31">
        <v>90</v>
      </c>
      <c r="D145" s="30">
        <v>80</v>
      </c>
      <c r="E145" s="31">
        <v>80</v>
      </c>
      <c r="F145" s="25" t="s">
        <v>3575</v>
      </c>
      <c r="G145" s="20">
        <f t="shared" si="0"/>
        <v>0.1111111111111111</v>
      </c>
    </row>
    <row r="146" spans="1:9" x14ac:dyDescent="0.25">
      <c r="A146" s="29" t="s">
        <v>3576</v>
      </c>
      <c r="B146" s="30">
        <v>100</v>
      </c>
      <c r="C146" s="31">
        <v>100</v>
      </c>
      <c r="D146" s="30">
        <v>90</v>
      </c>
      <c r="E146" s="31">
        <v>90</v>
      </c>
      <c r="F146" s="25" t="s">
        <v>695</v>
      </c>
      <c r="G146" s="20">
        <f t="shared" si="0"/>
        <v>0.1</v>
      </c>
    </row>
    <row r="147" spans="1:9" x14ac:dyDescent="0.25">
      <c r="A147" s="29" t="s">
        <v>3577</v>
      </c>
      <c r="B147" s="30">
        <v>80</v>
      </c>
      <c r="C147" s="31">
        <v>80</v>
      </c>
      <c r="D147" s="30">
        <v>40</v>
      </c>
      <c r="E147" s="31">
        <v>40</v>
      </c>
      <c r="F147" s="25" t="s">
        <v>695</v>
      </c>
      <c r="G147" s="20">
        <f t="shared" si="0"/>
        <v>0.5</v>
      </c>
    </row>
    <row r="148" spans="1:9" x14ac:dyDescent="0.25">
      <c r="A148" s="29" t="s">
        <v>3578</v>
      </c>
      <c r="B148" s="30">
        <v>80</v>
      </c>
      <c r="C148" s="31">
        <v>80</v>
      </c>
      <c r="D148" s="30">
        <v>50</v>
      </c>
      <c r="E148" s="31">
        <v>50</v>
      </c>
      <c r="F148" s="25" t="s">
        <v>695</v>
      </c>
      <c r="G148" s="20">
        <f t="shared" si="0"/>
        <v>0.375</v>
      </c>
    </row>
    <row r="149" spans="1:9" x14ac:dyDescent="0.25">
      <c r="A149" s="29" t="s">
        <v>3579</v>
      </c>
      <c r="B149" s="30">
        <v>90</v>
      </c>
      <c r="C149" s="31">
        <v>90</v>
      </c>
      <c r="D149" s="30">
        <v>80</v>
      </c>
      <c r="E149" s="31">
        <v>80</v>
      </c>
      <c r="F149" s="25" t="s">
        <v>3575</v>
      </c>
      <c r="G149" s="20">
        <f t="shared" si="0"/>
        <v>0.1111111111111111</v>
      </c>
    </row>
    <row r="150" spans="1:9" x14ac:dyDescent="0.25">
      <c r="A150" s="29" t="s">
        <v>3580</v>
      </c>
      <c r="B150" s="30">
        <v>95</v>
      </c>
      <c r="C150" s="31">
        <v>95</v>
      </c>
      <c r="D150" s="30">
        <v>90</v>
      </c>
      <c r="E150" s="31">
        <v>90</v>
      </c>
      <c r="F150" s="32" t="s">
        <v>3571</v>
      </c>
      <c r="G150" s="20">
        <f t="shared" si="0"/>
        <v>5.2631578947368418E-2</v>
      </c>
    </row>
    <row r="151" spans="1:9" x14ac:dyDescent="0.25">
      <c r="A151" s="29" t="s">
        <v>3581</v>
      </c>
      <c r="B151" s="30">
        <v>95</v>
      </c>
      <c r="C151" s="31">
        <v>95</v>
      </c>
      <c r="D151" s="30">
        <v>90</v>
      </c>
      <c r="E151" s="31">
        <v>90</v>
      </c>
      <c r="F151" s="32" t="s">
        <v>3571</v>
      </c>
      <c r="G151" s="20">
        <f t="shared" si="0"/>
        <v>5.2631578947368418E-2</v>
      </c>
    </row>
    <row r="152" spans="1:9" x14ac:dyDescent="0.25">
      <c r="A152" s="29" t="s">
        <v>3582</v>
      </c>
      <c r="B152" s="30">
        <v>80</v>
      </c>
      <c r="C152" s="31">
        <v>50</v>
      </c>
      <c r="D152" s="30">
        <v>30</v>
      </c>
      <c r="E152" s="31">
        <v>30</v>
      </c>
      <c r="F152" s="25" t="s">
        <v>693</v>
      </c>
      <c r="G152" s="20">
        <f>(C152-E152)/C152</f>
        <v>0.4</v>
      </c>
    </row>
    <row r="153" spans="1:9" x14ac:dyDescent="0.25">
      <c r="A153" s="29" t="s">
        <v>3583</v>
      </c>
      <c r="B153" s="30">
        <v>90</v>
      </c>
      <c r="C153" s="31">
        <v>90</v>
      </c>
      <c r="D153" s="30">
        <v>70</v>
      </c>
      <c r="E153" s="31">
        <v>70</v>
      </c>
      <c r="F153" s="25" t="s">
        <v>688</v>
      </c>
      <c r="G153" s="20">
        <f t="shared" si="0"/>
        <v>0.22222222222222221</v>
      </c>
    </row>
    <row r="154" spans="1:9" x14ac:dyDescent="0.25">
      <c r="A154" s="29" t="s">
        <v>3584</v>
      </c>
      <c r="B154" s="30">
        <v>95</v>
      </c>
      <c r="C154" s="31">
        <v>90</v>
      </c>
      <c r="D154" s="30">
        <v>80</v>
      </c>
      <c r="E154" s="31">
        <v>80</v>
      </c>
      <c r="F154" s="32" t="s">
        <v>3571</v>
      </c>
      <c r="G154" s="20">
        <f t="shared" si="0"/>
        <v>0.1111111111111111</v>
      </c>
      <c r="I154" s="33"/>
    </row>
    <row r="155" spans="1:9" x14ac:dyDescent="0.25">
      <c r="A155" s="29" t="s">
        <v>3585</v>
      </c>
      <c r="B155" s="30">
        <v>80</v>
      </c>
      <c r="C155" s="31">
        <v>65</v>
      </c>
      <c r="D155" s="30">
        <v>60</v>
      </c>
      <c r="E155" s="31">
        <v>30</v>
      </c>
      <c r="F155" s="25" t="s">
        <v>691</v>
      </c>
      <c r="G155" s="20">
        <f t="shared" si="0"/>
        <v>0.53846153846153844</v>
      </c>
    </row>
    <row r="156" spans="1:9" x14ac:dyDescent="0.25">
      <c r="A156" s="34" t="s">
        <v>3586</v>
      </c>
      <c r="B156" s="35">
        <v>90</v>
      </c>
      <c r="C156" s="36">
        <v>90</v>
      </c>
      <c r="D156" s="35">
        <v>70</v>
      </c>
      <c r="E156" s="36">
        <v>70</v>
      </c>
      <c r="F156" s="25" t="s">
        <v>691</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695</v>
      </c>
      <c r="B159" s="20">
        <f>AVERAGEIF(F139:F156,A159,G139:G156)</f>
        <v>0.38382283834586467</v>
      </c>
      <c r="C159" s="20"/>
      <c r="D159" s="20"/>
      <c r="E159" s="20"/>
      <c r="F159" s="20"/>
      <c r="G159" s="20"/>
    </row>
    <row r="160" spans="1:9" x14ac:dyDescent="0.25">
      <c r="A160" s="20" t="s">
        <v>3575</v>
      </c>
      <c r="B160" s="20">
        <f>AVERAGEIF(F139:F156,A160,G139:G156)</f>
        <v>0.1111111111111111</v>
      </c>
      <c r="C160" s="20"/>
      <c r="D160" s="20"/>
      <c r="E160" s="20"/>
      <c r="F160" s="20"/>
      <c r="G160" s="20"/>
    </row>
    <row r="161" spans="1:7" x14ac:dyDescent="0.25">
      <c r="A161" s="20" t="s">
        <v>693</v>
      </c>
      <c r="B161" s="20">
        <f>AVERAGEIF(F139:F156,A161,G139:G156)</f>
        <v>0.4</v>
      </c>
      <c r="C161" s="20"/>
      <c r="D161" s="20"/>
      <c r="E161" s="20"/>
      <c r="F161" s="20"/>
      <c r="G161" s="20"/>
    </row>
    <row r="162" spans="1:7" x14ac:dyDescent="0.25">
      <c r="A162" s="20" t="s">
        <v>688</v>
      </c>
      <c r="B162" s="20">
        <f>AVERAGEIF(F139:F156,A162,G139:G156)</f>
        <v>0.22222222222222221</v>
      </c>
      <c r="C162" s="20"/>
      <c r="D162" s="20"/>
      <c r="E162" s="20"/>
      <c r="F162" s="20"/>
      <c r="G162" s="20"/>
    </row>
    <row r="163" spans="1:7" x14ac:dyDescent="0.25">
      <c r="A163" s="20" t="s">
        <v>691</v>
      </c>
      <c r="B163" s="20">
        <f>AVERAGEIF(F139:F156,A163,G139:G156)</f>
        <v>0.38034188034188032</v>
      </c>
      <c r="C163" s="20"/>
      <c r="D163" s="20"/>
      <c r="E163" s="20"/>
      <c r="F163" s="20"/>
      <c r="G163" s="20"/>
    </row>
    <row r="165" spans="1:7" x14ac:dyDescent="0.25">
      <c r="A165" s="447" t="s">
        <v>3587</v>
      </c>
      <c r="B165" s="447"/>
      <c r="C165" s="447"/>
      <c r="D165" s="447"/>
      <c r="E165" s="447"/>
    </row>
    <row r="166" spans="1:7" ht="15.75" thickBot="1" x14ac:dyDescent="0.3">
      <c r="A166" t="s">
        <v>3588</v>
      </c>
      <c r="B166" s="13">
        <v>0.4</v>
      </c>
    </row>
    <row r="167" spans="1:7" ht="15.75" thickBot="1" x14ac:dyDescent="0.3">
      <c r="A167" t="s">
        <v>3589</v>
      </c>
      <c r="B167" s="37">
        <f>(1+B166)^(1/(2020-2010))-1</f>
        <v>3.4219694129380196E-2</v>
      </c>
    </row>
    <row r="168" spans="1:7" x14ac:dyDescent="0.25">
      <c r="B168" s="38"/>
    </row>
    <row r="169" spans="1:7" x14ac:dyDescent="0.25">
      <c r="A169" s="447" t="s">
        <v>3590</v>
      </c>
      <c r="B169" s="447"/>
    </row>
    <row r="170" spans="1:7" x14ac:dyDescent="0.25">
      <c r="A170" t="s">
        <v>3591</v>
      </c>
      <c r="B170" s="39">
        <v>972.7</v>
      </c>
    </row>
    <row r="171" spans="1:7" ht="15.75" thickBot="1" x14ac:dyDescent="0.3">
      <c r="A171" t="s">
        <v>3592</v>
      </c>
      <c r="B171" s="40">
        <f>400.9+53.5+276.5+255.7+63.5+462.5+B170+975.4+227.6+436.5</f>
        <v>4124.8</v>
      </c>
    </row>
    <row r="172" spans="1:7" ht="15.75" thickBot="1" x14ac:dyDescent="0.3">
      <c r="A172" t="s">
        <v>3593</v>
      </c>
      <c r="B172" s="37">
        <f>B170/B171</f>
        <v>0.23581749418153608</v>
      </c>
    </row>
    <row r="173" spans="1:7" x14ac:dyDescent="0.25">
      <c r="B173" s="38"/>
    </row>
    <row r="174" spans="1:7" x14ac:dyDescent="0.25">
      <c r="A174" s="447" t="s">
        <v>3594</v>
      </c>
      <c r="B174" s="447"/>
      <c r="C174" s="447"/>
      <c r="D174" s="447"/>
      <c r="E174" s="447"/>
    </row>
    <row r="175" spans="1:7" ht="15.75" thickBot="1" x14ac:dyDescent="0.3">
      <c r="A175" t="s">
        <v>3595</v>
      </c>
      <c r="B175" s="38">
        <v>0.1246</v>
      </c>
    </row>
    <row r="176" spans="1:7" ht="15.75" thickBot="1" x14ac:dyDescent="0.3">
      <c r="A176" t="s">
        <v>3596</v>
      </c>
      <c r="B176" s="37">
        <f>1-B175</f>
        <v>0.87539999999999996</v>
      </c>
    </row>
    <row r="178" spans="1:5" x14ac:dyDescent="0.25">
      <c r="A178" s="447" t="s">
        <v>3597</v>
      </c>
      <c r="B178" s="447"/>
      <c r="C178" s="447"/>
      <c r="D178" s="447"/>
      <c r="E178" s="447"/>
    </row>
    <row r="179" spans="1:5" x14ac:dyDescent="0.25">
      <c r="A179" t="s">
        <v>3598</v>
      </c>
      <c r="B179">
        <v>197000</v>
      </c>
    </row>
    <row r="180" spans="1:5" ht="15.75" thickBot="1" x14ac:dyDescent="0.3">
      <c r="A180" t="s">
        <v>3599</v>
      </c>
      <c r="B180">
        <v>175000</v>
      </c>
    </row>
    <row r="181" spans="1:5" ht="15.75" thickBot="1" x14ac:dyDescent="0.3">
      <c r="A181" t="s">
        <v>3600</v>
      </c>
      <c r="B181" s="12">
        <f>B179/B180</f>
        <v>1.1257142857142857</v>
      </c>
    </row>
    <row r="183" spans="1:5" x14ac:dyDescent="0.25">
      <c r="A183" s="447" t="s">
        <v>3601</v>
      </c>
      <c r="B183" s="447"/>
      <c r="C183" s="447"/>
      <c r="D183" s="447"/>
      <c r="E183" s="447"/>
    </row>
    <row r="184" spans="1:5" x14ac:dyDescent="0.25">
      <c r="A184" t="s">
        <v>3602</v>
      </c>
      <c r="B184" s="162">
        <v>1.2E-2</v>
      </c>
    </row>
    <row r="185" spans="1:5" x14ac:dyDescent="0.25">
      <c r="A185" t="s">
        <v>3603</v>
      </c>
      <c r="B185" s="162">
        <v>2.4E-2</v>
      </c>
    </row>
    <row r="186" spans="1:5" x14ac:dyDescent="0.25">
      <c r="A186" t="s">
        <v>3604</v>
      </c>
      <c r="B186">
        <f>2050-2018+1</f>
        <v>33</v>
      </c>
    </row>
    <row r="187" spans="1:5" x14ac:dyDescent="0.25">
      <c r="A187" t="s">
        <v>3605</v>
      </c>
      <c r="B187" s="11">
        <f>(1-B184)^B186</f>
        <v>0.67139665221009714</v>
      </c>
    </row>
    <row r="188" spans="1:5" ht="15.75" thickBot="1" x14ac:dyDescent="0.3">
      <c r="A188" t="s">
        <v>3606</v>
      </c>
      <c r="B188" s="11">
        <f>(1-B185)^B186</f>
        <v>0.44858421050781644</v>
      </c>
    </row>
    <row r="189" spans="1:5" ht="15.75" thickBot="1" x14ac:dyDescent="0.3">
      <c r="A189" t="s">
        <v>3607</v>
      </c>
      <c r="B189" s="12">
        <f>(B187-B188)/B187</f>
        <v>0.33186409400289502</v>
      </c>
    </row>
    <row r="191" spans="1:5" x14ac:dyDescent="0.25">
      <c r="A191" s="447" t="s">
        <v>3608</v>
      </c>
      <c r="B191" s="447"/>
      <c r="C191" s="447"/>
      <c r="D191" s="447"/>
      <c r="E191" s="447"/>
    </row>
    <row r="192" spans="1:5" x14ac:dyDescent="0.25">
      <c r="A192" s="16" t="s">
        <v>3609</v>
      </c>
      <c r="B192" s="16" t="s">
        <v>3610</v>
      </c>
      <c r="C192" s="16"/>
    </row>
    <row r="193" spans="1:9" x14ac:dyDescent="0.25">
      <c r="A193" t="s">
        <v>3611</v>
      </c>
      <c r="B193" s="17">
        <v>15277777.777777778</v>
      </c>
      <c r="C193" t="s">
        <v>3612</v>
      </c>
    </row>
    <row r="194" spans="1:9" x14ac:dyDescent="0.25">
      <c r="A194" t="s">
        <v>3613</v>
      </c>
      <c r="B194" s="17">
        <f>3.4*10^6</f>
        <v>3400000</v>
      </c>
      <c r="C194" s="41"/>
    </row>
    <row r="195" spans="1:9" x14ac:dyDescent="0.25">
      <c r="A195" t="s">
        <v>3614</v>
      </c>
      <c r="B195">
        <v>2</v>
      </c>
    </row>
    <row r="196" spans="1:9" ht="15.75" thickBot="1" x14ac:dyDescent="0.3">
      <c r="A196" t="s">
        <v>3615</v>
      </c>
      <c r="B196" s="17">
        <f>B195*B194</f>
        <v>6800000</v>
      </c>
    </row>
    <row r="197" spans="1:9" ht="15.75" thickBot="1" x14ac:dyDescent="0.3">
      <c r="A197" t="s">
        <v>3616</v>
      </c>
      <c r="B197" s="12">
        <f>B196/B193</f>
        <v>0.44509090909090909</v>
      </c>
    </row>
    <row r="199" spans="1:9" x14ac:dyDescent="0.25">
      <c r="A199" s="202" t="s">
        <v>134</v>
      </c>
    </row>
    <row r="201" spans="1:9" x14ac:dyDescent="0.25">
      <c r="A201" s="203" t="s">
        <v>3617</v>
      </c>
      <c r="B201" s="449" t="s">
        <v>3618</v>
      </c>
      <c r="C201" s="449"/>
      <c r="D201" s="449"/>
      <c r="E201" s="449"/>
      <c r="F201" s="449"/>
      <c r="G201" s="449"/>
      <c r="H201" s="449"/>
      <c r="I201" s="449"/>
    </row>
    <row r="202" spans="1:9" x14ac:dyDescent="0.25">
      <c r="A202" s="42" t="s">
        <v>3619</v>
      </c>
      <c r="B202" s="42" t="s">
        <v>3620</v>
      </c>
      <c r="C202" s="42" t="s">
        <v>3621</v>
      </c>
      <c r="D202" s="42" t="s">
        <v>3622</v>
      </c>
      <c r="E202" s="42" t="s">
        <v>678</v>
      </c>
      <c r="F202" s="42" t="s">
        <v>681</v>
      </c>
      <c r="G202" s="42" t="s">
        <v>3623</v>
      </c>
      <c r="H202" s="42" t="s">
        <v>3624</v>
      </c>
      <c r="I202" s="42" t="s">
        <v>3625</v>
      </c>
    </row>
    <row r="203" spans="1:9" x14ac:dyDescent="0.25">
      <c r="A203" s="42" t="s">
        <v>3626</v>
      </c>
      <c r="B203">
        <v>0</v>
      </c>
      <c r="C203">
        <v>6</v>
      </c>
      <c r="D203">
        <v>9</v>
      </c>
      <c r="E203">
        <v>25</v>
      </c>
      <c r="F203">
        <v>21</v>
      </c>
      <c r="G203">
        <v>215</v>
      </c>
      <c r="H203">
        <v>81</v>
      </c>
      <c r="I203">
        <v>134</v>
      </c>
    </row>
    <row r="204" spans="1:9" x14ac:dyDescent="0.25">
      <c r="A204" s="42" t="s">
        <v>3627</v>
      </c>
      <c r="B204">
        <v>4</v>
      </c>
      <c r="C204">
        <v>3</v>
      </c>
      <c r="D204">
        <v>15</v>
      </c>
      <c r="E204">
        <v>40</v>
      </c>
      <c r="F204">
        <v>43</v>
      </c>
      <c r="G204">
        <v>163</v>
      </c>
      <c r="H204">
        <v>56</v>
      </c>
      <c r="I204">
        <v>94</v>
      </c>
    </row>
    <row r="205" spans="1:9" ht="15.75" thickBot="1" x14ac:dyDescent="0.3">
      <c r="A205" s="42" t="s">
        <v>3628</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3629</v>
      </c>
      <c r="B206" s="12">
        <f>SUM(G205:H205)/SUM(G203:H203)</f>
        <v>-0.26013513513513514</v>
      </c>
    </row>
    <row r="207" spans="1:9" ht="15.75" thickBot="1" x14ac:dyDescent="0.3">
      <c r="A207" t="s">
        <v>3630</v>
      </c>
      <c r="B207" s="12">
        <f>I205/I203</f>
        <v>-0.29850746268656714</v>
      </c>
    </row>
    <row r="209" spans="1:9" x14ac:dyDescent="0.25">
      <c r="A209" s="203" t="s">
        <v>3631</v>
      </c>
      <c r="B209" s="449" t="s">
        <v>3618</v>
      </c>
      <c r="C209" s="449"/>
      <c r="D209" s="449"/>
      <c r="E209" s="449"/>
      <c r="F209" s="449"/>
      <c r="G209" s="449"/>
      <c r="H209" s="449"/>
      <c r="I209" s="449"/>
    </row>
    <row r="210" spans="1:9" x14ac:dyDescent="0.25">
      <c r="A210" s="42" t="s">
        <v>3619</v>
      </c>
      <c r="B210" s="42" t="s">
        <v>3620</v>
      </c>
      <c r="C210" s="42" t="s">
        <v>3621</v>
      </c>
      <c r="D210" s="42" t="s">
        <v>3622</v>
      </c>
      <c r="E210" s="42" t="s">
        <v>678</v>
      </c>
      <c r="F210" s="42" t="s">
        <v>681</v>
      </c>
      <c r="G210" s="42" t="s">
        <v>3623</v>
      </c>
      <c r="H210" s="42" t="s">
        <v>3624</v>
      </c>
      <c r="I210" s="42" t="s">
        <v>3625</v>
      </c>
    </row>
    <row r="211" spans="1:9" x14ac:dyDescent="0.25">
      <c r="A211" s="42" t="s">
        <v>3626</v>
      </c>
      <c r="B211">
        <v>0</v>
      </c>
      <c r="C211">
        <v>17</v>
      </c>
      <c r="D211">
        <v>18</v>
      </c>
      <c r="E211">
        <v>22</v>
      </c>
      <c r="F211">
        <v>12</v>
      </c>
      <c r="G211">
        <v>73</v>
      </c>
      <c r="H211">
        <v>21</v>
      </c>
      <c r="I211">
        <v>21</v>
      </c>
    </row>
    <row r="212" spans="1:9" x14ac:dyDescent="0.25">
      <c r="A212" s="42" t="s">
        <v>3627</v>
      </c>
      <c r="B212">
        <v>0</v>
      </c>
      <c r="C212">
        <v>15</v>
      </c>
      <c r="D212">
        <v>22</v>
      </c>
      <c r="E212">
        <v>39</v>
      </c>
      <c r="F212">
        <v>23</v>
      </c>
      <c r="G212">
        <v>51</v>
      </c>
      <c r="H212">
        <v>17</v>
      </c>
      <c r="I212">
        <v>19</v>
      </c>
    </row>
    <row r="213" spans="1:9" ht="15.75" thickBot="1" x14ac:dyDescent="0.3">
      <c r="A213" s="42" t="s">
        <v>3628</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3629</v>
      </c>
      <c r="B214" s="12">
        <f>SUM(G213:H213)/SUM(G211:H211)</f>
        <v>-0.27659574468085107</v>
      </c>
    </row>
    <row r="215" spans="1:9" ht="15.75" thickBot="1" x14ac:dyDescent="0.3">
      <c r="A215" t="s">
        <v>3630</v>
      </c>
      <c r="B215" s="12">
        <f>I213/I211</f>
        <v>-9.5238095238095233E-2</v>
      </c>
    </row>
    <row r="217" spans="1:9" x14ac:dyDescent="0.25">
      <c r="A217" s="203" t="s">
        <v>3632</v>
      </c>
      <c r="B217" s="449" t="s">
        <v>3618</v>
      </c>
      <c r="C217" s="449"/>
      <c r="D217" s="449"/>
      <c r="E217" s="449"/>
    </row>
    <row r="218" spans="1:9" x14ac:dyDescent="0.25">
      <c r="A218" s="42" t="s">
        <v>3619</v>
      </c>
      <c r="B218" s="42" t="s">
        <v>3633</v>
      </c>
      <c r="C218" s="42" t="s">
        <v>3634</v>
      </c>
      <c r="D218" s="42" t="s">
        <v>3635</v>
      </c>
      <c r="E218" s="42" t="s">
        <v>681</v>
      </c>
    </row>
    <row r="219" spans="1:9" x14ac:dyDescent="0.25">
      <c r="A219" s="42" t="s">
        <v>3626</v>
      </c>
      <c r="B219">
        <v>112</v>
      </c>
      <c r="C219">
        <v>16</v>
      </c>
      <c r="D219">
        <v>9</v>
      </c>
      <c r="E219">
        <v>134</v>
      </c>
    </row>
    <row r="220" spans="1:9" x14ac:dyDescent="0.25">
      <c r="A220" s="42" t="s">
        <v>3627</v>
      </c>
      <c r="B220">
        <v>87</v>
      </c>
      <c r="C220">
        <v>17</v>
      </c>
      <c r="D220">
        <v>9</v>
      </c>
      <c r="E220">
        <v>151</v>
      </c>
    </row>
    <row r="221" spans="1:9" ht="15.75" thickBot="1" x14ac:dyDescent="0.3">
      <c r="A221" s="42" t="s">
        <v>3628</v>
      </c>
      <c r="B221">
        <f>B220-B219</f>
        <v>-25</v>
      </c>
      <c r="C221">
        <f t="shared" ref="C221:E221" si="9">C220-C219</f>
        <v>1</v>
      </c>
      <c r="D221">
        <f t="shared" si="9"/>
        <v>0</v>
      </c>
      <c r="E221">
        <f t="shared" si="9"/>
        <v>17</v>
      </c>
    </row>
    <row r="222" spans="1:9" ht="15.75" thickBot="1" x14ac:dyDescent="0.3">
      <c r="A222" t="s">
        <v>3636</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0" ma:contentTypeDescription="Create a new document." ma:contentTypeScope="" ma:versionID="fdee17017a9ad5b872047a216f95da93">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37825e9edfcb807d863c63152c6d863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787e5950a9249679d0130235a9a791b xmlns="52604411-7aeb-406e-8b34-4ce79a7293cc">
      <Terms xmlns="http://schemas.microsoft.com/office/infopath/2007/PartnerControls"/>
    </l787e5950a9249679d0130235a9a791b>
    <of2ed5e60f3c4f8984f283882cb94320 xmlns="52604411-7aeb-406e-8b34-4ce79a7293cc">
      <Terms xmlns="http://schemas.microsoft.com/office/infopath/2007/PartnerControls"/>
    </of2ed5e60f3c4f8984f283882cb94320>
    <TaxCatchAll xmlns="52604411-7aeb-406e-8b34-4ce79a7293cc" xsi:nil="true"/>
    <lcf76f155ced4ddcb4097134ff3c332f xmlns="de340059-046a-4f1a-8b62-ade039df3700">
      <Terms xmlns="http://schemas.microsoft.com/office/infopath/2007/PartnerControls"/>
    </lcf76f155ced4ddcb4097134ff3c332f>
    <ff7c4ad8664a4671b57370e258acad6a xmlns="52604411-7aeb-406e-8b34-4ce79a7293cc">
      <Terms xmlns="http://schemas.microsoft.com/office/infopath/2007/PartnerControls"/>
    </ff7c4ad8664a4671b57370e258acad6a>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9F9D1BC-5934-4A0F-9A52-ACB5E27A59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604411-7aeb-406e-8b34-4ce79a7293cc"/>
    <ds:schemaRef ds:uri="de340059-046a-4f1a-8b62-ade039df3700"/>
    <ds:schemaRef ds:uri="d580559a-617d-4d7d-8fb9-71ff64b583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7D5B2A2-C12C-4656-AF3E-F6B21BB66665}">
  <ds:schemaRefs>
    <ds:schemaRef ds:uri="http://schemas.microsoft.com/office/2006/metadata/properties"/>
    <ds:schemaRef ds:uri="http://schemas.microsoft.com/office/infopath/2007/PartnerControls"/>
    <ds:schemaRef ds:uri="52604411-7aeb-406e-8b34-4ce79a7293cc"/>
    <ds:schemaRef ds:uri="de340059-046a-4f1a-8b62-ade039df3700"/>
  </ds:schemaRefs>
</ds:datastoreItem>
</file>

<file path=customXml/itemProps3.xml><?xml version="1.0" encoding="utf-8"?>
<ds:datastoreItem xmlns:ds="http://schemas.openxmlformats.org/officeDocument/2006/customXml" ds:itemID="{3DE2B501-8AFD-42B5-9163-D8CD381C34B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Manager/>
  <Company>EnergyInnovation.org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Jeffrey Rissman</dc:creator>
  <cp:keywords/>
  <dc:description/>
  <cp:lastModifiedBy>Olivia Ashmoore</cp:lastModifiedBy>
  <cp:revision/>
  <dcterms:created xsi:type="dcterms:W3CDTF">2014-07-10T20:44:47Z</dcterms:created>
  <dcterms:modified xsi:type="dcterms:W3CDTF">2023-01-11T23:20:13Z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egion">
    <vt:lpwstr/>
  </property>
  <property fmtid="{D5CDD505-2E9C-101B-9397-08002B2CF9AE}" pid="3" name="MediaServiceImageTags">
    <vt:lpwstr/>
  </property>
  <property fmtid="{D5CDD505-2E9C-101B-9397-08002B2CF9AE}" pid="4" name="ContentTypeId">
    <vt:lpwstr>0x01010010EB76B7FE121F489C7B2A4727FCE3E9</vt:lpwstr>
  </property>
  <property fmtid="{D5CDD505-2E9C-101B-9397-08002B2CF9AE}" pid="5" name="Topics">
    <vt:lpwstr/>
  </property>
  <property fmtid="{D5CDD505-2E9C-101B-9397-08002B2CF9AE}" pid="6" name="ProposedRetention">
    <vt:lpwstr/>
  </property>
</Properties>
</file>